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表1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17">'表20'!$B$2:$R$72</definedName>
    <definedName name="_xlnm.Print_Area" localSheetId="18">'表21'!$B$2:$Z$72</definedName>
    <definedName name="_xlnm.Print_Area" localSheetId="20">'表23'!$B$2:$S$100</definedName>
    <definedName name="_xlnm.Print_Area" localSheetId="21">'表24'!$B$2:$K$98</definedName>
    <definedName name="_xlnm.Print_Area" localSheetId="22">'表25'!$B$2:$R$49</definedName>
    <definedName name="印刷範囲" localSheetId="9">'表１０'!$B$3:$M$68</definedName>
    <definedName name="印刷範囲" localSheetId="11">'表12'!$B$3:$U$24</definedName>
    <definedName name="印刷範囲" localSheetId="12">'表13'!$B$3:$AD$23</definedName>
    <definedName name="印刷範囲" localSheetId="13">'表14'!$B$3:$S$70</definedName>
    <definedName name="印刷範囲" localSheetId="16">'表17～19'!$B$1:$J$29</definedName>
    <definedName name="印刷範囲" localSheetId="18">'表21'!$B$3:$Z$72</definedName>
    <definedName name="印刷範囲" localSheetId="19">'表22'!$B$3:$AF$69</definedName>
    <definedName name="印刷範囲" localSheetId="21">'表24'!$B$3:$K$98</definedName>
    <definedName name="印刷範囲" localSheetId="23">'表26'!$B$2:$T$44</definedName>
    <definedName name="印刷範囲" localSheetId="8">'表９'!$B$3:$Q$69</definedName>
    <definedName name="印刷範囲">'表1'!$B$2:$L$56</definedName>
    <definedName name="印刷範囲２">'表25'!$B$3:$R$49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<sst xmlns="http://schemas.openxmlformats.org/spreadsheetml/2006/main" count="1900" uniqueCount="464">
  <si>
    <t>統　　　計　　　表</t>
  </si>
  <si>
    <t>表１　　　総　括　表</t>
  </si>
  <si>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</si>
  <si>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</si>
  <si>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</si>
  <si>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</si>
  <si>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</si>
  <si>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</si>
  <si>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</si>
  <si>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</si>
  <si>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</si>
  <si>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</si>
  <si>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</si>
  <si>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</si>
  <si>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</si>
  <si>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</si>
  <si>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</si>
  <si>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盲・聾</t>
  </si>
  <si>
    <t>養護学校</t>
  </si>
  <si>
    <t>幼稚園</t>
  </si>
  <si>
    <t xml:space="preserve">    …</t>
  </si>
  <si>
    <t>専修学校</t>
  </si>
  <si>
    <t>　　…</t>
  </si>
  <si>
    <t>各種学校</t>
  </si>
  <si>
    <t>注)1　高等学校の生徒数は、専攻科・別科の生徒数も含む。</t>
  </si>
  <si>
    <t>学　　校　　数</t>
  </si>
  <si>
    <t>(本務者)</t>
  </si>
  <si>
    <t>第１２表　年齢別在学者数＜盲・聾・養護＞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</si>
  <si>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</si>
  <si>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</si>
  <si>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</si>
  <si>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</si>
  <si>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</si>
  <si>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</si>
  <si>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</si>
  <si>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</si>
  <si>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</si>
  <si>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</si>
  <si>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</si>
  <si>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</si>
  <si>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</si>
  <si>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</si>
  <si>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</si>
  <si>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</si>
  <si>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</si>
  <si>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男</t>
  </si>
  <si>
    <t>女</t>
  </si>
  <si>
    <t>中　学　部</t>
  </si>
  <si>
    <t>高　 　等 　　部</t>
  </si>
  <si>
    <t>区　  分</t>
  </si>
  <si>
    <t>本 　   科</t>
  </si>
  <si>
    <t>専　攻　科</t>
  </si>
  <si>
    <t>盲学校</t>
  </si>
  <si>
    <t>聾学校</t>
  </si>
  <si>
    <t>うち
国立</t>
  </si>
  <si>
    <t>第１３表　学年別在学者数＜盲・聾・養護＞</t>
  </si>
  <si>
    <t>第１３表　学年別在学者数＜盲・聾・養護＞（つづき）</t>
  </si>
  <si>
    <t>幼稚部</t>
  </si>
  <si>
    <t>1学年</t>
  </si>
  <si>
    <t>2学年</t>
  </si>
  <si>
    <t>3学年</t>
  </si>
  <si>
    <t>4学年</t>
  </si>
  <si>
    <t>5学年</t>
  </si>
  <si>
    <t>6学年</t>
  </si>
  <si>
    <t>小　　 学　 　部</t>
  </si>
  <si>
    <t>中　学　部</t>
  </si>
  <si>
    <t>高　　  等　  　部</t>
  </si>
  <si>
    <t>区　  分</t>
  </si>
  <si>
    <t>本　　 科</t>
  </si>
  <si>
    <t>専　攻　科</t>
  </si>
  <si>
    <t>盲学校</t>
  </si>
  <si>
    <t>聾学校</t>
  </si>
  <si>
    <t>うち
国立</t>
  </si>
  <si>
    <t>第１４表　市町村別・幼稚園数、教員数、在園者数、及び修了者数＜幼稚園＞</t>
  </si>
  <si>
    <t>区　分</t>
  </si>
  <si>
    <t>園 数</t>
  </si>
  <si>
    <t>３　歳</t>
  </si>
  <si>
    <t>４　歳</t>
  </si>
  <si>
    <t>５　歳</t>
  </si>
  <si>
    <t>(本務)</t>
  </si>
  <si>
    <t>県　　計</t>
  </si>
  <si>
    <t>うち国立</t>
  </si>
  <si>
    <t>うち私立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</si>
  <si>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</si>
  <si>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</si>
  <si>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</si>
  <si>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</si>
  <si>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</si>
  <si>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</si>
  <si>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</si>
  <si>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</si>
  <si>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</si>
  <si>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</si>
  <si>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</si>
  <si>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</si>
  <si>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</si>
  <si>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</si>
  <si>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</si>
  <si>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</si>
  <si>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</si>
  <si>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</si>
  <si>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</si>
  <si>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</si>
  <si>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</si>
  <si>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</si>
  <si>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</si>
  <si>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</si>
  <si>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</si>
  <si>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</si>
  <si>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</si>
  <si>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</si>
  <si>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</si>
  <si>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</si>
  <si>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</si>
  <si>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</si>
  <si>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</si>
  <si>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</si>
  <si>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</si>
  <si>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</si>
  <si>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</si>
  <si>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</si>
  <si>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</si>
  <si>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</si>
  <si>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</si>
  <si>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</si>
  <si>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</si>
  <si>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</si>
  <si>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</si>
  <si>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</si>
  <si>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</si>
  <si>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</si>
  <si>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</si>
  <si>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</si>
  <si>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在　　　　園　　　　者　　　　数</t>
  </si>
  <si>
    <t>修　　了　　者</t>
  </si>
  <si>
    <t>第１５表　設置者別・学科別生徒数＜専修学校＞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</si>
  <si>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</si>
  <si>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</si>
  <si>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</si>
  <si>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</si>
  <si>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</si>
  <si>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</si>
  <si>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</si>
  <si>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</si>
  <si>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準看護</t>
  </si>
  <si>
    <t>歯科衛生</t>
  </si>
  <si>
    <t>歯科技工</t>
  </si>
  <si>
    <t>その他</t>
  </si>
  <si>
    <t>衛生関係</t>
  </si>
  <si>
    <t>調理</t>
  </si>
  <si>
    <t>商業</t>
  </si>
  <si>
    <t>秘書</t>
  </si>
  <si>
    <t>経営</t>
  </si>
  <si>
    <t>家政</t>
  </si>
  <si>
    <t>家政関係</t>
  </si>
  <si>
    <t>家庭</t>
  </si>
  <si>
    <t>和洋裁</t>
  </si>
  <si>
    <t>美術</t>
  </si>
  <si>
    <t>設　　　　　置　　　　　者　　　　　別</t>
  </si>
  <si>
    <t>区　　分</t>
  </si>
  <si>
    <t>昼　　 間</t>
  </si>
  <si>
    <t>そ　 の 　他</t>
  </si>
  <si>
    <t>総　　計</t>
  </si>
  <si>
    <t>美容</t>
  </si>
  <si>
    <t>教育社会
福祉関係</t>
  </si>
  <si>
    <t>商業実
務関係</t>
  </si>
  <si>
    <r>
      <rPr>
        <sz val="9"/>
        <color indexed="8"/>
        <rFont val="ＭＳ 明朝"/>
        <family val="1"/>
      </rPr>
      <t>経理･</t>
    </r>
    <r>
      <rPr>
        <sz val="9"/>
        <color indexed="8"/>
        <rFont val="ＭＳ 明朝"/>
        <family val="1"/>
      </rPr>
      <t>簿記</t>
    </r>
  </si>
  <si>
    <t>服飾</t>
  </si>
  <si>
    <r>
      <rPr>
        <sz val="9"/>
        <color indexed="8"/>
        <rFont val="ＭＳ 明朝"/>
        <family val="1"/>
      </rPr>
      <t>編物･</t>
    </r>
    <r>
      <rPr>
        <sz val="9"/>
        <color indexed="8"/>
        <rFont val="ＭＳ 明朝"/>
        <family val="1"/>
      </rPr>
      <t>手芸</t>
    </r>
  </si>
  <si>
    <t>文化教
養関係</t>
  </si>
  <si>
    <t>注）文化・教養関係の「外国語」は本年度開設無し。</t>
  </si>
  <si>
    <t>第１６表　課程数，課程別修業年限別生徒数＜各種学校＞</t>
  </si>
  <si>
    <t>美容</t>
  </si>
  <si>
    <t>ﾀｲﾋﾟｽﾄ</t>
  </si>
  <si>
    <t>予備校</t>
  </si>
  <si>
    <t>注）各種学校は私立のみであり、国立・公立は該当無し</t>
  </si>
  <si>
    <t>区　　分</t>
  </si>
  <si>
    <t>課
程
数</t>
  </si>
  <si>
    <t>生徒数　計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</si>
  <si>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</si>
  <si>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</si>
  <si>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</si>
  <si>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</si>
  <si>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総　　計</t>
  </si>
  <si>
    <t>工業関係</t>
  </si>
  <si>
    <t>計</t>
  </si>
  <si>
    <t>電子計算機</t>
  </si>
  <si>
    <t>商業実
務関係</t>
  </si>
  <si>
    <t>文化･
教養関係</t>
  </si>
  <si>
    <t>高等学校通信教育調査総括</t>
  </si>
  <si>
    <t>設置者の別</t>
  </si>
  <si>
    <t>学科</t>
  </si>
  <si>
    <t>協力校数</t>
  </si>
  <si>
    <t>実施科目数</t>
  </si>
  <si>
    <t>履修者数</t>
  </si>
  <si>
    <t>(実数)</t>
  </si>
  <si>
    <t>延数</t>
  </si>
  <si>
    <t>県立</t>
  </si>
  <si>
    <t>定時制の併置</t>
  </si>
  <si>
    <t>第１７表　生徒数，特科生、入学者数、卒業者数、退学者数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</si>
  <si>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</si>
  <si>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</si>
  <si>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</si>
  <si>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</si>
  <si>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</si>
  <si>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</si>
  <si>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</si>
  <si>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</si>
  <si>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</si>
  <si>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</si>
  <si>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</si>
  <si>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</si>
  <si>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第１９表　職員数</t>
  </si>
  <si>
    <t>実習助手</t>
  </si>
  <si>
    <t>用務員</t>
  </si>
  <si>
    <t>警備員</t>
  </si>
  <si>
    <t>吏員相当職員</t>
  </si>
  <si>
    <t>独立･
設置の別</t>
  </si>
  <si>
    <t>単位修得者数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</si>
  <si>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</si>
  <si>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</si>
  <si>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</si>
  <si>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</si>
  <si>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</si>
  <si>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養護助教授</t>
  </si>
  <si>
    <t xml:space="preserve">       -</t>
  </si>
  <si>
    <t>事　　務　　職　　員</t>
  </si>
  <si>
    <t>学校図書
館事務員</t>
  </si>
  <si>
    <t>技術職員</t>
  </si>
  <si>
    <t>養護職員
(看護婦等)</t>
  </si>
  <si>
    <t>吏員相当者に準ずる者</t>
  </si>
  <si>
    <t>第２表　市町村別・本校分校別学校数＜小学校・中学校＞</t>
  </si>
  <si>
    <t>小　　　学　　　校</t>
  </si>
  <si>
    <t>中　　　学　　　校</t>
  </si>
  <si>
    <t>本 校</t>
  </si>
  <si>
    <t>分 校</t>
  </si>
  <si>
    <t>第３表　市町村別・教職員数＜小学校・中学校＞（本務者）</t>
  </si>
  <si>
    <t>第４表　市町村別・編成方式別学級数＜小学校＞（単式・複式学級）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</si>
  <si>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</si>
  <si>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</si>
  <si>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</si>
  <si>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</si>
  <si>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</si>
  <si>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</si>
  <si>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</si>
  <si>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第５表　市町村別・編成方式別学級数・児童数＜小学校＞（75条の学級）</t>
  </si>
  <si>
    <t>病弱･</t>
  </si>
  <si>
    <t>弱  視</t>
  </si>
  <si>
    <t>難  聴</t>
  </si>
  <si>
    <t>言語障害</t>
  </si>
  <si>
    <t>情緒障害</t>
  </si>
  <si>
    <t>身体虚弱</t>
  </si>
  <si>
    <t>第６表　市町村別・学年別児童数＜小学校＞</t>
  </si>
  <si>
    <t>表２　市町村別・学年別児童数＜小学校＞（つづき）</t>
  </si>
  <si>
    <t>　　　 　１　　学　　年</t>
  </si>
  <si>
    <t>　　　 　２　　学　　年</t>
  </si>
  <si>
    <t>　　　 　３　　学　　年</t>
  </si>
  <si>
    <t>　　　 　４　　学　　年</t>
  </si>
  <si>
    <t>　　　 　５　　学　　年</t>
  </si>
  <si>
    <t>　　　 　６　　学　　年</t>
  </si>
  <si>
    <t>第７表　市町村別・学年別生徒数＜中学校＞</t>
  </si>
  <si>
    <t>小　　学　　校</t>
  </si>
  <si>
    <t>中　　学　　校</t>
  </si>
  <si>
    <t>教   員   数</t>
  </si>
  <si>
    <t>職   員   数</t>
  </si>
  <si>
    <t>職　 員 　数</t>
  </si>
  <si>
    <t>-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</si>
  <si>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</si>
  <si>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</si>
  <si>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</si>
  <si>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</si>
  <si>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</si>
  <si>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肢体
不自由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</si>
  <si>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</si>
  <si>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</si>
  <si>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</si>
  <si>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</si>
  <si>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</si>
  <si>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</si>
  <si>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</si>
  <si>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</si>
  <si>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</si>
  <si>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第２０表　市町村別・進路別卒業者数＜中学校卒業後の状況＞</t>
  </si>
  <si>
    <t>高等学校等</t>
  </si>
  <si>
    <t>死亡・</t>
  </si>
  <si>
    <t>高等</t>
  </si>
  <si>
    <t>進学者</t>
  </si>
  <si>
    <t>(高等課程)</t>
  </si>
  <si>
    <t>(一般課程)</t>
  </si>
  <si>
    <t>就職者</t>
  </si>
  <si>
    <t>不詳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</si>
  <si>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</si>
  <si>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</si>
  <si>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</si>
  <si>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</si>
  <si>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</si>
  <si>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</si>
  <si>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</si>
  <si>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</si>
  <si>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</si>
  <si>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</si>
  <si>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</si>
  <si>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-</t>
  </si>
  <si>
    <t xml:space="preserve">   </t>
  </si>
  <si>
    <t>第２１表　市町村別・高等学校等への進学者数＜中学校卒業後の状況＞</t>
  </si>
  <si>
    <t>高等専</t>
  </si>
  <si>
    <t>本　　　　　　科</t>
  </si>
  <si>
    <t>門学校</t>
  </si>
  <si>
    <t>学校高等部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</si>
  <si>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</si>
  <si>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</si>
  <si>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</si>
  <si>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</si>
  <si>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</si>
  <si>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</si>
  <si>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</si>
  <si>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左 記 以 外 ・ 不 詳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</si>
  <si>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</si>
  <si>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</si>
  <si>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</si>
  <si>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</si>
  <si>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</si>
  <si>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</si>
  <si>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</si>
  <si>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</si>
  <si>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</si>
  <si>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</si>
  <si>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</si>
  <si>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</si>
  <si>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</si>
  <si>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</si>
  <si>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</si>
  <si>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高　等　学　校　進　学　者</t>
  </si>
  <si>
    <r>
      <rPr>
        <sz val="9"/>
        <color indexed="8"/>
        <rFont val="ＭＳ 明朝"/>
        <family val="1"/>
      </rPr>
      <t>盲･</t>
    </r>
    <r>
      <rPr>
        <sz val="9"/>
        <color indexed="8"/>
        <rFont val="ＭＳ 明朝"/>
        <family val="1"/>
      </rPr>
      <t>聾･</t>
    </r>
    <r>
      <rPr>
        <sz val="9"/>
        <color indexed="8"/>
        <rFont val="ＭＳ 明朝"/>
        <family val="1"/>
      </rPr>
      <t>養護</t>
    </r>
  </si>
  <si>
    <t>別　科</t>
  </si>
  <si>
    <r>
      <rPr>
        <sz val="9"/>
        <color indexed="8"/>
        <rFont val="ＭＳ 明朝"/>
        <family val="1"/>
      </rPr>
      <t>進学者(</t>
    </r>
    <r>
      <rPr>
        <sz val="9"/>
        <color indexed="8"/>
        <rFont val="ＭＳ 明朝"/>
        <family val="1"/>
      </rPr>
      <t>本科)</t>
    </r>
  </si>
  <si>
    <t>男 女 別 ・ 地 域 別</t>
  </si>
  <si>
    <t>地　域　別</t>
  </si>
  <si>
    <t>男　女　別</t>
  </si>
  <si>
    <t>男</t>
  </si>
  <si>
    <t>女</t>
  </si>
  <si>
    <t>第２３表　学科別・進路別卒業者数（公立・私立）＜高等学校卒業後の状況＞</t>
  </si>
  <si>
    <t>(専門課程)</t>
  </si>
  <si>
    <t>普通</t>
  </si>
  <si>
    <t>農業</t>
  </si>
  <si>
    <t>工業</t>
  </si>
  <si>
    <t>水産</t>
  </si>
  <si>
    <t>全</t>
  </si>
  <si>
    <t>日</t>
  </si>
  <si>
    <t>制</t>
  </si>
  <si>
    <t>定</t>
  </si>
  <si>
    <t>時</t>
  </si>
  <si>
    <t>第２４表　学科別・大学,短期大学等への進学者数（公立・私立）＜高等学校卒業後の状況＞</t>
  </si>
  <si>
    <t>大学</t>
  </si>
  <si>
    <t>短期大学</t>
  </si>
  <si>
    <t>大学･短期大学</t>
  </si>
  <si>
    <t>盲･聾･養護学校</t>
  </si>
  <si>
    <t>（学部）</t>
  </si>
  <si>
    <t>（本科）</t>
  </si>
  <si>
    <t>通信教育部</t>
  </si>
  <si>
    <t>（別科）</t>
  </si>
  <si>
    <t>（専攻科）</t>
  </si>
  <si>
    <t>高等部(専攻科)</t>
  </si>
  <si>
    <t>第２５表　産業別・学科別就職者数（公立・私立）＜高等学校卒業後の状況＞</t>
  </si>
  <si>
    <t>電気・ガス</t>
  </si>
  <si>
    <t>公務</t>
  </si>
  <si>
    <t>林業</t>
  </si>
  <si>
    <t>漁業</t>
  </si>
  <si>
    <t>鉱業</t>
  </si>
  <si>
    <t>建設業</t>
  </si>
  <si>
    <t>製造業</t>
  </si>
  <si>
    <t>・熱供給</t>
  </si>
  <si>
    <t>不動産業</t>
  </si>
  <si>
    <t>サービス業</t>
  </si>
  <si>
    <t>・水道業</t>
  </si>
  <si>
    <t xml:space="preserve"> </t>
  </si>
  <si>
    <t>上記のうち</t>
  </si>
  <si>
    <t>県外就職者</t>
  </si>
  <si>
    <t>大学等
進学者</t>
  </si>
  <si>
    <t>死亡・不詳</t>
  </si>
  <si>
    <t>左記Ａ，Ｂ，Ｃ，Ｄのうち</t>
  </si>
  <si>
    <t>大学等
進学率</t>
  </si>
  <si>
    <t>区　分</t>
  </si>
  <si>
    <t>左記以外の者</t>
  </si>
  <si>
    <t>就職している者（再掲）</t>
  </si>
  <si>
    <t>綜合学科</t>
  </si>
  <si>
    <t>看護</t>
  </si>
  <si>
    <t>　　　-</t>
  </si>
  <si>
    <t xml:space="preserve">     -</t>
  </si>
  <si>
    <t>男</t>
  </si>
  <si>
    <t>女</t>
  </si>
  <si>
    <t>区　　　分</t>
  </si>
  <si>
    <t>運輸・
通信業</t>
  </si>
  <si>
    <t>卸・小売業
，飲食店</t>
  </si>
  <si>
    <t>金融・
保険業</t>
  </si>
  <si>
    <t>左記以外
のもの</t>
  </si>
  <si>
    <t>区　　分</t>
  </si>
  <si>
    <t>(他に分類さ
れないもの)</t>
  </si>
  <si>
    <t>第８表　市町村別・学校数、教員数、学年別男女別生徒数＜高等学校・全日＋定時＞</t>
  </si>
  <si>
    <t>学校数</t>
  </si>
  <si>
    <t>付）私立高等学校は徳島市３校、鳴門市１校</t>
  </si>
  <si>
    <t>第９表　市町村別・学年別生徒数＜高等学校・全日制＞</t>
  </si>
  <si>
    <t>本　　　　　　　　　科</t>
  </si>
  <si>
    <t>第１０表　市町村別・学年別生徒数＜高等学校・定時制＞</t>
  </si>
  <si>
    <t>第１１表　市町村別・学科別生徒数＜高等学校・全日制＋定時制＞（本科）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</si>
  <si>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</si>
  <si>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</si>
  <si>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</si>
  <si>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</si>
  <si>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</si>
  <si>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</si>
  <si>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</si>
  <si>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</si>
  <si>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</si>
  <si>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</si>
  <si>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</si>
  <si>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</si>
  <si>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</si>
  <si>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</si>
  <si>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.</t>
  </si>
  <si>
    <t>専 攻 科</t>
  </si>
  <si>
    <t>別 　科</t>
  </si>
  <si>
    <t>１　学　年</t>
  </si>
  <si>
    <t>２　学　年</t>
  </si>
  <si>
    <t>３　学　年</t>
  </si>
  <si>
    <t>-</t>
  </si>
  <si>
    <t>本　　　　　　　　　　　　科</t>
  </si>
  <si>
    <t>４　学　年</t>
  </si>
  <si>
    <t>商　　業</t>
  </si>
  <si>
    <t>表２６　　盲・聾・養護学校（中等部・高等部）卒業後の状況　　（国立＋公立）</t>
  </si>
  <si>
    <t>Ｄ</t>
  </si>
  <si>
    <t>Ｅ</t>
  </si>
  <si>
    <t>Ｆ</t>
  </si>
  <si>
    <t>Ｇ</t>
  </si>
  <si>
    <t>（再　　掲）</t>
  </si>
  <si>
    <t>Ａ．Ｂ．Ｃ．Ｄのうち就職している者</t>
  </si>
  <si>
    <t>専修学校等</t>
  </si>
  <si>
    <t>公共職業能</t>
  </si>
  <si>
    <t>Ａのうち</t>
  </si>
  <si>
    <t>（高等課程</t>
  </si>
  <si>
    <t>死亡・</t>
  </si>
  <si>
    <t>区　 分</t>
  </si>
  <si>
    <t>A～Gの計</t>
  </si>
  <si>
    <t>又は大学等</t>
  </si>
  <si>
    <t>入学者</t>
  </si>
  <si>
    <t>力開発施設</t>
  </si>
  <si>
    <t>（高等学校等</t>
  </si>
  <si>
    <t>又は専門課</t>
  </si>
  <si>
    <t>不詳の者</t>
  </si>
  <si>
    <t>又は大学等）</t>
  </si>
  <si>
    <t>（一般課程）</t>
  </si>
  <si>
    <t>Aのうち</t>
  </si>
  <si>
    <t>Bのうち</t>
  </si>
  <si>
    <t>Cのうち</t>
  </si>
  <si>
    <t>Ｄのうち</t>
  </si>
  <si>
    <t>程）進学者</t>
  </si>
  <si>
    <t>中等部</t>
  </si>
  <si>
    <t>盲学校</t>
  </si>
  <si>
    <t>聾学校</t>
  </si>
  <si>
    <t>養護学校</t>
  </si>
  <si>
    <t xml:space="preserve">… </t>
  </si>
  <si>
    <t>高等部</t>
  </si>
  <si>
    <t xml:space="preserve">… </t>
  </si>
  <si>
    <t>聾学校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</si>
</sst>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;_ * \-#,##0;_ * &quot;-&quot;"/>
    <numFmt numFmtId="183" formatCode="_ * #,##0_ ;_ * \-#,##0_ ;_ * &quot;-&quot;_ \ "/>
    <numFmt numFmtId="184" formatCode="#,##0.0;&quot;△&quot;#,##0.0"/>
    <numFmt numFmtId="185" formatCode="0.0;&quot;△&quot;0.0"/>
    <numFmt numFmtId="186" formatCode="_ * #,##0.0_ ;_ * \-#,##0.0_ ;_ * &quot;0.0&quot;_ "/>
    <numFmt numFmtId="187" formatCode="_ * #,##0.0_ ;_ * \-#,##0.0_ ;_ &quot;0.0&quot;_ ;_ @_ "/>
    <numFmt numFmtId="188" formatCode="_ * #,##0.0_ ;_ * \-#,##0.0_ ;_ * &quot;0.0&quot;_ ;_ @_ "/>
    <numFmt numFmtId="189" formatCode=";;\-\ "/>
    <numFmt numFmtId="190" formatCode="#,##0;\-#,##0;\-\ "/>
    <numFmt numFmtId="191" formatCode="#,##0;\-#,##0;&quot;－ &quot;"/>
    <numFmt numFmtId="192" formatCode="0.0%;\-0.0%;&quot;－ &quot;"/>
    <numFmt numFmtId="193" formatCode="#,##0.0;\-#,##0.0;&quot;－ &quot;"/>
    <numFmt numFmtId="194" formatCode="\ #,##0;\-#,##0;&quot;-&quot;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05"/>
      <color indexed="8"/>
      <name val="ＭＳ 明朝"/>
      <family val="1"/>
    </font>
    <font>
      <b/>
      <sz val="16"/>
      <color indexed="8"/>
      <name val="ＭＳ 明朝"/>
      <family val="1"/>
    </font>
    <font>
      <sz val="11.9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7.95"/>
      <color indexed="8"/>
      <name val="ＭＳ 明朝"/>
      <family val="1"/>
    </font>
    <font>
      <sz val="8.7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13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indexed="8"/>
      <name val="MSP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u val="single"/>
      <sz val="11"/>
      <color theme="10"/>
      <name val="ＭＳ Ｐ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u val="single"/>
      <sz val="11"/>
      <color theme="11"/>
      <name val="ＭＳ Ｐ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83">
    <xf numFmtId="179" fontId="4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179" fontId="9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vertical="center"/>
    </xf>
    <xf numFmtId="180" fontId="5" fillId="33" borderId="0" xfId="0" applyNumberFormat="1" applyFont="1" applyFill="1" applyAlignment="1">
      <alignment vertical="center"/>
    </xf>
    <xf numFmtId="181" fontId="5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0" fontId="5" fillId="33" borderId="0" xfId="0" applyNumberFormat="1" applyFont="1" applyFill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80" fontId="9" fillId="0" borderId="15" xfId="0" applyNumberFormat="1" applyFont="1" applyFill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1" fillId="0" borderId="13" xfId="0" applyNumberFormat="1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33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180" fontId="9" fillId="33" borderId="0" xfId="0" applyNumberFormat="1" applyFont="1" applyFill="1" applyAlignment="1">
      <alignment horizontal="center"/>
    </xf>
    <xf numFmtId="180" fontId="9" fillId="0" borderId="13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1" fillId="0" borderId="13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180" fontId="9" fillId="0" borderId="20" xfId="0" applyNumberFormat="1" applyFont="1" applyFill="1" applyBorder="1" applyAlignment="1">
      <alignment horizontal="center"/>
    </xf>
    <xf numFmtId="180" fontId="9" fillId="0" borderId="19" xfId="0" applyNumberFormat="1" applyFont="1" applyBorder="1" applyAlignment="1">
      <alignment horizontal="center"/>
    </xf>
    <xf numFmtId="180" fontId="9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180" fontId="9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80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80" fontId="11" fillId="0" borderId="13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180" fontId="9" fillId="33" borderId="0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33" borderId="0" xfId="0" applyNumberFormat="1" applyFont="1" applyFill="1" applyBorder="1" applyAlignment="1">
      <alignment horizontal="center"/>
    </xf>
    <xf numFmtId="180" fontId="9" fillId="0" borderId="13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79" fontId="9" fillId="0" borderId="10" xfId="0" applyNumberFormat="1" applyFont="1" applyBorder="1" applyAlignment="1">
      <alignment horizontal="center"/>
    </xf>
    <xf numFmtId="179" fontId="9" fillId="0" borderId="21" xfId="0" applyNumberFormat="1" applyFont="1" applyBorder="1" applyAlignment="1">
      <alignment horizontal="center"/>
    </xf>
    <xf numFmtId="179" fontId="9" fillId="0" borderId="21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179" fontId="9" fillId="0" borderId="0" xfId="0" applyNumberFormat="1" applyFont="1" applyAlignment="1">
      <alignment horizontal="center" vertical="center"/>
    </xf>
    <xf numFmtId="179" fontId="9" fillId="0" borderId="13" xfId="0" applyNumberFormat="1" applyFont="1" applyBorder="1" applyAlignment="1">
      <alignment vertical="center" shrinkToFit="1"/>
    </xf>
    <xf numFmtId="179" fontId="9" fillId="0" borderId="15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82" fontId="11" fillId="0" borderId="13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182" fontId="11" fillId="0" borderId="0" xfId="0" applyNumberFormat="1" applyFont="1" applyFill="1" applyBorder="1" applyAlignment="1">
      <alignment/>
    </xf>
    <xf numFmtId="179" fontId="9" fillId="0" borderId="0" xfId="0" applyNumberFormat="1" applyFont="1" applyAlignment="1">
      <alignment horizontal="right"/>
    </xf>
    <xf numFmtId="180" fontId="9" fillId="33" borderId="13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 horizontal="right"/>
    </xf>
    <xf numFmtId="180" fontId="9" fillId="33" borderId="0" xfId="0" applyNumberFormat="1" applyFont="1" applyFill="1" applyBorder="1" applyAlignment="1">
      <alignment horizontal="right"/>
    </xf>
    <xf numFmtId="179" fontId="9" fillId="0" borderId="0" xfId="0" applyNumberFormat="1" applyFont="1" applyAlignment="1">
      <alignment horizontal="distributed"/>
    </xf>
    <xf numFmtId="180" fontId="9" fillId="33" borderId="13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179" fontId="9" fillId="0" borderId="0" xfId="0" applyNumberFormat="1" applyFont="1" applyFill="1" applyAlignment="1">
      <alignment horizontal="distributed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Alignment="1">
      <alignment shrinkToFit="1"/>
    </xf>
    <xf numFmtId="180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Border="1" applyAlignment="1">
      <alignment shrinkToFit="1"/>
    </xf>
    <xf numFmtId="179" fontId="9" fillId="0" borderId="16" xfId="0" applyNumberFormat="1" applyFont="1" applyBorder="1" applyAlignment="1">
      <alignment horizontal="center"/>
    </xf>
    <xf numFmtId="179" fontId="9" fillId="0" borderId="17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9" fillId="0" borderId="16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79" fontId="9" fillId="0" borderId="15" xfId="0" applyNumberFormat="1" applyFont="1" applyBorder="1" applyAlignment="1">
      <alignment horizontal="center"/>
    </xf>
    <xf numFmtId="182" fontId="11" fillId="0" borderId="13" xfId="0" applyNumberFormat="1" applyFont="1" applyFill="1" applyBorder="1" applyAlignment="1">
      <alignment/>
    </xf>
    <xf numFmtId="0" fontId="12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9" fontId="9" fillId="0" borderId="13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vertical="center"/>
    </xf>
    <xf numFmtId="179" fontId="9" fillId="0" borderId="13" xfId="0" applyNumberFormat="1" applyFont="1" applyBorder="1" applyAlignment="1">
      <alignment horizontal="center"/>
    </xf>
    <xf numFmtId="179" fontId="9" fillId="0" borderId="19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left"/>
    </xf>
    <xf numFmtId="179" fontId="9" fillId="0" borderId="15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right"/>
    </xf>
    <xf numFmtId="180" fontId="9" fillId="33" borderId="13" xfId="0" applyNumberFormat="1" applyFont="1" applyFill="1" applyBorder="1" applyAlignment="1">
      <alignment horizontal="right"/>
    </xf>
    <xf numFmtId="179" fontId="9" fillId="0" borderId="20" xfId="0" applyNumberFormat="1" applyFont="1" applyBorder="1" applyAlignment="1">
      <alignment horizontal="center"/>
    </xf>
    <xf numFmtId="180" fontId="9" fillId="33" borderId="20" xfId="0" applyNumberFormat="1" applyFont="1" applyFill="1" applyBorder="1" applyAlignment="1">
      <alignment horizontal="center"/>
    </xf>
    <xf numFmtId="179" fontId="9" fillId="0" borderId="0" xfId="0" applyNumberFormat="1" applyFont="1" applyAlignment="1">
      <alignment/>
    </xf>
    <xf numFmtId="179" fontId="10" fillId="0" borderId="0" xfId="0" applyNumberFormat="1" applyFont="1" applyAlignment="1">
      <alignment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shrinkToFit="1"/>
    </xf>
    <xf numFmtId="180" fontId="5" fillId="33" borderId="15" xfId="0" applyNumberFormat="1" applyFont="1" applyFill="1" applyBorder="1" applyAlignment="1">
      <alignment horizontal="center" vertical="center"/>
    </xf>
    <xf numFmtId="180" fontId="5" fillId="33" borderId="15" xfId="0" applyNumberFormat="1" applyFont="1" applyFill="1" applyBorder="1" applyAlignment="1">
      <alignment vertical="center"/>
    </xf>
    <xf numFmtId="179" fontId="13" fillId="0" borderId="14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vertical="center"/>
    </xf>
    <xf numFmtId="180" fontId="13" fillId="0" borderId="14" xfId="0" applyNumberFormat="1" applyFont="1" applyBorder="1" applyAlignment="1">
      <alignment vertical="center"/>
    </xf>
    <xf numFmtId="180" fontId="5" fillId="33" borderId="13" xfId="0" applyNumberFormat="1" applyFont="1" applyFill="1" applyBorder="1" applyAlignment="1">
      <alignment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0" borderId="17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33" borderId="29" xfId="0" applyNumberFormat="1" applyFont="1" applyFill="1" applyBorder="1" applyAlignment="1">
      <alignment horizontal="center" vertical="center"/>
    </xf>
    <xf numFmtId="180" fontId="5" fillId="33" borderId="29" xfId="0" applyNumberFormat="1" applyFont="1" applyFill="1" applyBorder="1" applyAlignment="1">
      <alignment vertical="center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83" fontId="9" fillId="0" borderId="30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183" fontId="9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/>
    </xf>
    <xf numFmtId="183" fontId="11" fillId="0" borderId="13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183" fontId="11" fillId="0" borderId="0" xfId="0" applyNumberFormat="1" applyFont="1" applyFill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83" fontId="9" fillId="0" borderId="13" xfId="0" applyNumberFormat="1" applyFont="1" applyBorder="1" applyAlignment="1">
      <alignment/>
    </xf>
    <xf numFmtId="183" fontId="9" fillId="33" borderId="0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/>
    </xf>
    <xf numFmtId="183" fontId="9" fillId="0" borderId="13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83" fontId="9" fillId="33" borderId="0" xfId="0" applyNumberFormat="1" applyFont="1" applyFill="1" applyBorder="1" applyAlignment="1">
      <alignment/>
    </xf>
    <xf numFmtId="183" fontId="9" fillId="0" borderId="13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Border="1" applyAlignment="1">
      <alignment horizontal="distributed"/>
    </xf>
    <xf numFmtId="179" fontId="9" fillId="0" borderId="29" xfId="0" applyNumberFormat="1" applyFont="1" applyBorder="1" applyAlignment="1">
      <alignment horizontal="distributed"/>
    </xf>
    <xf numFmtId="183" fontId="9" fillId="0" borderId="31" xfId="0" applyNumberFormat="1" applyFont="1" applyBorder="1" applyAlignment="1">
      <alignment/>
    </xf>
    <xf numFmtId="183" fontId="9" fillId="0" borderId="29" xfId="0" applyNumberFormat="1" applyFont="1" applyBorder="1" applyAlignment="1">
      <alignment/>
    </xf>
    <xf numFmtId="183" fontId="9" fillId="0" borderId="29" xfId="0" applyNumberFormat="1" applyFont="1" applyBorder="1" applyAlignment="1">
      <alignment horizontal="right"/>
    </xf>
    <xf numFmtId="183" fontId="9" fillId="0" borderId="29" xfId="0" applyNumberFormat="1" applyFont="1" applyFill="1" applyBorder="1" applyAlignment="1">
      <alignment/>
    </xf>
    <xf numFmtId="179" fontId="8" fillId="0" borderId="10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/>
    </xf>
    <xf numFmtId="183" fontId="8" fillId="0" borderId="15" xfId="0" applyNumberFormat="1" applyFont="1" applyBorder="1" applyAlignment="1">
      <alignment horizontal="center"/>
    </xf>
    <xf numFmtId="183" fontId="8" fillId="0" borderId="14" xfId="0" applyNumberFormat="1" applyFont="1" applyBorder="1" applyAlignment="1">
      <alignment horizontal="center"/>
    </xf>
    <xf numFmtId="179" fontId="14" fillId="0" borderId="0" xfId="0" applyNumberFormat="1" applyFont="1" applyBorder="1" applyAlignment="1">
      <alignment horizontal="center"/>
    </xf>
    <xf numFmtId="183" fontId="14" fillId="0" borderId="13" xfId="0" applyNumberFormat="1" applyFont="1" applyBorder="1" applyAlignment="1">
      <alignment/>
    </xf>
    <xf numFmtId="183" fontId="14" fillId="0" borderId="0" xfId="0" applyNumberFormat="1" applyFont="1" applyBorder="1" applyAlignment="1">
      <alignment/>
    </xf>
    <xf numFmtId="179" fontId="8" fillId="0" borderId="0" xfId="0" applyNumberFormat="1" applyFont="1" applyAlignment="1">
      <alignment horizontal="right"/>
    </xf>
    <xf numFmtId="183" fontId="8" fillId="33" borderId="13" xfId="0" applyNumberFormat="1" applyFont="1" applyFill="1" applyBorder="1" applyAlignment="1">
      <alignment/>
    </xf>
    <xf numFmtId="183" fontId="8" fillId="33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 horizontal="right"/>
    </xf>
    <xf numFmtId="183" fontId="8" fillId="0" borderId="13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79" fontId="8" fillId="0" borderId="0" xfId="0" applyNumberFormat="1" applyFont="1" applyAlignment="1">
      <alignment horizontal="distributed"/>
    </xf>
    <xf numFmtId="179" fontId="8" fillId="0" borderId="0" xfId="0" applyNumberFormat="1" applyFont="1" applyFill="1" applyAlignment="1">
      <alignment horizontal="distributed"/>
    </xf>
    <xf numFmtId="179" fontId="8" fillId="0" borderId="0" xfId="0" applyNumberFormat="1" applyFont="1" applyBorder="1" applyAlignment="1">
      <alignment horizontal="distributed"/>
    </xf>
    <xf numFmtId="179" fontId="8" fillId="0" borderId="16" xfId="0" applyNumberFormat="1" applyFont="1" applyBorder="1" applyAlignment="1">
      <alignment horizontal="distributed"/>
    </xf>
    <xf numFmtId="183" fontId="8" fillId="0" borderId="17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183" fontId="8" fillId="0" borderId="29" xfId="0" applyNumberFormat="1" applyFont="1" applyBorder="1" applyAlignment="1">
      <alignment/>
    </xf>
    <xf numFmtId="179" fontId="8" fillId="0" borderId="23" xfId="0" applyNumberFormat="1" applyFont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83" fontId="8" fillId="0" borderId="14" xfId="0" applyNumberFormat="1" applyFont="1" applyBorder="1" applyAlignment="1">
      <alignment horizontal="center" vertical="center"/>
    </xf>
    <xf numFmtId="183" fontId="8" fillId="0" borderId="13" xfId="0" applyNumberFormat="1" applyFont="1" applyBorder="1" applyAlignment="1">
      <alignment horizontal="right"/>
    </xf>
    <xf numFmtId="183" fontId="8" fillId="33" borderId="0" xfId="0" applyNumberFormat="1" applyFont="1" applyFill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79" fontId="8" fillId="0" borderId="0" xfId="0" applyNumberFormat="1" applyFont="1" applyFill="1" applyAlignment="1">
      <alignment horizontal="center"/>
    </xf>
    <xf numFmtId="183" fontId="8" fillId="0" borderId="13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center"/>
    </xf>
    <xf numFmtId="183" fontId="8" fillId="0" borderId="13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Fill="1" applyBorder="1" applyAlignment="1">
      <alignment horizontal="right"/>
    </xf>
    <xf numFmtId="183" fontId="8" fillId="33" borderId="0" xfId="0" applyNumberFormat="1" applyFont="1" applyFill="1" applyBorder="1" applyAlignment="1">
      <alignment horizontal="center"/>
    </xf>
    <xf numFmtId="183" fontId="8" fillId="0" borderId="16" xfId="0" applyNumberFormat="1" applyFont="1" applyBorder="1" applyAlignment="1">
      <alignment horizontal="center"/>
    </xf>
    <xf numFmtId="179" fontId="9" fillId="0" borderId="0" xfId="0" applyNumberFormat="1" applyFont="1" applyAlignment="1">
      <alignment horizontal="center" shrinkToFit="1"/>
    </xf>
    <xf numFmtId="179" fontId="9" fillId="0" borderId="0" xfId="0" applyNumberFormat="1" applyFont="1" applyAlignment="1">
      <alignment horizontal="center" vertical="center" shrinkToFit="1"/>
    </xf>
    <xf numFmtId="179" fontId="9" fillId="0" borderId="15" xfId="0" applyNumberFormat="1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center" vertical="center" shrinkToFit="1"/>
    </xf>
    <xf numFmtId="179" fontId="9" fillId="0" borderId="23" xfId="0" applyNumberFormat="1" applyFont="1" applyBorder="1" applyAlignment="1">
      <alignment horizontal="distributed" shrinkToFit="1"/>
    </xf>
    <xf numFmtId="183" fontId="9" fillId="0" borderId="14" xfId="0" applyNumberFormat="1" applyFont="1" applyBorder="1" applyAlignment="1">
      <alignment shrinkToFit="1"/>
    </xf>
    <xf numFmtId="179" fontId="11" fillId="0" borderId="0" xfId="0" applyNumberFormat="1" applyFont="1" applyBorder="1" applyAlignment="1">
      <alignment horizontal="distributed" shrinkToFit="1"/>
    </xf>
    <xf numFmtId="179" fontId="9" fillId="0" borderId="0" xfId="0" applyNumberFormat="1" applyFont="1" applyAlignment="1">
      <alignment horizontal="distributed" shrinkToFit="1"/>
    </xf>
    <xf numFmtId="18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 horizontal="distributed" shrinkToFit="1"/>
    </xf>
    <xf numFmtId="179" fontId="9" fillId="0" borderId="16" xfId="0" applyNumberFormat="1" applyFont="1" applyBorder="1" applyAlignment="1">
      <alignment horizontal="distributed" shrinkToFit="1"/>
    </xf>
    <xf numFmtId="183" fontId="9" fillId="0" borderId="17" xfId="0" applyNumberFormat="1" applyFont="1" applyBorder="1" applyAlignment="1">
      <alignment/>
    </xf>
    <xf numFmtId="183" fontId="9" fillId="0" borderId="16" xfId="0" applyNumberFormat="1" applyFont="1" applyBorder="1" applyAlignment="1">
      <alignment/>
    </xf>
    <xf numFmtId="183" fontId="0" fillId="0" borderId="0" xfId="0" applyNumberFormat="1" applyAlignment="1">
      <alignment/>
    </xf>
    <xf numFmtId="179" fontId="8" fillId="0" borderId="0" xfId="0" applyNumberFormat="1" applyFont="1" applyAlignment="1">
      <alignment horizontal="center"/>
    </xf>
    <xf numFmtId="179" fontId="9" fillId="0" borderId="32" xfId="0" applyNumberFormat="1" applyFont="1" applyBorder="1" applyAlignment="1">
      <alignment horizontal="center"/>
    </xf>
    <xf numFmtId="183" fontId="9" fillId="0" borderId="18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 horizontal="right"/>
    </xf>
    <xf numFmtId="183" fontId="9" fillId="33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right"/>
    </xf>
    <xf numFmtId="183" fontId="9" fillId="33" borderId="0" xfId="0" applyNumberFormat="1" applyFont="1" applyFill="1" applyBorder="1" applyAlignment="1">
      <alignment horizontal="distributed"/>
    </xf>
    <xf numFmtId="183" fontId="9" fillId="0" borderId="0" xfId="0" applyNumberFormat="1" applyFont="1" applyFill="1" applyBorder="1" applyAlignment="1">
      <alignment horizontal="distributed"/>
    </xf>
    <xf numFmtId="179" fontId="9" fillId="0" borderId="16" xfId="0" applyNumberFormat="1" applyFont="1" applyBorder="1" applyAlignment="1">
      <alignment horizontal="distributed"/>
    </xf>
    <xf numFmtId="183" fontId="9" fillId="0" borderId="16" xfId="0" applyNumberFormat="1" applyFont="1" applyBorder="1" applyAlignment="1">
      <alignment horizontal="right"/>
    </xf>
    <xf numFmtId="183" fontId="9" fillId="0" borderId="16" xfId="0" applyNumberFormat="1" applyFont="1" applyBorder="1" applyAlignment="1">
      <alignment horizontal="center"/>
    </xf>
    <xf numFmtId="183" fontId="9" fillId="0" borderId="14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 shrinkToFit="1"/>
    </xf>
    <xf numFmtId="179" fontId="15" fillId="0" borderId="21" xfId="0" applyNumberFormat="1" applyFont="1" applyBorder="1" applyAlignment="1">
      <alignment horizontal="center" vertical="center"/>
    </xf>
    <xf numFmtId="179" fontId="9" fillId="0" borderId="33" xfId="0" applyNumberFormat="1" applyFont="1" applyBorder="1" applyAlignment="1">
      <alignment horizontal="center" vertical="center"/>
    </xf>
    <xf numFmtId="179" fontId="15" fillId="0" borderId="13" xfId="0" applyNumberFormat="1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11" fillId="0" borderId="0" xfId="0" applyNumberFormat="1" applyFont="1" applyFill="1" applyAlignment="1">
      <alignment horizontal="center"/>
    </xf>
    <xf numFmtId="181" fontId="11" fillId="0" borderId="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79" fontId="9" fillId="0" borderId="0" xfId="0" applyNumberFormat="1" applyFont="1" applyAlignment="1">
      <alignment horizontal="distributed" vertical="center"/>
    </xf>
    <xf numFmtId="179" fontId="9" fillId="0" borderId="0" xfId="0" applyNumberFormat="1" applyFont="1" applyFill="1" applyAlignment="1">
      <alignment horizontal="distributed" vertical="center"/>
    </xf>
    <xf numFmtId="186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/>
    </xf>
    <xf numFmtId="179" fontId="9" fillId="0" borderId="17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34" xfId="0" applyNumberFormat="1" applyFont="1" applyBorder="1" applyAlignment="1">
      <alignment horizontal="center"/>
    </xf>
    <xf numFmtId="179" fontId="11" fillId="0" borderId="0" xfId="0" applyNumberFormat="1" applyFont="1" applyAlignment="1">
      <alignment horizontal="center"/>
    </xf>
    <xf numFmtId="187" fontId="11" fillId="0" borderId="0" xfId="0" applyNumberFormat="1" applyFont="1" applyAlignment="1">
      <alignment horizontal="right"/>
    </xf>
    <xf numFmtId="186" fontId="9" fillId="0" borderId="0" xfId="0" applyNumberFormat="1" applyFont="1" applyAlignment="1">
      <alignment horizontal="center"/>
    </xf>
    <xf numFmtId="187" fontId="9" fillId="0" borderId="0" xfId="0" applyNumberFormat="1" applyFont="1" applyAlignment="1">
      <alignment horizontal="right"/>
    </xf>
    <xf numFmtId="186" fontId="9" fillId="0" borderId="0" xfId="0" applyNumberFormat="1" applyFont="1" applyFill="1" applyAlignment="1">
      <alignment horizontal="center"/>
    </xf>
    <xf numFmtId="179" fontId="16" fillId="0" borderId="0" xfId="0" applyNumberFormat="1" applyFont="1" applyAlignment="1">
      <alignment horizontal="center"/>
    </xf>
    <xf numFmtId="179" fontId="16" fillId="0" borderId="0" xfId="0" applyNumberFormat="1" applyFont="1" applyAlignment="1">
      <alignment horizontal="center" vertical="center"/>
    </xf>
    <xf numFmtId="179" fontId="16" fillId="0" borderId="10" xfId="0" applyNumberFormat="1" applyFont="1" applyBorder="1" applyAlignment="1">
      <alignment horizontal="center" vertical="center"/>
    </xf>
    <xf numFmtId="179" fontId="16" fillId="0" borderId="21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/>
    </xf>
    <xf numFmtId="179" fontId="16" fillId="0" borderId="13" xfId="0" applyNumberFormat="1" applyFont="1" applyBorder="1" applyAlignment="1">
      <alignment horizontal="center" vertical="center"/>
    </xf>
    <xf numFmtId="179" fontId="17" fillId="0" borderId="13" xfId="0" applyNumberFormat="1" applyFont="1" applyBorder="1" applyAlignment="1">
      <alignment horizontal="center" vertical="center"/>
    </xf>
    <xf numFmtId="179" fontId="16" fillId="0" borderId="15" xfId="0" applyNumberFormat="1" applyFont="1" applyBorder="1" applyAlignment="1">
      <alignment horizontal="center" vertical="center"/>
    </xf>
    <xf numFmtId="179" fontId="16" fillId="0" borderId="14" xfId="0" applyNumberFormat="1" applyFont="1" applyBorder="1" applyAlignment="1">
      <alignment horizontal="center"/>
    </xf>
    <xf numFmtId="179" fontId="16" fillId="0" borderId="15" xfId="0" applyNumberFormat="1" applyFont="1" applyBorder="1" applyAlignment="1">
      <alignment horizontal="center"/>
    </xf>
    <xf numFmtId="185" fontId="16" fillId="0" borderId="14" xfId="0" applyNumberFormat="1" applyFont="1" applyBorder="1" applyAlignment="1">
      <alignment/>
    </xf>
    <xf numFmtId="179" fontId="18" fillId="0" borderId="0" xfId="0" applyNumberFormat="1" applyFont="1" applyAlignment="1">
      <alignment horizontal="center"/>
    </xf>
    <xf numFmtId="179" fontId="19" fillId="0" borderId="0" xfId="0" applyNumberFormat="1" applyFont="1" applyAlignment="1">
      <alignment horizontal="center"/>
    </xf>
    <xf numFmtId="180" fontId="20" fillId="0" borderId="13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180" fontId="20" fillId="0" borderId="0" xfId="0" applyNumberFormat="1" applyFont="1" applyBorder="1" applyAlignment="1">
      <alignment horizontal="center"/>
    </xf>
    <xf numFmtId="188" fontId="20" fillId="0" borderId="0" xfId="0" applyNumberFormat="1" applyFont="1" applyAlignment="1">
      <alignment horizontal="right"/>
    </xf>
    <xf numFmtId="180" fontId="16" fillId="0" borderId="13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188" fontId="16" fillId="0" borderId="0" xfId="0" applyNumberFormat="1" applyFont="1" applyAlignment="1">
      <alignment horizontal="right"/>
    </xf>
    <xf numFmtId="180" fontId="16" fillId="0" borderId="13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16" fillId="33" borderId="0" xfId="0" applyNumberFormat="1" applyFont="1" applyFill="1" applyBorder="1" applyAlignment="1">
      <alignment/>
    </xf>
    <xf numFmtId="180" fontId="16" fillId="33" borderId="0" xfId="0" applyNumberFormat="1" applyFont="1" applyFill="1" applyBorder="1" applyAlignment="1">
      <alignment horizontal="center"/>
    </xf>
    <xf numFmtId="179" fontId="16" fillId="0" borderId="16" xfId="0" applyNumberFormat="1" applyFont="1" applyBorder="1" applyAlignment="1">
      <alignment horizontal="center"/>
    </xf>
    <xf numFmtId="179" fontId="16" fillId="0" borderId="17" xfId="0" applyNumberFormat="1" applyFont="1" applyBorder="1" applyAlignment="1">
      <alignment horizontal="center"/>
    </xf>
    <xf numFmtId="185" fontId="16" fillId="0" borderId="16" xfId="0" applyNumberFormat="1" applyFont="1" applyBorder="1" applyAlignment="1">
      <alignment/>
    </xf>
    <xf numFmtId="185" fontId="16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9" fontId="18" fillId="0" borderId="0" xfId="0" applyNumberFormat="1" applyFont="1" applyAlignment="1">
      <alignment horizontal="center" vertical="center"/>
    </xf>
    <xf numFmtId="179" fontId="18" fillId="0" borderId="21" xfId="0" applyNumberFormat="1" applyFont="1" applyBorder="1" applyAlignment="1">
      <alignment horizontal="center" vertical="center"/>
    </xf>
    <xf numFmtId="179" fontId="18" fillId="0" borderId="13" xfId="0" applyNumberFormat="1" applyFont="1" applyBorder="1" applyAlignment="1">
      <alignment horizontal="center" vertical="center"/>
    </xf>
    <xf numFmtId="179" fontId="18" fillId="0" borderId="14" xfId="0" applyNumberFormat="1" applyFont="1" applyBorder="1" applyAlignment="1">
      <alignment horizontal="center"/>
    </xf>
    <xf numFmtId="179" fontId="18" fillId="0" borderId="15" xfId="0" applyNumberFormat="1" applyFont="1" applyBorder="1" applyAlignment="1">
      <alignment horizontal="center"/>
    </xf>
    <xf numFmtId="180" fontId="19" fillId="0" borderId="13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180" fontId="18" fillId="0" borderId="0" xfId="0" applyNumberFormat="1" applyFont="1" applyBorder="1" applyAlignment="1">
      <alignment/>
    </xf>
    <xf numFmtId="180" fontId="18" fillId="0" borderId="13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180" fontId="18" fillId="0" borderId="13" xfId="0" applyNumberFormat="1" applyFont="1" applyBorder="1" applyAlignment="1">
      <alignment/>
    </xf>
    <xf numFmtId="180" fontId="19" fillId="0" borderId="0" xfId="0" applyNumberFormat="1" applyFont="1" applyBorder="1" applyAlignment="1">
      <alignment horizontal="center"/>
    </xf>
    <xf numFmtId="180" fontId="18" fillId="33" borderId="0" xfId="0" applyNumberFormat="1" applyFont="1" applyFill="1" applyBorder="1" applyAlignment="1">
      <alignment/>
    </xf>
    <xf numFmtId="180" fontId="18" fillId="33" borderId="0" xfId="0" applyNumberFormat="1" applyFont="1" applyFill="1" applyBorder="1" applyAlignment="1">
      <alignment horizontal="center"/>
    </xf>
    <xf numFmtId="179" fontId="18" fillId="0" borderId="16" xfId="0" applyNumberFormat="1" applyFont="1" applyBorder="1" applyAlignment="1">
      <alignment horizontal="center"/>
    </xf>
    <xf numFmtId="179" fontId="18" fillId="0" borderId="17" xfId="0" applyNumberFormat="1" applyFont="1" applyBorder="1" applyAlignment="1">
      <alignment horizontal="center"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179" fontId="21" fillId="0" borderId="12" xfId="0" applyNumberFormat="1" applyFont="1" applyBorder="1" applyAlignment="1">
      <alignment horizontal="center" vertical="center"/>
    </xf>
    <xf numFmtId="179" fontId="21" fillId="0" borderId="13" xfId="0" applyNumberFormat="1" applyFont="1" applyBorder="1" applyAlignment="1">
      <alignment horizontal="center" vertical="center"/>
    </xf>
    <xf numFmtId="179" fontId="21" fillId="0" borderId="14" xfId="0" applyNumberFormat="1" applyFont="1" applyBorder="1" applyAlignment="1">
      <alignment horizontal="center"/>
    </xf>
    <xf numFmtId="179" fontId="21" fillId="0" borderId="15" xfId="0" applyNumberFormat="1" applyFont="1" applyBorder="1" applyAlignment="1">
      <alignment horizontal="center"/>
    </xf>
    <xf numFmtId="179" fontId="22" fillId="0" borderId="0" xfId="0" applyNumberFormat="1" applyFont="1" applyAlignment="1">
      <alignment horizontal="center"/>
    </xf>
    <xf numFmtId="180" fontId="22" fillId="0" borderId="24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 horizontal="center"/>
    </xf>
    <xf numFmtId="180" fontId="21" fillId="0" borderId="24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80" fontId="21" fillId="0" borderId="24" xfId="0" applyNumberFormat="1" applyFont="1" applyBorder="1" applyAlignment="1">
      <alignment horizontal="center"/>
    </xf>
    <xf numFmtId="180" fontId="21" fillId="33" borderId="0" xfId="0" applyNumberFormat="1" applyFont="1" applyFill="1" applyBorder="1" applyAlignment="1">
      <alignment/>
    </xf>
    <xf numFmtId="180" fontId="21" fillId="33" borderId="0" xfId="0" applyNumberFormat="1" applyFont="1" applyFill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179" fontId="21" fillId="0" borderId="16" xfId="0" applyNumberFormat="1" applyFont="1" applyBorder="1" applyAlignment="1">
      <alignment horizontal="center"/>
    </xf>
    <xf numFmtId="179" fontId="21" fillId="0" borderId="17" xfId="0" applyNumberFormat="1" applyFont="1" applyBorder="1" applyAlignment="1">
      <alignment horizontal="center"/>
    </xf>
    <xf numFmtId="179" fontId="24" fillId="0" borderId="0" xfId="0" applyNumberFormat="1" applyFont="1" applyAlignment="1">
      <alignment horizontal="center"/>
    </xf>
    <xf numFmtId="179" fontId="24" fillId="0" borderId="0" xfId="0" applyNumberFormat="1" applyFont="1" applyFill="1" applyAlignment="1">
      <alignment horizontal="center"/>
    </xf>
    <xf numFmtId="179" fontId="24" fillId="0" borderId="10" xfId="0" applyNumberFormat="1" applyFont="1" applyBorder="1" applyAlignment="1">
      <alignment horizontal="center"/>
    </xf>
    <xf numFmtId="179" fontId="24" fillId="0" borderId="21" xfId="0" applyNumberFormat="1" applyFont="1" applyBorder="1" applyAlignment="1">
      <alignment horizontal="center"/>
    </xf>
    <xf numFmtId="179" fontId="24" fillId="0" borderId="0" xfId="0" applyNumberFormat="1" applyFont="1" applyAlignment="1">
      <alignment horizontal="center" vertical="center"/>
    </xf>
    <xf numFmtId="179" fontId="24" fillId="0" borderId="13" xfId="0" applyNumberFormat="1" applyFont="1" applyBorder="1" applyAlignment="1">
      <alignment horizontal="center" vertical="center"/>
    </xf>
    <xf numFmtId="179" fontId="24" fillId="0" borderId="23" xfId="0" applyNumberFormat="1" applyFont="1" applyBorder="1" applyAlignment="1">
      <alignment horizontal="center"/>
    </xf>
    <xf numFmtId="180" fontId="24" fillId="0" borderId="14" xfId="0" applyNumberFormat="1" applyFont="1" applyBorder="1" applyAlignment="1">
      <alignment horizontal="center"/>
    </xf>
    <xf numFmtId="180" fontId="23" fillId="0" borderId="14" xfId="0" applyNumberFormat="1" applyFont="1" applyBorder="1" applyAlignment="1">
      <alignment horizontal="center"/>
    </xf>
    <xf numFmtId="180" fontId="23" fillId="0" borderId="14" xfId="0" applyNumberFormat="1" applyFont="1" applyFill="1" applyBorder="1" applyAlignment="1">
      <alignment horizontal="center"/>
    </xf>
    <xf numFmtId="179" fontId="25" fillId="0" borderId="0" xfId="0" applyNumberFormat="1" applyFont="1" applyBorder="1" applyAlignment="1">
      <alignment horizontal="center"/>
    </xf>
    <xf numFmtId="180" fontId="25" fillId="0" borderId="13" xfId="0" applyNumberFormat="1" applyFont="1" applyBorder="1" applyAlignment="1">
      <alignment/>
    </xf>
    <xf numFmtId="194" fontId="25" fillId="0" borderId="0" xfId="0" applyNumberFormat="1" applyFont="1" applyBorder="1" applyAlignment="1">
      <alignment/>
    </xf>
    <xf numFmtId="180" fontId="25" fillId="0" borderId="0" xfId="0" applyNumberFormat="1" applyFont="1" applyBorder="1" applyAlignment="1">
      <alignment/>
    </xf>
    <xf numFmtId="180" fontId="25" fillId="0" borderId="0" xfId="0" applyNumberFormat="1" applyFont="1" applyFill="1" applyBorder="1" applyAlignment="1">
      <alignment/>
    </xf>
    <xf numFmtId="179" fontId="24" fillId="0" borderId="0" xfId="0" applyNumberFormat="1" applyFont="1" applyAlignment="1">
      <alignment horizontal="right"/>
    </xf>
    <xf numFmtId="180" fontId="24" fillId="33" borderId="13" xfId="0" applyNumberFormat="1" applyFont="1" applyFill="1" applyBorder="1" applyAlignment="1">
      <alignment/>
    </xf>
    <xf numFmtId="180" fontId="24" fillId="33" borderId="0" xfId="0" applyNumberFormat="1" applyFont="1" applyFill="1" applyBorder="1" applyAlignment="1">
      <alignment/>
    </xf>
    <xf numFmtId="180" fontId="24" fillId="0" borderId="0" xfId="0" applyNumberFormat="1" applyFont="1" applyBorder="1" applyAlignment="1">
      <alignment horizontal="right"/>
    </xf>
    <xf numFmtId="180" fontId="24" fillId="33" borderId="0" xfId="0" applyNumberFormat="1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right"/>
    </xf>
    <xf numFmtId="179" fontId="24" fillId="0" borderId="0" xfId="0" applyNumberFormat="1" applyFont="1" applyFill="1" applyAlignment="1">
      <alignment horizontal="right"/>
    </xf>
    <xf numFmtId="180" fontId="24" fillId="0" borderId="13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/>
    </xf>
    <xf numFmtId="179" fontId="24" fillId="0" borderId="0" xfId="0" applyNumberFormat="1" applyFont="1" applyAlignment="1">
      <alignment horizontal="distributed"/>
    </xf>
    <xf numFmtId="180" fontId="24" fillId="0" borderId="0" xfId="0" applyNumberFormat="1" applyFont="1" applyBorder="1" applyAlignment="1">
      <alignment/>
    </xf>
    <xf numFmtId="179" fontId="24" fillId="0" borderId="0" xfId="0" applyNumberFormat="1" applyFont="1" applyFill="1" applyAlignment="1">
      <alignment horizontal="distributed"/>
    </xf>
    <xf numFmtId="180" fontId="24" fillId="33" borderId="13" xfId="0" applyNumberFormat="1" applyFont="1" applyFill="1" applyBorder="1" applyAlignment="1">
      <alignment horizontal="center"/>
    </xf>
    <xf numFmtId="180" fontId="24" fillId="0" borderId="0" xfId="0" applyNumberFormat="1" applyFont="1" applyBorder="1" applyAlignment="1">
      <alignment horizontal="center"/>
    </xf>
    <xf numFmtId="180" fontId="24" fillId="0" borderId="13" xfId="0" applyNumberFormat="1" applyFont="1" applyFill="1" applyBorder="1" applyAlignment="1">
      <alignment horizontal="center"/>
    </xf>
    <xf numFmtId="179" fontId="24" fillId="0" borderId="0" xfId="0" applyNumberFormat="1" applyFont="1" applyBorder="1" applyAlignment="1">
      <alignment horizontal="distributed"/>
    </xf>
    <xf numFmtId="179" fontId="24" fillId="0" borderId="16" xfId="0" applyNumberFormat="1" applyFont="1" applyBorder="1" applyAlignment="1">
      <alignment horizontal="distributed"/>
    </xf>
    <xf numFmtId="180" fontId="24" fillId="0" borderId="17" xfId="0" applyNumberFormat="1" applyFont="1" applyBorder="1" applyAlignment="1">
      <alignment horizontal="center"/>
    </xf>
    <xf numFmtId="180" fontId="24" fillId="0" borderId="16" xfId="0" applyNumberFormat="1" applyFont="1" applyBorder="1" applyAlignment="1">
      <alignment horizontal="center"/>
    </xf>
    <xf numFmtId="180" fontId="24" fillId="0" borderId="16" xfId="0" applyNumberFormat="1" applyFont="1" applyBorder="1" applyAlignment="1">
      <alignment horizontal="right"/>
    </xf>
    <xf numFmtId="180" fontId="24" fillId="0" borderId="16" xfId="0" applyNumberFormat="1" applyFont="1" applyFill="1" applyBorder="1" applyAlignment="1">
      <alignment horizontal="right"/>
    </xf>
    <xf numFmtId="179" fontId="24" fillId="0" borderId="0" xfId="0" applyNumberFormat="1" applyFont="1" applyAlignment="1">
      <alignment/>
    </xf>
    <xf numFmtId="180" fontId="15" fillId="0" borderId="15" xfId="0" applyNumberFormat="1" applyFont="1" applyBorder="1" applyAlignment="1">
      <alignment horizontal="center"/>
    </xf>
    <xf numFmtId="180" fontId="15" fillId="0" borderId="14" xfId="0" applyNumberFormat="1" applyFont="1" applyBorder="1" applyAlignment="1">
      <alignment horizontal="center"/>
    </xf>
    <xf numFmtId="180" fontId="15" fillId="0" borderId="14" xfId="0" applyNumberFormat="1" applyFont="1" applyFill="1" applyBorder="1" applyAlignment="1">
      <alignment horizontal="center"/>
    </xf>
    <xf numFmtId="180" fontId="15" fillId="0" borderId="0" xfId="0" applyNumberFormat="1" applyFont="1" applyFill="1" applyAlignment="1">
      <alignment horizontal="center"/>
    </xf>
    <xf numFmtId="180" fontId="15" fillId="0" borderId="0" xfId="0" applyNumberFormat="1" applyFont="1" applyAlignment="1">
      <alignment horizontal="center"/>
    </xf>
    <xf numFmtId="194" fontId="26" fillId="0" borderId="13" xfId="0" applyNumberFormat="1" applyFont="1" applyFill="1" applyBorder="1" applyAlignment="1">
      <alignment horizontal="center"/>
    </xf>
    <xf numFmtId="194" fontId="26" fillId="0" borderId="0" xfId="0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right"/>
    </xf>
    <xf numFmtId="180" fontId="15" fillId="0" borderId="13" xfId="0" applyNumberFormat="1" applyFont="1" applyBorder="1" applyAlignment="1">
      <alignment/>
    </xf>
    <xf numFmtId="180" fontId="15" fillId="0" borderId="0" xfId="0" applyNumberFormat="1" applyFont="1" applyBorder="1" applyAlignment="1">
      <alignment/>
    </xf>
    <xf numFmtId="180" fontId="15" fillId="33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center"/>
    </xf>
    <xf numFmtId="180" fontId="15" fillId="33" borderId="0" xfId="0" applyNumberFormat="1" applyFont="1" applyFill="1" applyBorder="1" applyAlignment="1">
      <alignment horizontal="center"/>
    </xf>
    <xf numFmtId="180" fontId="15" fillId="33" borderId="0" xfId="0" applyNumberFormat="1" applyFont="1" applyFill="1" applyBorder="1" applyAlignment="1">
      <alignment horizontal="right"/>
    </xf>
    <xf numFmtId="180" fontId="15" fillId="0" borderId="13" xfId="0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15" fillId="0" borderId="13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179" fontId="9" fillId="0" borderId="35" xfId="0" applyNumberFormat="1" applyFont="1" applyBorder="1" applyAlignment="1">
      <alignment horizontal="distributed"/>
    </xf>
    <xf numFmtId="180" fontId="15" fillId="0" borderId="36" xfId="0" applyNumberFormat="1" applyFont="1" applyBorder="1" applyAlignment="1">
      <alignment horizontal="center"/>
    </xf>
    <xf numFmtId="180" fontId="15" fillId="0" borderId="35" xfId="0" applyNumberFormat="1" applyFont="1" applyBorder="1" applyAlignment="1">
      <alignment horizontal="center"/>
    </xf>
    <xf numFmtId="180" fontId="15" fillId="0" borderId="35" xfId="0" applyNumberFormat="1" applyFont="1" applyBorder="1" applyAlignment="1">
      <alignment horizontal="right"/>
    </xf>
    <xf numFmtId="180" fontId="15" fillId="0" borderId="35" xfId="0" applyNumberFormat="1" applyFont="1" applyFill="1" applyBorder="1" applyAlignment="1">
      <alignment horizontal="center"/>
    </xf>
    <xf numFmtId="179" fontId="11" fillId="0" borderId="37" xfId="0" applyNumberFormat="1" applyFont="1" applyFill="1" applyBorder="1" applyAlignment="1">
      <alignment horizontal="center"/>
    </xf>
    <xf numFmtId="180" fontId="9" fillId="0" borderId="17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right"/>
    </xf>
    <xf numFmtId="179" fontId="9" fillId="0" borderId="21" xfId="0" applyNumberFormat="1" applyFont="1" applyFill="1" applyBorder="1" applyAlignment="1">
      <alignment horizontal="center"/>
    </xf>
    <xf numFmtId="179" fontId="11" fillId="0" borderId="0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 horizontal="right"/>
    </xf>
    <xf numFmtId="180" fontId="9" fillId="0" borderId="16" xfId="0" applyNumberFormat="1" applyFont="1" applyFill="1" applyBorder="1" applyAlignment="1">
      <alignment horizontal="center"/>
    </xf>
    <xf numFmtId="179" fontId="23" fillId="0" borderId="0" xfId="61" applyNumberFormat="1" applyFont="1" applyFill="1" applyAlignment="1">
      <alignment horizontal="center"/>
      <protection/>
    </xf>
    <xf numFmtId="179" fontId="27" fillId="0" borderId="0" xfId="61" applyNumberFormat="1" applyFont="1" applyFill="1" applyAlignment="1">
      <alignment horizontal="left"/>
      <protection/>
    </xf>
    <xf numFmtId="179" fontId="23" fillId="0" borderId="38" xfId="61" applyNumberFormat="1" applyFont="1" applyFill="1" applyBorder="1" applyAlignment="1">
      <alignment horizontal="center"/>
      <protection/>
    </xf>
    <xf numFmtId="179" fontId="23" fillId="0" borderId="10" xfId="61" applyNumberFormat="1" applyFont="1" applyFill="1" applyBorder="1" applyAlignment="1">
      <alignment horizontal="center"/>
      <protection/>
    </xf>
    <xf numFmtId="179" fontId="23" fillId="0" borderId="21" xfId="61" applyNumberFormat="1" applyFont="1" applyFill="1" applyBorder="1" applyAlignment="1">
      <alignment horizontal="center"/>
      <protection/>
    </xf>
    <xf numFmtId="179" fontId="23" fillId="0" borderId="39" xfId="61" applyNumberFormat="1" applyFont="1" applyFill="1" applyBorder="1" applyAlignment="1">
      <alignment horizontal="center"/>
      <protection/>
    </xf>
    <xf numFmtId="179" fontId="15" fillId="0" borderId="13" xfId="61" applyNumberFormat="1" applyFont="1" applyFill="1" applyBorder="1" applyAlignment="1">
      <alignment horizontal="center" shrinkToFit="1"/>
      <protection/>
    </xf>
    <xf numFmtId="179" fontId="15" fillId="0" borderId="15" xfId="61" applyNumberFormat="1" applyFont="1" applyFill="1" applyBorder="1" applyAlignment="1">
      <alignment horizontal="center" shrinkToFit="1"/>
      <protection/>
    </xf>
    <xf numFmtId="179" fontId="15" fillId="0" borderId="13" xfId="61" applyNumberFormat="1" applyFont="1" applyFill="1" applyBorder="1" applyAlignment="1">
      <alignment shrinkToFit="1"/>
      <protection/>
    </xf>
    <xf numFmtId="179" fontId="23" fillId="0" borderId="40" xfId="61" applyNumberFormat="1" applyFont="1" applyFill="1" applyBorder="1" applyAlignment="1">
      <alignment horizontal="center"/>
      <protection/>
    </xf>
    <xf numFmtId="179" fontId="23" fillId="0" borderId="14" xfId="61" applyNumberFormat="1" applyFont="1" applyFill="1" applyBorder="1" applyAlignment="1">
      <alignment horizontal="center" vertical="center"/>
      <protection/>
    </xf>
    <xf numFmtId="191" fontId="8" fillId="0" borderId="15" xfId="61" applyNumberFormat="1" applyFont="1" applyFill="1" applyBorder="1" applyAlignment="1">
      <alignment horizontal="center" vertical="center"/>
      <protection/>
    </xf>
    <xf numFmtId="191" fontId="8" fillId="0" borderId="14" xfId="61" applyNumberFormat="1" applyFont="1" applyFill="1" applyBorder="1" applyAlignment="1">
      <alignment horizontal="center" vertical="center"/>
      <protection/>
    </xf>
    <xf numFmtId="179" fontId="23" fillId="0" borderId="0" xfId="61" applyNumberFormat="1" applyFont="1" applyFill="1" applyAlignment="1">
      <alignment horizontal="center" vertical="center"/>
      <protection/>
    </xf>
    <xf numFmtId="191" fontId="8" fillId="0" borderId="13" xfId="61" applyNumberFormat="1" applyFont="1" applyFill="1" applyBorder="1" applyAlignment="1">
      <alignment vertical="center"/>
      <protection/>
    </xf>
    <xf numFmtId="191" fontId="8" fillId="0" borderId="0" xfId="61" applyNumberFormat="1" applyFont="1" applyFill="1" applyAlignment="1">
      <alignment vertical="center"/>
      <protection/>
    </xf>
    <xf numFmtId="191" fontId="8" fillId="0" borderId="0" xfId="61" applyNumberFormat="1" applyFont="1" applyFill="1" applyAlignment="1">
      <alignment horizontal="right" vertical="center"/>
      <protection/>
    </xf>
    <xf numFmtId="191" fontId="8" fillId="0" borderId="13" xfId="61" applyNumberFormat="1" applyFont="1" applyFill="1" applyBorder="1" applyAlignment="1">
      <alignment horizontal="center" vertical="center"/>
      <protection/>
    </xf>
    <xf numFmtId="191" fontId="8" fillId="0" borderId="0" xfId="61" applyNumberFormat="1" applyFont="1" applyFill="1" applyAlignment="1">
      <alignment horizontal="center" vertical="center"/>
      <protection/>
    </xf>
    <xf numFmtId="191" fontId="8" fillId="0" borderId="13" xfId="61" applyNumberFormat="1" applyFont="1" applyFill="1" applyBorder="1" applyAlignment="1">
      <alignment horizontal="right" vertical="center"/>
      <protection/>
    </xf>
    <xf numFmtId="179" fontId="23" fillId="0" borderId="41" xfId="61" applyNumberFormat="1" applyFont="1" applyFill="1" applyBorder="1" applyAlignment="1">
      <alignment horizontal="center"/>
      <protection/>
    </xf>
    <xf numFmtId="179" fontId="23" fillId="0" borderId="16" xfId="61" applyNumberFormat="1" applyFont="1" applyFill="1" applyBorder="1" applyAlignment="1">
      <alignment horizontal="center" vertical="center"/>
      <protection/>
    </xf>
    <xf numFmtId="191" fontId="8" fillId="0" borderId="17" xfId="61" applyNumberFormat="1" applyFont="1" applyFill="1" applyBorder="1" applyAlignment="1">
      <alignment horizontal="center" vertical="center"/>
      <protection/>
    </xf>
    <xf numFmtId="191" fontId="8" fillId="0" borderId="16" xfId="61" applyNumberFormat="1" applyFont="1" applyFill="1" applyBorder="1" applyAlignment="1">
      <alignment horizontal="center" vertical="center"/>
      <protection/>
    </xf>
    <xf numFmtId="191" fontId="8" fillId="0" borderId="0" xfId="61" applyNumberFormat="1" applyFont="1" applyFill="1" applyBorder="1" applyAlignment="1">
      <alignment vertical="center"/>
      <protection/>
    </xf>
    <xf numFmtId="193" fontId="23" fillId="0" borderId="0" xfId="61" applyNumberFormat="1" applyFont="1" applyFill="1" applyAlignment="1">
      <alignment horizontal="center"/>
      <protection/>
    </xf>
    <xf numFmtId="193" fontId="15" fillId="0" borderId="42" xfId="61" applyNumberFormat="1" applyFont="1" applyFill="1" applyBorder="1" applyAlignment="1">
      <alignment horizontal="center" shrinkToFit="1"/>
      <protection/>
    </xf>
    <xf numFmtId="193" fontId="15" fillId="0" borderId="43" xfId="61" applyNumberFormat="1" applyFont="1" applyFill="1" applyBorder="1" applyAlignment="1">
      <alignment horizontal="center" shrinkToFit="1"/>
      <protection/>
    </xf>
    <xf numFmtId="193" fontId="15" fillId="0" borderId="43" xfId="61" applyNumberFormat="1" applyFont="1" applyFill="1" applyBorder="1" applyAlignment="1">
      <alignment shrinkToFit="1"/>
      <protection/>
    </xf>
    <xf numFmtId="193" fontId="8" fillId="0" borderId="44" xfId="61" applyNumberFormat="1" applyFont="1" applyFill="1" applyBorder="1" applyAlignment="1">
      <alignment vertical="center"/>
      <protection/>
    </xf>
    <xf numFmtId="193" fontId="8" fillId="0" borderId="45" xfId="61" applyNumberFormat="1" applyFont="1" applyFill="1" applyBorder="1" applyAlignment="1">
      <alignment horizontal="right" vertical="center"/>
      <protection/>
    </xf>
    <xf numFmtId="193" fontId="8" fillId="0" borderId="46" xfId="61" applyNumberFormat="1" applyFont="1" applyFill="1" applyBorder="1" applyAlignment="1">
      <alignment horizontal="right" vertical="center"/>
      <protection/>
    </xf>
    <xf numFmtId="193" fontId="15" fillId="0" borderId="21" xfId="61" applyNumberFormat="1" applyFont="1" applyFill="1" applyBorder="1" applyAlignment="1">
      <alignment horizontal="center" shrinkToFit="1"/>
      <protection/>
    </xf>
    <xf numFmtId="193" fontId="15" fillId="0" borderId="13" xfId="61" applyNumberFormat="1" applyFont="1" applyFill="1" applyBorder="1" applyAlignment="1">
      <alignment horizontal="center" shrinkToFit="1"/>
      <protection/>
    </xf>
    <xf numFmtId="193" fontId="8" fillId="0" borderId="14" xfId="61" applyNumberFormat="1" applyFont="1" applyFill="1" applyBorder="1" applyAlignment="1">
      <alignment vertical="center"/>
      <protection/>
    </xf>
    <xf numFmtId="193" fontId="8" fillId="0" borderId="0" xfId="61" applyNumberFormat="1" applyFont="1" applyFill="1" applyAlignment="1">
      <alignment horizontal="right" vertical="center"/>
      <protection/>
    </xf>
    <xf numFmtId="193" fontId="8" fillId="0" borderId="16" xfId="61" applyNumberFormat="1" applyFont="1" applyFill="1" applyBorder="1" applyAlignment="1">
      <alignment horizontal="right" vertical="center"/>
      <protection/>
    </xf>
    <xf numFmtId="179" fontId="5" fillId="0" borderId="13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37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9" fillId="0" borderId="47" xfId="0" applyNumberFormat="1" applyFont="1" applyBorder="1" applyAlignment="1">
      <alignment horizontal="center"/>
    </xf>
    <xf numFmtId="179" fontId="9" fillId="0" borderId="48" xfId="0" applyNumberFormat="1" applyFont="1" applyBorder="1" applyAlignment="1">
      <alignment horizontal="center"/>
    </xf>
    <xf numFmtId="179" fontId="9" fillId="0" borderId="49" xfId="0" applyNumberFormat="1" applyFont="1" applyBorder="1" applyAlignment="1">
      <alignment horizontal="center"/>
    </xf>
    <xf numFmtId="179" fontId="9" fillId="0" borderId="47" xfId="0" applyNumberFormat="1" applyFont="1" applyFill="1" applyBorder="1" applyAlignment="1">
      <alignment horizontal="center"/>
    </xf>
    <xf numFmtId="179" fontId="9" fillId="0" borderId="48" xfId="0" applyNumberFormat="1" applyFont="1" applyFill="1" applyBorder="1" applyAlignment="1">
      <alignment horizont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50" xfId="0" applyNumberFormat="1" applyFont="1" applyBorder="1" applyAlignment="1">
      <alignment horizontal="center" vertical="center"/>
    </xf>
    <xf numFmtId="179" fontId="8" fillId="0" borderId="48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179" fontId="8" fillId="0" borderId="51" xfId="0" applyNumberFormat="1" applyFont="1" applyBorder="1" applyAlignment="1">
      <alignment horizontal="center" vertical="center"/>
    </xf>
    <xf numFmtId="179" fontId="8" fillId="0" borderId="28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52" xfId="0" applyNumberFormat="1" applyFont="1" applyBorder="1" applyAlignment="1">
      <alignment horizontal="center" vertical="center"/>
    </xf>
    <xf numFmtId="179" fontId="8" fillId="0" borderId="47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 shrinkToFit="1"/>
    </xf>
    <xf numFmtId="179" fontId="9" fillId="0" borderId="25" xfId="0" applyNumberFormat="1" applyFont="1" applyBorder="1" applyAlignment="1">
      <alignment horizontal="center" vertical="center" shrinkToFit="1"/>
    </xf>
    <xf numFmtId="179" fontId="9" fillId="0" borderId="22" xfId="0" applyNumberFormat="1" applyFont="1" applyBorder="1" applyAlignment="1">
      <alignment horizontal="center" vertical="center" wrapText="1" shrinkToFit="1"/>
    </xf>
    <xf numFmtId="179" fontId="9" fillId="0" borderId="22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9" fontId="9" fillId="0" borderId="15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9" fontId="9" fillId="0" borderId="52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20" xfId="0" applyNumberFormat="1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center" vertical="center"/>
    </xf>
    <xf numFmtId="179" fontId="9" fillId="0" borderId="52" xfId="0" applyNumberFormat="1" applyFont="1" applyFill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9" fillId="0" borderId="49" xfId="0" applyNumberFormat="1" applyFont="1" applyFill="1" applyBorder="1" applyAlignment="1">
      <alignment horizontal="center"/>
    </xf>
    <xf numFmtId="179" fontId="9" fillId="0" borderId="22" xfId="0" applyNumberFormat="1" applyFont="1" applyFill="1" applyBorder="1" applyAlignment="1">
      <alignment horizontal="center" vertical="center"/>
    </xf>
    <xf numFmtId="179" fontId="9" fillId="0" borderId="25" xfId="0" applyNumberFormat="1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37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 wrapText="1"/>
    </xf>
    <xf numFmtId="179" fontId="9" fillId="0" borderId="28" xfId="0" applyNumberFormat="1" applyFont="1" applyBorder="1" applyAlignment="1">
      <alignment horizontal="center" vertical="center" wrapText="1"/>
    </xf>
    <xf numFmtId="179" fontId="9" fillId="0" borderId="2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 wrapText="1"/>
    </xf>
    <xf numFmtId="179" fontId="9" fillId="0" borderId="33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47" xfId="0" applyNumberFormat="1" applyFont="1" applyBorder="1" applyAlignment="1">
      <alignment horizontal="center" vertical="center"/>
    </xf>
    <xf numFmtId="179" fontId="9" fillId="0" borderId="48" xfId="0" applyNumberFormat="1" applyFont="1" applyBorder="1" applyAlignment="1">
      <alignment horizontal="center" vertical="center"/>
    </xf>
    <xf numFmtId="179" fontId="9" fillId="0" borderId="49" xfId="0" applyNumberFormat="1" applyFont="1" applyBorder="1" applyAlignment="1">
      <alignment horizontal="center" vertical="center"/>
    </xf>
    <xf numFmtId="179" fontId="16" fillId="0" borderId="12" xfId="0" applyNumberFormat="1" applyFont="1" applyBorder="1" applyAlignment="1">
      <alignment horizontal="center" vertical="center" wrapText="1"/>
    </xf>
    <xf numFmtId="179" fontId="16" fillId="0" borderId="33" xfId="0" applyNumberFormat="1" applyFont="1" applyBorder="1" applyAlignment="1">
      <alignment horizontal="center" vertical="center" wrapText="1"/>
    </xf>
    <xf numFmtId="179" fontId="16" fillId="0" borderId="0" xfId="0" applyNumberFormat="1" applyFont="1" applyAlignment="1">
      <alignment horizontal="center" vertical="center"/>
    </xf>
    <xf numFmtId="179" fontId="16" fillId="0" borderId="37" xfId="0" applyNumberFormat="1" applyFont="1" applyBorder="1" applyAlignment="1">
      <alignment horizontal="center" vertical="center"/>
    </xf>
    <xf numFmtId="179" fontId="16" fillId="0" borderId="22" xfId="0" applyNumberFormat="1" applyFont="1" applyBorder="1" applyAlignment="1">
      <alignment horizontal="center" vertical="center"/>
    </xf>
    <xf numFmtId="179" fontId="16" fillId="0" borderId="25" xfId="0" applyNumberFormat="1" applyFont="1" applyBorder="1" applyAlignment="1">
      <alignment horizontal="center" vertical="center"/>
    </xf>
    <xf numFmtId="179" fontId="16" fillId="0" borderId="33" xfId="0" applyNumberFormat="1" applyFont="1" applyBorder="1" applyAlignment="1">
      <alignment horizontal="center" vertical="center"/>
    </xf>
    <xf numFmtId="179" fontId="16" fillId="0" borderId="21" xfId="0" applyNumberFormat="1" applyFont="1" applyBorder="1" applyAlignment="1">
      <alignment horizontal="center" vertical="center"/>
    </xf>
    <xf numFmtId="179" fontId="16" fillId="0" borderId="10" xfId="0" applyNumberFormat="1" applyFont="1" applyBorder="1" applyAlignment="1">
      <alignment horizontal="center" vertical="center"/>
    </xf>
    <xf numFmtId="179" fontId="16" fillId="0" borderId="11" xfId="0" applyNumberFormat="1" applyFont="1" applyBorder="1" applyAlignment="1">
      <alignment horizontal="center" vertical="center"/>
    </xf>
    <xf numFmtId="179" fontId="16" fillId="0" borderId="20" xfId="0" applyNumberFormat="1" applyFont="1" applyBorder="1" applyAlignment="1">
      <alignment horizontal="center" vertical="center"/>
    </xf>
    <xf numFmtId="179" fontId="16" fillId="0" borderId="19" xfId="0" applyNumberFormat="1" applyFont="1" applyBorder="1" applyAlignment="1">
      <alignment horizontal="center" vertical="center"/>
    </xf>
    <xf numFmtId="179" fontId="16" fillId="0" borderId="52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/>
    </xf>
    <xf numFmtId="179" fontId="18" fillId="0" borderId="19" xfId="0" applyNumberFormat="1" applyFont="1" applyBorder="1" applyAlignment="1">
      <alignment horizontal="center" vertical="center"/>
    </xf>
    <xf numFmtId="179" fontId="18" fillId="0" borderId="52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179" fontId="18" fillId="0" borderId="25" xfId="0" applyNumberFormat="1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 wrapText="1"/>
    </xf>
    <xf numFmtId="179" fontId="21" fillId="0" borderId="13" xfId="0" applyNumberFormat="1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179" fontId="21" fillId="0" borderId="12" xfId="0" applyNumberFormat="1" applyFont="1" applyBorder="1" applyAlignment="1">
      <alignment horizontal="center" vertical="center" wrapText="1"/>
    </xf>
    <xf numFmtId="179" fontId="21" fillId="0" borderId="33" xfId="0" applyNumberFormat="1" applyFont="1" applyBorder="1" applyAlignment="1">
      <alignment horizontal="center" vertical="center" wrapText="1"/>
    </xf>
    <xf numFmtId="179" fontId="21" fillId="0" borderId="25" xfId="0" applyNumberFormat="1" applyFont="1" applyBorder="1" applyAlignment="1">
      <alignment horizontal="center" vertical="center" wrapText="1"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Border="1" applyAlignment="1">
      <alignment horizontal="center"/>
    </xf>
    <xf numFmtId="179" fontId="21" fillId="0" borderId="0" xfId="0" applyNumberFormat="1" applyFont="1" applyAlignment="1">
      <alignment horizontal="center" vertical="center"/>
    </xf>
    <xf numFmtId="179" fontId="21" fillId="0" borderId="37" xfId="0" applyNumberFormat="1" applyFont="1" applyBorder="1" applyAlignment="1">
      <alignment horizontal="center" vertical="center"/>
    </xf>
    <xf numFmtId="179" fontId="21" fillId="0" borderId="25" xfId="0" applyNumberFormat="1" applyFont="1" applyBorder="1" applyAlignment="1">
      <alignment horizontal="center" vertical="center"/>
    </xf>
    <xf numFmtId="179" fontId="23" fillId="0" borderId="0" xfId="61" applyNumberFormat="1" applyFont="1" applyFill="1" applyAlignment="1">
      <alignment horizontal="center" vertical="center" textRotation="255" wrapText="1"/>
      <protection/>
    </xf>
    <xf numFmtId="179" fontId="23" fillId="0" borderId="39" xfId="61" applyNumberFormat="1" applyFont="1" applyFill="1" applyBorder="1" applyAlignment="1">
      <alignment horizontal="center" vertical="distributed" wrapText="1"/>
      <protection/>
    </xf>
    <xf numFmtId="179" fontId="23" fillId="0" borderId="48" xfId="61" applyNumberFormat="1" applyFont="1" applyFill="1" applyBorder="1" applyAlignment="1">
      <alignment horizontal="center"/>
      <protection/>
    </xf>
    <xf numFmtId="179" fontId="23" fillId="0" borderId="15" xfId="61" applyNumberFormat="1" applyFont="1" applyFill="1" applyBorder="1" applyAlignment="1">
      <alignment horizontal="center" vertical="center" shrinkToFit="1"/>
      <protection/>
    </xf>
    <xf numFmtId="179" fontId="23" fillId="0" borderId="14" xfId="61" applyNumberFormat="1" applyFont="1" applyFill="1" applyBorder="1" applyAlignment="1">
      <alignment horizontal="center" vertical="center" shrinkToFit="1"/>
      <protection/>
    </xf>
    <xf numFmtId="179" fontId="23" fillId="0" borderId="23" xfId="61" applyNumberFormat="1" applyFont="1" applyFill="1" applyBorder="1" applyAlignment="1">
      <alignment horizontal="center" vertical="center" shrinkToFit="1"/>
      <protection/>
    </xf>
    <xf numFmtId="179" fontId="23" fillId="0" borderId="20" xfId="61" applyNumberFormat="1" applyFont="1" applyFill="1" applyBorder="1" applyAlignment="1">
      <alignment horizontal="center" vertical="center" shrinkToFit="1"/>
      <protection/>
    </xf>
    <xf numFmtId="179" fontId="23" fillId="0" borderId="19" xfId="61" applyNumberFormat="1" applyFont="1" applyFill="1" applyBorder="1" applyAlignment="1">
      <alignment horizontal="center" vertical="center" shrinkToFit="1"/>
      <protection/>
    </xf>
    <xf numFmtId="179" fontId="23" fillId="0" borderId="52" xfId="61" applyNumberFormat="1" applyFont="1" applyFill="1" applyBorder="1" applyAlignment="1">
      <alignment horizontal="center" vertical="center" shrinkToFit="1"/>
      <protection/>
    </xf>
    <xf numFmtId="179" fontId="23" fillId="0" borderId="39" xfId="61" applyNumberFormat="1" applyFont="1" applyFill="1" applyBorder="1" applyAlignment="1">
      <alignment horizontal="center"/>
      <protection/>
    </xf>
    <xf numFmtId="179" fontId="23" fillId="0" borderId="0" xfId="61" applyNumberFormat="1" applyFont="1" applyFill="1" applyBorder="1" applyAlignment="1">
      <alignment horizontal="center"/>
      <protection/>
    </xf>
    <xf numFmtId="179" fontId="23" fillId="0" borderId="37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2395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5257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98120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38100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95325" y="17430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17</xdr:row>
      <xdr:rowOff>0</xdr:rowOff>
    </xdr:from>
    <xdr:to>
      <xdr:col>2</xdr:col>
      <xdr:colOff>38100</xdr:colOff>
      <xdr:row>22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695325" y="27717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22</xdr:row>
      <xdr:rowOff>161925</xdr:rowOff>
    </xdr:from>
    <xdr:to>
      <xdr:col>2</xdr:col>
      <xdr:colOff>38100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95325" y="37909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29</xdr:row>
      <xdr:rowOff>0</xdr:rowOff>
    </xdr:from>
    <xdr:to>
      <xdr:col>2</xdr:col>
      <xdr:colOff>38100</xdr:colOff>
      <xdr:row>34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695325" y="48291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35</xdr:row>
      <xdr:rowOff>0</xdr:rowOff>
    </xdr:from>
    <xdr:to>
      <xdr:col>2</xdr:col>
      <xdr:colOff>38100</xdr:colOff>
      <xdr:row>40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695325" y="58578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41</xdr:row>
      <xdr:rowOff>0</xdr:rowOff>
    </xdr:from>
    <xdr:to>
      <xdr:col>2</xdr:col>
      <xdr:colOff>38100</xdr:colOff>
      <xdr:row>46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95325" y="68865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47</xdr:row>
      <xdr:rowOff>0</xdr:rowOff>
    </xdr:from>
    <xdr:to>
      <xdr:col>2</xdr:col>
      <xdr:colOff>38100</xdr:colOff>
      <xdr:row>52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695325" y="79152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0</xdr:rowOff>
    </xdr:from>
    <xdr:to>
      <xdr:col>3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0858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9525</xdr:rowOff>
    </xdr:from>
    <xdr:to>
      <xdr:col>3</xdr:col>
      <xdr:colOff>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781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0</xdr:rowOff>
    </xdr:from>
    <xdr:to>
      <xdr:col>3</xdr:col>
      <xdr:colOff>47625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2457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20</xdr:row>
      <xdr:rowOff>0</xdr:rowOff>
    </xdr:from>
    <xdr:to>
      <xdr:col>3</xdr:col>
      <xdr:colOff>38100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31432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66675</xdr:rowOff>
    </xdr:from>
    <xdr:to>
      <xdr:col>2</xdr:col>
      <xdr:colOff>47625</xdr:colOff>
      <xdr:row>21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695575"/>
          <a:ext cx="857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7</xdr:row>
      <xdr:rowOff>0</xdr:rowOff>
    </xdr:from>
    <xdr:to>
      <xdr:col>2</xdr:col>
      <xdr:colOff>342900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9525</xdr:rowOff>
    </xdr:from>
    <xdr:to>
      <xdr:col>2</xdr:col>
      <xdr:colOff>342900</xdr:colOff>
      <xdr:row>14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15</xdr:row>
      <xdr:rowOff>0</xdr:rowOff>
    </xdr:from>
    <xdr:to>
      <xdr:col>3</xdr:col>
      <xdr:colOff>38100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96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0</xdr:rowOff>
    </xdr:from>
    <xdr:to>
      <xdr:col>3</xdr:col>
      <xdr:colOff>38100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66675</xdr:rowOff>
    </xdr:from>
    <xdr:to>
      <xdr:col>2</xdr:col>
      <xdr:colOff>38100</xdr:colOff>
      <xdr:row>20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7</xdr:row>
      <xdr:rowOff>0</xdr:rowOff>
    </xdr:from>
    <xdr:to>
      <xdr:col>19</xdr:col>
      <xdr:colOff>342900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533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9525</xdr:rowOff>
    </xdr:from>
    <xdr:to>
      <xdr:col>19</xdr:col>
      <xdr:colOff>342900</xdr:colOff>
      <xdr:row>14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75533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9</xdr:row>
      <xdr:rowOff>9525</xdr:rowOff>
    </xdr:from>
    <xdr:to>
      <xdr:col>2</xdr:col>
      <xdr:colOff>38100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19125" y="10953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0</xdr:rowOff>
    </xdr:from>
    <xdr:to>
      <xdr:col>2</xdr:col>
      <xdr:colOff>47625</xdr:colOff>
      <xdr:row>17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9125" y="1485900"/>
          <a:ext cx="8572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25</xdr:row>
      <xdr:rowOff>9525</xdr:rowOff>
    </xdr:from>
    <xdr:to>
      <xdr:col>2</xdr:col>
      <xdr:colOff>47625</xdr:colOff>
      <xdr:row>30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" y="3552825"/>
          <a:ext cx="8572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31</xdr:row>
      <xdr:rowOff>38100</xdr:rowOff>
    </xdr:from>
    <xdr:to>
      <xdr:col>2</xdr:col>
      <xdr:colOff>38100</xdr:colOff>
      <xdr:row>37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19125" y="4610100"/>
          <a:ext cx="7620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38</xdr:row>
      <xdr:rowOff>0</xdr:rowOff>
    </xdr:from>
    <xdr:to>
      <xdr:col>2</xdr:col>
      <xdr:colOff>38100</xdr:colOff>
      <xdr:row>41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19125" y="55435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</xdr:rowOff>
    </xdr:from>
    <xdr:to>
      <xdr:col>2</xdr:col>
      <xdr:colOff>47625</xdr:colOff>
      <xdr:row>22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647700" y="2590800"/>
          <a:ext cx="571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11</xdr:row>
      <xdr:rowOff>0</xdr:rowOff>
    </xdr:from>
    <xdr:to>
      <xdr:col>2</xdr:col>
      <xdr:colOff>38100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16573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15</xdr:row>
      <xdr:rowOff>0</xdr:rowOff>
    </xdr:from>
    <xdr:to>
      <xdr:col>2</xdr:col>
      <xdr:colOff>38100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90550" y="222885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2</xdr:col>
      <xdr:colOff>47625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025" y="2628900"/>
          <a:ext cx="857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2</xdr:col>
      <xdr:colOff>47625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025" y="3543300"/>
          <a:ext cx="857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2</xdr:col>
      <xdr:colOff>47625</xdr:colOff>
      <xdr:row>32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1025" y="44577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2</xdr:col>
      <xdr:colOff>47625</xdr:colOff>
      <xdr:row>34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581025" y="4857750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8</xdr:row>
      <xdr:rowOff>0</xdr:rowOff>
    </xdr:from>
    <xdr:to>
      <xdr:col>2</xdr:col>
      <xdr:colOff>38100</xdr:colOff>
      <xdr:row>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590550" y="12573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52450" y="10382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20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28575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2450" y="462915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323850" y="18573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39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52450" y="578167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2450" y="760095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62</xdr:row>
      <xdr:rowOff>0</xdr:rowOff>
    </xdr:from>
    <xdr:to>
      <xdr:col>3</xdr:col>
      <xdr:colOff>38100</xdr:colOff>
      <xdr:row>68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2450" y="937260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44</xdr:row>
      <xdr:rowOff>85725</xdr:rowOff>
    </xdr:from>
    <xdr:to>
      <xdr:col>2</xdr:col>
      <xdr:colOff>38100</xdr:colOff>
      <xdr:row>64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23850" y="660082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70</xdr:row>
      <xdr:rowOff>9525</xdr:rowOff>
    </xdr:from>
    <xdr:to>
      <xdr:col>3</xdr:col>
      <xdr:colOff>38100</xdr:colOff>
      <xdr:row>81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52450" y="105251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82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2450" y="123444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99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52450" y="1413510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75</xdr:row>
      <xdr:rowOff>85725</xdr:rowOff>
    </xdr:from>
    <xdr:to>
      <xdr:col>2</xdr:col>
      <xdr:colOff>38100</xdr:colOff>
      <xdr:row>95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23850" y="113442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0</xdr:rowOff>
    </xdr:from>
    <xdr:to>
      <xdr:col>3</xdr:col>
      <xdr:colOff>38100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3241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0</xdr:rowOff>
    </xdr:from>
    <xdr:to>
      <xdr:col>3</xdr:col>
      <xdr:colOff>38100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390525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31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94347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59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60</xdr:row>
      <xdr:rowOff>0</xdr:rowOff>
    </xdr:from>
    <xdr:to>
      <xdr:col>3</xdr:col>
      <xdr:colOff>38100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15340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85725</xdr:rowOff>
    </xdr:from>
    <xdr:to>
      <xdr:col>2</xdr:col>
      <xdr:colOff>38100</xdr:colOff>
      <xdr:row>62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38125" y="568642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79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91916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80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8204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93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238125" y="99345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6225" y="272415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5339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171450</xdr:rowOff>
    </xdr:from>
    <xdr:to>
      <xdr:col>3</xdr:col>
      <xdr:colOff>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4350" y="19621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3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4350" y="3038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171450</xdr:rowOff>
    </xdr:from>
    <xdr:to>
      <xdr:col>3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4350" y="411480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171450</xdr:rowOff>
    </xdr:from>
    <xdr:to>
      <xdr:col>3</xdr:col>
      <xdr:colOff>0</xdr:colOff>
      <xdr:row>26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4350" y="51911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171450</xdr:rowOff>
    </xdr:from>
    <xdr:to>
      <xdr:col>3</xdr:col>
      <xdr:colOff>0</xdr:colOff>
      <xdr:row>30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14350" y="62674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171450</xdr:rowOff>
    </xdr:from>
    <xdr:to>
      <xdr:col>3</xdr:col>
      <xdr:colOff>0</xdr:colOff>
      <xdr:row>38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14350" y="842962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40</xdr:row>
      <xdr:rowOff>171450</xdr:rowOff>
    </xdr:from>
    <xdr:to>
      <xdr:col>3</xdr:col>
      <xdr:colOff>0</xdr:colOff>
      <xdr:row>42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14350" y="9515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25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200025" y="2247900"/>
          <a:ext cx="76200" cy="3228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29</xdr:row>
      <xdr:rowOff>142875</xdr:rowOff>
    </xdr:from>
    <xdr:to>
      <xdr:col>2</xdr:col>
      <xdr:colOff>38100</xdr:colOff>
      <xdr:row>41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00025" y="6534150"/>
          <a:ext cx="76200" cy="3276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171450</xdr:rowOff>
    </xdr:from>
    <xdr:to>
      <xdr:col>3</xdr:col>
      <xdr:colOff>0</xdr:colOff>
      <xdr:row>34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514350" y="73437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5"/>
  <sheetViews>
    <sheetView tabSelected="1" zoomScalePageLayoutView="0" workbookViewId="0" topLeftCell="A4">
      <selection activeCell="E12" sqref="E12"/>
    </sheetView>
  </sheetViews>
  <sheetFormatPr defaultColWidth="10.00390625" defaultRowHeight="13.5" customHeight="1"/>
  <cols>
    <col min="1" max="1" width="0.5" style="1" customWidth="1"/>
    <col min="2" max="2" width="9.125" style="1" customWidth="1"/>
    <col min="3" max="3" width="5.12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ht="21" customHeight="1">
      <c r="F2" s="2" t="s">
        <v>0</v>
      </c>
    </row>
    <row r="3" ht="21" customHeight="1"/>
    <row r="4" ht="14.25">
      <c r="B4" s="3" t="s">
        <v>1</v>
      </c>
    </row>
    <row r="5" ht="4.5" customHeight="1" thickBot="1"/>
    <row r="6" spans="2:12" ht="4.5" customHeight="1">
      <c r="B6" s="4"/>
      <c r="C6" s="5"/>
      <c r="D6" s="4"/>
      <c r="E6" s="4"/>
      <c r="F6" s="4"/>
      <c r="G6" s="6"/>
      <c r="H6" s="6"/>
      <c r="I6" s="6"/>
      <c r="J6" s="6"/>
      <c r="K6" s="6"/>
      <c r="L6" s="4"/>
    </row>
    <row r="7" spans="2:12" ht="13.5" customHeight="1">
      <c r="B7" s="7"/>
      <c r="C7" s="7"/>
      <c r="D7" s="441" t="s">
        <v>25</v>
      </c>
      <c r="E7" s="442"/>
      <c r="F7" s="443"/>
      <c r="G7" s="8"/>
      <c r="H7" s="8"/>
      <c r="I7" s="8" t="s">
        <v>2</v>
      </c>
      <c r="J7" s="8" t="s">
        <v>3</v>
      </c>
      <c r="K7" s="9" t="s">
        <v>4</v>
      </c>
      <c r="L7" s="9" t="s">
        <v>5</v>
      </c>
    </row>
    <row r="8" spans="2:12" ht="13.5" customHeight="1">
      <c r="B8" s="444" t="s">
        <v>6</v>
      </c>
      <c r="C8" s="445"/>
      <c r="D8" s="8"/>
      <c r="G8" s="8" t="s">
        <v>7</v>
      </c>
      <c r="H8" s="8" t="s">
        <v>8</v>
      </c>
      <c r="I8" s="8"/>
      <c r="J8" s="8"/>
      <c r="K8" s="9" t="s">
        <v>9</v>
      </c>
      <c r="L8" s="9" t="s">
        <v>9</v>
      </c>
    </row>
    <row r="9" spans="4:12" ht="13.5" customHeight="1">
      <c r="D9" s="10" t="s">
        <v>10</v>
      </c>
      <c r="E9" s="11" t="s">
        <v>11</v>
      </c>
      <c r="F9" s="11" t="s">
        <v>12</v>
      </c>
      <c r="G9" s="8"/>
      <c r="H9" s="8"/>
      <c r="I9" s="8" t="s">
        <v>26</v>
      </c>
      <c r="J9" s="8" t="s">
        <v>26</v>
      </c>
      <c r="K9" s="9" t="s">
        <v>8</v>
      </c>
      <c r="L9" s="9" t="s">
        <v>8</v>
      </c>
    </row>
    <row r="10" spans="4:12" ht="4.5" customHeight="1">
      <c r="D10" s="8"/>
      <c r="G10" s="8"/>
      <c r="H10" s="8"/>
      <c r="I10" s="8"/>
      <c r="J10" s="8"/>
      <c r="K10" s="12"/>
      <c r="L10" s="12"/>
    </row>
    <row r="11" spans="2:12" ht="13.5" customHeight="1"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</row>
    <row r="12" spans="3:12" ht="13.5" customHeight="1">
      <c r="C12" s="1">
        <v>9</v>
      </c>
      <c r="D12" s="15">
        <v>293</v>
      </c>
      <c r="E12" s="16">
        <v>278</v>
      </c>
      <c r="F12" s="16">
        <v>15</v>
      </c>
      <c r="G12" s="16">
        <v>2270</v>
      </c>
      <c r="H12" s="16">
        <v>52697</v>
      </c>
      <c r="I12" s="16">
        <v>3617</v>
      </c>
      <c r="J12" s="16">
        <v>951</v>
      </c>
      <c r="K12" s="17">
        <v>14.569256289742881</v>
      </c>
      <c r="L12" s="17">
        <v>23.21453744493392</v>
      </c>
    </row>
    <row r="13" spans="3:12" ht="13.5" customHeight="1">
      <c r="C13" s="1">
        <v>10</v>
      </c>
      <c r="D13" s="15">
        <v>293</v>
      </c>
      <c r="E13" s="16">
        <v>278</v>
      </c>
      <c r="F13" s="16">
        <v>15</v>
      </c>
      <c r="G13" s="16">
        <v>2222</v>
      </c>
      <c r="H13" s="16">
        <v>50822</v>
      </c>
      <c r="I13" s="16">
        <v>3539</v>
      </c>
      <c r="J13" s="16">
        <v>956</v>
      </c>
      <c r="K13" s="17">
        <v>14.360553828765187</v>
      </c>
      <c r="L13" s="17">
        <v>22.872187218721873</v>
      </c>
    </row>
    <row r="14" spans="2:12" ht="13.5" customHeight="1">
      <c r="B14" s="1" t="s">
        <v>13</v>
      </c>
      <c r="C14" s="1">
        <v>11</v>
      </c>
      <c r="D14" s="15">
        <v>291</v>
      </c>
      <c r="E14" s="16">
        <v>276</v>
      </c>
      <c r="F14" s="16">
        <v>15</v>
      </c>
      <c r="G14" s="16">
        <v>2145</v>
      </c>
      <c r="H14" s="16">
        <v>49309</v>
      </c>
      <c r="I14" s="16">
        <v>3460</v>
      </c>
      <c r="J14" s="16">
        <v>930</v>
      </c>
      <c r="K14" s="17">
        <v>14.251156069364162</v>
      </c>
      <c r="L14" s="17">
        <v>22.98787878787879</v>
      </c>
    </row>
    <row r="15" spans="3:12" ht="13.5" customHeight="1">
      <c r="C15" s="1">
        <v>12</v>
      </c>
      <c r="D15" s="15">
        <v>290</v>
      </c>
      <c r="E15" s="16">
        <v>275</v>
      </c>
      <c r="F15" s="16">
        <v>15</v>
      </c>
      <c r="G15" s="16">
        <v>2111</v>
      </c>
      <c r="H15" s="16">
        <v>48147</v>
      </c>
      <c r="I15" s="16">
        <v>3415</v>
      </c>
      <c r="J15" s="16">
        <v>960</v>
      </c>
      <c r="K15" s="17">
        <v>14.1</v>
      </c>
      <c r="L15" s="17">
        <v>22.8</v>
      </c>
    </row>
    <row r="16" spans="3:12" ht="13.5" customHeight="1">
      <c r="C16" s="1">
        <v>13</v>
      </c>
      <c r="D16" s="15">
        <v>284</v>
      </c>
      <c r="E16" s="16">
        <v>272</v>
      </c>
      <c r="F16" s="16">
        <v>12</v>
      </c>
      <c r="G16" s="16">
        <v>2065</v>
      </c>
      <c r="H16" s="16">
        <v>46891</v>
      </c>
      <c r="I16" s="16">
        <v>3338</v>
      </c>
      <c r="J16" s="16">
        <v>895</v>
      </c>
      <c r="K16" s="17">
        <v>14.047633313361294</v>
      </c>
      <c r="L16" s="17">
        <v>22.707506053268766</v>
      </c>
    </row>
    <row r="17" spans="4:12" s="18" customFormat="1" ht="13.5" customHeight="1">
      <c r="D17" s="19"/>
      <c r="E17" s="20"/>
      <c r="F17" s="20"/>
      <c r="G17" s="20"/>
      <c r="H17" s="20"/>
      <c r="I17" s="20"/>
      <c r="J17" s="20"/>
      <c r="K17" s="21"/>
      <c r="L17" s="22"/>
    </row>
    <row r="18" spans="3:12" ht="13.5" customHeight="1">
      <c r="C18" s="1">
        <v>9</v>
      </c>
      <c r="D18" s="15">
        <v>99</v>
      </c>
      <c r="E18" s="16">
        <v>96</v>
      </c>
      <c r="F18" s="16">
        <v>3</v>
      </c>
      <c r="G18" s="16">
        <v>986</v>
      </c>
      <c r="H18" s="16">
        <v>30742</v>
      </c>
      <c r="I18" s="16">
        <v>2211</v>
      </c>
      <c r="J18" s="16">
        <v>431</v>
      </c>
      <c r="K18" s="17">
        <v>13.9041157847128</v>
      </c>
      <c r="L18" s="17">
        <v>31.178498985801216</v>
      </c>
    </row>
    <row r="19" spans="3:12" ht="13.5" customHeight="1">
      <c r="C19" s="1">
        <v>10</v>
      </c>
      <c r="D19" s="15">
        <v>99</v>
      </c>
      <c r="E19" s="16">
        <v>96</v>
      </c>
      <c r="F19" s="16">
        <v>3</v>
      </c>
      <c r="G19" s="16">
        <v>973</v>
      </c>
      <c r="H19" s="16">
        <v>30133</v>
      </c>
      <c r="I19" s="16">
        <v>2176</v>
      </c>
      <c r="J19" s="16">
        <v>438</v>
      </c>
      <c r="K19" s="17">
        <v>13.847886029411764</v>
      </c>
      <c r="L19" s="17">
        <v>30.96916752312436</v>
      </c>
    </row>
    <row r="20" spans="2:12" ht="13.5" customHeight="1">
      <c r="B20" s="1" t="s">
        <v>14</v>
      </c>
      <c r="C20" s="1">
        <v>11</v>
      </c>
      <c r="D20" s="15">
        <v>98</v>
      </c>
      <c r="E20" s="16">
        <v>95</v>
      </c>
      <c r="F20" s="16">
        <v>3</v>
      </c>
      <c r="G20" s="16">
        <v>941</v>
      </c>
      <c r="H20" s="16">
        <v>28766</v>
      </c>
      <c r="I20" s="16">
        <v>2135</v>
      </c>
      <c r="J20" s="16">
        <v>450</v>
      </c>
      <c r="K20" s="17">
        <v>13.473536299765808</v>
      </c>
      <c r="L20" s="17">
        <v>30.56960680127524</v>
      </c>
    </row>
    <row r="21" spans="3:12" ht="13.5" customHeight="1">
      <c r="C21" s="1">
        <v>12</v>
      </c>
      <c r="D21" s="15">
        <v>97</v>
      </c>
      <c r="E21" s="16">
        <v>94</v>
      </c>
      <c r="F21" s="16">
        <v>3</v>
      </c>
      <c r="G21" s="16">
        <v>903</v>
      </c>
      <c r="H21" s="16">
        <v>27475</v>
      </c>
      <c r="I21" s="16">
        <v>2094</v>
      </c>
      <c r="J21" s="16">
        <v>443</v>
      </c>
      <c r="K21" s="17">
        <v>13.1</v>
      </c>
      <c r="L21" s="17">
        <v>30.4</v>
      </c>
    </row>
    <row r="22" spans="3:12" ht="13.5" customHeight="1">
      <c r="C22" s="1">
        <v>13</v>
      </c>
      <c r="D22" s="15">
        <v>97</v>
      </c>
      <c r="E22" s="16">
        <v>94</v>
      </c>
      <c r="F22" s="16">
        <v>3</v>
      </c>
      <c r="G22" s="16">
        <v>890</v>
      </c>
      <c r="H22" s="16">
        <v>26571</v>
      </c>
      <c r="I22" s="16">
        <v>2108</v>
      </c>
      <c r="J22" s="16">
        <v>444</v>
      </c>
      <c r="K22" s="17">
        <v>12.60483870967742</v>
      </c>
      <c r="L22" s="17">
        <v>29.855056179775282</v>
      </c>
    </row>
    <row r="23" spans="4:12" s="18" customFormat="1" ht="13.5" customHeight="1">
      <c r="D23" s="19"/>
      <c r="E23" s="20"/>
      <c r="F23" s="20"/>
      <c r="G23" s="20"/>
      <c r="H23" s="20"/>
      <c r="I23" s="20"/>
      <c r="J23" s="20"/>
      <c r="K23" s="21"/>
      <c r="L23" s="22"/>
    </row>
    <row r="24" spans="3:12" ht="13.5" customHeight="1">
      <c r="C24" s="1">
        <v>9</v>
      </c>
      <c r="D24" s="15">
        <v>53</v>
      </c>
      <c r="E24" s="16">
        <v>44</v>
      </c>
      <c r="F24" s="16">
        <v>9</v>
      </c>
      <c r="G24" s="16">
        <v>823</v>
      </c>
      <c r="H24" s="16">
        <v>30025</v>
      </c>
      <c r="I24" s="16">
        <v>2254</v>
      </c>
      <c r="J24" s="16">
        <v>529</v>
      </c>
      <c r="K24" s="17">
        <v>13.320763087843833</v>
      </c>
      <c r="L24" s="23" t="s">
        <v>15</v>
      </c>
    </row>
    <row r="25" spans="3:12" ht="13.5" customHeight="1">
      <c r="C25" s="1">
        <v>10</v>
      </c>
      <c r="D25" s="15">
        <v>53</v>
      </c>
      <c r="E25" s="16">
        <v>44</v>
      </c>
      <c r="F25" s="16">
        <v>9</v>
      </c>
      <c r="G25" s="16">
        <v>820</v>
      </c>
      <c r="H25" s="16">
        <v>29325</v>
      </c>
      <c r="I25" s="16">
        <v>2258</v>
      </c>
      <c r="J25" s="16">
        <v>533</v>
      </c>
      <c r="K25" s="17">
        <v>12.987156775907883</v>
      </c>
      <c r="L25" s="23" t="s">
        <v>15</v>
      </c>
    </row>
    <row r="26" spans="2:12" ht="13.5" customHeight="1">
      <c r="B26" s="1" t="s">
        <v>16</v>
      </c>
      <c r="C26" s="1">
        <v>11</v>
      </c>
      <c r="D26" s="15">
        <v>53</v>
      </c>
      <c r="E26" s="16">
        <v>44</v>
      </c>
      <c r="F26" s="16">
        <v>9</v>
      </c>
      <c r="G26" s="16">
        <v>820</v>
      </c>
      <c r="H26" s="16">
        <v>29342</v>
      </c>
      <c r="I26" s="16">
        <v>2235</v>
      </c>
      <c r="J26" s="16">
        <v>533</v>
      </c>
      <c r="K26" s="17">
        <v>13.1</v>
      </c>
      <c r="L26" s="23" t="s">
        <v>15</v>
      </c>
    </row>
    <row r="27" spans="3:12" ht="13.5" customHeight="1">
      <c r="C27" s="1">
        <v>12</v>
      </c>
      <c r="D27" s="15">
        <v>53</v>
      </c>
      <c r="E27" s="16">
        <v>44</v>
      </c>
      <c r="F27" s="16">
        <v>9</v>
      </c>
      <c r="G27" s="16">
        <v>800</v>
      </c>
      <c r="H27" s="16">
        <v>28653</v>
      </c>
      <c r="I27" s="16">
        <v>2193</v>
      </c>
      <c r="J27" s="16">
        <v>525</v>
      </c>
      <c r="K27" s="17">
        <v>13.1</v>
      </c>
      <c r="L27" s="23" t="s">
        <v>15</v>
      </c>
    </row>
    <row r="28" spans="3:12" ht="13.5" customHeight="1">
      <c r="C28" s="1">
        <v>13</v>
      </c>
      <c r="D28" s="15">
        <v>53</v>
      </c>
      <c r="E28" s="16">
        <v>44</v>
      </c>
      <c r="F28" s="16">
        <v>9</v>
      </c>
      <c r="G28" s="16">
        <v>780</v>
      </c>
      <c r="H28" s="16">
        <v>28052</v>
      </c>
      <c r="I28" s="16">
        <v>2176</v>
      </c>
      <c r="J28" s="16">
        <v>524</v>
      </c>
      <c r="K28" s="17">
        <v>12.891544117647058</v>
      </c>
      <c r="L28" s="23" t="s">
        <v>15</v>
      </c>
    </row>
    <row r="29" spans="4:12" s="18" customFormat="1" ht="13.5" customHeight="1">
      <c r="D29" s="19"/>
      <c r="E29" s="20"/>
      <c r="F29" s="20"/>
      <c r="G29" s="20"/>
      <c r="H29" s="20"/>
      <c r="I29" s="20"/>
      <c r="J29" s="20"/>
      <c r="K29" s="21"/>
      <c r="L29" s="22"/>
    </row>
    <row r="30" spans="3:12" ht="13.5" customHeight="1">
      <c r="C30" s="1">
        <v>9</v>
      </c>
      <c r="D30" s="15">
        <v>10</v>
      </c>
      <c r="E30" s="16">
        <v>8</v>
      </c>
      <c r="F30" s="16">
        <v>2</v>
      </c>
      <c r="G30" s="16">
        <v>239</v>
      </c>
      <c r="H30" s="16">
        <v>768</v>
      </c>
      <c r="I30" s="16">
        <v>584</v>
      </c>
      <c r="J30" s="16">
        <v>158</v>
      </c>
      <c r="K30" s="17">
        <v>1.3150684931506849</v>
      </c>
      <c r="L30" s="17">
        <v>3.213389121338912</v>
      </c>
    </row>
    <row r="31" spans="3:12" ht="13.5" customHeight="1">
      <c r="C31" s="1">
        <v>10</v>
      </c>
      <c r="D31" s="15">
        <v>10</v>
      </c>
      <c r="E31" s="16">
        <v>8</v>
      </c>
      <c r="F31" s="16">
        <v>2</v>
      </c>
      <c r="G31" s="16">
        <v>245</v>
      </c>
      <c r="H31" s="16">
        <v>769</v>
      </c>
      <c r="I31" s="16">
        <v>585</v>
      </c>
      <c r="J31" s="16">
        <v>158</v>
      </c>
      <c r="K31" s="17">
        <v>1.3145299145299145</v>
      </c>
      <c r="L31" s="17">
        <v>3.1387755102040815</v>
      </c>
    </row>
    <row r="32" spans="2:12" ht="13.5" customHeight="1">
      <c r="B32" s="1" t="s">
        <v>17</v>
      </c>
      <c r="C32" s="1">
        <v>11</v>
      </c>
      <c r="D32" s="15">
        <v>10</v>
      </c>
      <c r="E32" s="16">
        <v>8</v>
      </c>
      <c r="F32" s="16">
        <v>2</v>
      </c>
      <c r="G32" s="16">
        <v>254</v>
      </c>
      <c r="H32" s="16">
        <v>781</v>
      </c>
      <c r="I32" s="16">
        <v>602</v>
      </c>
      <c r="J32" s="16">
        <v>156</v>
      </c>
      <c r="K32" s="17">
        <v>1.3</v>
      </c>
      <c r="L32" s="17">
        <v>3.1</v>
      </c>
    </row>
    <row r="33" spans="2:12" ht="13.5" customHeight="1">
      <c r="B33" s="1" t="s">
        <v>18</v>
      </c>
      <c r="C33" s="1">
        <v>12</v>
      </c>
      <c r="D33" s="15">
        <v>10</v>
      </c>
      <c r="E33" s="16">
        <v>8</v>
      </c>
      <c r="F33" s="16">
        <v>2</v>
      </c>
      <c r="G33" s="16">
        <v>250</v>
      </c>
      <c r="H33" s="16">
        <v>786</v>
      </c>
      <c r="I33" s="16">
        <v>612</v>
      </c>
      <c r="J33" s="16">
        <v>161</v>
      </c>
      <c r="K33" s="17">
        <v>1.3</v>
      </c>
      <c r="L33" s="17">
        <v>3.1</v>
      </c>
    </row>
    <row r="34" spans="3:12" ht="13.5" customHeight="1">
      <c r="C34" s="1">
        <v>13</v>
      </c>
      <c r="D34" s="15">
        <v>10</v>
      </c>
      <c r="E34" s="16">
        <v>8</v>
      </c>
      <c r="F34" s="16">
        <v>2</v>
      </c>
      <c r="G34" s="16">
        <v>252</v>
      </c>
      <c r="H34" s="16">
        <v>806</v>
      </c>
      <c r="I34" s="16">
        <v>613</v>
      </c>
      <c r="J34" s="16">
        <v>162</v>
      </c>
      <c r="K34" s="17">
        <v>1.3148450244698207</v>
      </c>
      <c r="L34" s="17">
        <v>3.1984126984126986</v>
      </c>
    </row>
    <row r="35" spans="4:12" s="18" customFormat="1" ht="13.5" customHeight="1">
      <c r="D35" s="19"/>
      <c r="E35" s="20"/>
      <c r="F35" s="20"/>
      <c r="G35" s="20"/>
      <c r="H35" s="20"/>
      <c r="I35" s="20"/>
      <c r="J35" s="20"/>
      <c r="K35" s="21"/>
      <c r="L35" s="22"/>
    </row>
    <row r="36" spans="3:12" ht="13.5" customHeight="1">
      <c r="C36" s="1">
        <v>9</v>
      </c>
      <c r="D36" s="15">
        <v>248</v>
      </c>
      <c r="E36" s="16">
        <v>236</v>
      </c>
      <c r="F36" s="16">
        <v>12</v>
      </c>
      <c r="G36" s="16">
        <v>573</v>
      </c>
      <c r="H36" s="16">
        <v>10961</v>
      </c>
      <c r="I36" s="16">
        <v>773</v>
      </c>
      <c r="J36" s="16">
        <v>95</v>
      </c>
      <c r="K36" s="17">
        <v>14.179818887451487</v>
      </c>
      <c r="L36" s="17">
        <v>19.12914485165794</v>
      </c>
    </row>
    <row r="37" spans="3:12" ht="13.5" customHeight="1">
      <c r="C37" s="1">
        <v>10</v>
      </c>
      <c r="D37" s="15">
        <v>248</v>
      </c>
      <c r="E37" s="16">
        <v>236</v>
      </c>
      <c r="F37" s="16">
        <v>12</v>
      </c>
      <c r="G37" s="16">
        <v>566</v>
      </c>
      <c r="H37" s="16">
        <v>10670</v>
      </c>
      <c r="I37" s="16">
        <v>766</v>
      </c>
      <c r="J37" s="16">
        <v>94</v>
      </c>
      <c r="K37" s="17">
        <v>13.929503916449086</v>
      </c>
      <c r="L37" s="17">
        <v>18.851590106007066</v>
      </c>
    </row>
    <row r="38" spans="2:12" ht="13.5" customHeight="1">
      <c r="B38" s="1" t="s">
        <v>19</v>
      </c>
      <c r="C38" s="1">
        <v>11</v>
      </c>
      <c r="D38" s="15">
        <v>241</v>
      </c>
      <c r="E38" s="16">
        <v>230</v>
      </c>
      <c r="F38" s="16">
        <v>11</v>
      </c>
      <c r="G38" s="16">
        <v>556</v>
      </c>
      <c r="H38" s="16">
        <v>10391</v>
      </c>
      <c r="I38" s="16">
        <v>763</v>
      </c>
      <c r="J38" s="16">
        <v>92</v>
      </c>
      <c r="K38" s="17">
        <v>13.6</v>
      </c>
      <c r="L38" s="17">
        <v>18.7</v>
      </c>
    </row>
    <row r="39" spans="3:12" ht="13.5" customHeight="1">
      <c r="C39" s="1">
        <v>12</v>
      </c>
      <c r="D39" s="15">
        <v>240</v>
      </c>
      <c r="E39" s="16">
        <v>229</v>
      </c>
      <c r="F39" s="16">
        <v>11</v>
      </c>
      <c r="G39" s="16">
        <v>543</v>
      </c>
      <c r="H39" s="16">
        <v>10167</v>
      </c>
      <c r="I39" s="16">
        <v>768</v>
      </c>
      <c r="J39" s="16">
        <v>89</v>
      </c>
      <c r="K39" s="17">
        <v>13.2</v>
      </c>
      <c r="L39" s="17">
        <v>18.7</v>
      </c>
    </row>
    <row r="40" spans="3:12" ht="13.5" customHeight="1">
      <c r="C40" s="1">
        <v>13</v>
      </c>
      <c r="D40" s="15">
        <v>241</v>
      </c>
      <c r="E40" s="16">
        <v>230</v>
      </c>
      <c r="F40" s="16">
        <v>11</v>
      </c>
      <c r="G40" s="16">
        <v>533</v>
      </c>
      <c r="H40" s="16">
        <v>9905</v>
      </c>
      <c r="I40" s="16">
        <v>775</v>
      </c>
      <c r="J40" s="16">
        <v>89</v>
      </c>
      <c r="K40" s="17">
        <v>12.780645161290323</v>
      </c>
      <c r="L40" s="17">
        <v>18.583489681050658</v>
      </c>
    </row>
    <row r="41" spans="4:12" s="18" customFormat="1" ht="13.5" customHeight="1">
      <c r="D41" s="19"/>
      <c r="E41" s="20"/>
      <c r="F41" s="20"/>
      <c r="G41" s="20"/>
      <c r="H41" s="20"/>
      <c r="I41" s="20"/>
      <c r="J41" s="20"/>
      <c r="K41" s="21"/>
      <c r="L41" s="22"/>
    </row>
    <row r="42" spans="3:12" ht="13.5" customHeight="1">
      <c r="C42" s="1">
        <v>9</v>
      </c>
      <c r="D42" s="15">
        <v>28</v>
      </c>
      <c r="E42" s="16">
        <v>28</v>
      </c>
      <c r="F42" s="24">
        <v>0</v>
      </c>
      <c r="G42" s="24" t="s">
        <v>20</v>
      </c>
      <c r="H42" s="16">
        <v>2839</v>
      </c>
      <c r="I42" s="16">
        <v>172</v>
      </c>
      <c r="J42" s="16">
        <v>66</v>
      </c>
      <c r="K42" s="17">
        <v>16.50581395348837</v>
      </c>
      <c r="L42" s="23" t="s">
        <v>20</v>
      </c>
    </row>
    <row r="43" spans="3:12" ht="13.5" customHeight="1">
      <c r="C43" s="1">
        <v>10</v>
      </c>
      <c r="D43" s="15">
        <v>27</v>
      </c>
      <c r="E43" s="16">
        <v>27</v>
      </c>
      <c r="F43" s="24">
        <v>0</v>
      </c>
      <c r="G43" s="24" t="s">
        <v>20</v>
      </c>
      <c r="H43" s="16">
        <v>2717</v>
      </c>
      <c r="I43" s="16">
        <v>170</v>
      </c>
      <c r="J43" s="16">
        <v>69</v>
      </c>
      <c r="K43" s="17">
        <v>15.98235294117647</v>
      </c>
      <c r="L43" s="23" t="s">
        <v>20</v>
      </c>
    </row>
    <row r="44" spans="2:12" ht="13.5" customHeight="1">
      <c r="B44" s="1" t="s">
        <v>21</v>
      </c>
      <c r="C44" s="1">
        <v>11</v>
      </c>
      <c r="D44" s="15">
        <v>27</v>
      </c>
      <c r="E44" s="16">
        <v>27</v>
      </c>
      <c r="F44" s="24">
        <v>0</v>
      </c>
      <c r="G44" s="24" t="s">
        <v>20</v>
      </c>
      <c r="H44" s="16">
        <v>2699</v>
      </c>
      <c r="I44" s="16">
        <v>172</v>
      </c>
      <c r="J44" s="16">
        <v>64</v>
      </c>
      <c r="K44" s="17">
        <v>15.7</v>
      </c>
      <c r="L44" s="23" t="s">
        <v>20</v>
      </c>
    </row>
    <row r="45" spans="3:12" ht="13.5" customHeight="1">
      <c r="C45" s="1">
        <v>12</v>
      </c>
      <c r="D45" s="15">
        <v>28</v>
      </c>
      <c r="E45" s="16">
        <v>28</v>
      </c>
      <c r="F45" s="24">
        <v>0</v>
      </c>
      <c r="G45" s="24" t="s">
        <v>20</v>
      </c>
      <c r="H45" s="16">
        <v>2820</v>
      </c>
      <c r="I45" s="16">
        <v>188</v>
      </c>
      <c r="J45" s="16">
        <v>63</v>
      </c>
      <c r="K45" s="17">
        <v>15</v>
      </c>
      <c r="L45" s="23" t="s">
        <v>20</v>
      </c>
    </row>
    <row r="46" spans="3:12" ht="13.5" customHeight="1">
      <c r="C46" s="1">
        <v>13</v>
      </c>
      <c r="D46" s="15">
        <v>26</v>
      </c>
      <c r="E46" s="16">
        <v>26</v>
      </c>
      <c r="F46" s="24">
        <v>0</v>
      </c>
      <c r="G46" s="24" t="s">
        <v>22</v>
      </c>
      <c r="H46" s="16">
        <v>2930</v>
      </c>
      <c r="I46" s="16">
        <v>192</v>
      </c>
      <c r="J46" s="16">
        <v>70</v>
      </c>
      <c r="K46" s="17">
        <v>15.260416666666666</v>
      </c>
      <c r="L46" s="23" t="s">
        <v>20</v>
      </c>
    </row>
    <row r="47" spans="4:12" s="18" customFormat="1" ht="13.5" customHeight="1">
      <c r="D47" s="19"/>
      <c r="E47" s="20"/>
      <c r="F47" s="20"/>
      <c r="G47" s="20"/>
      <c r="H47" s="20"/>
      <c r="I47" s="20"/>
      <c r="J47" s="20"/>
      <c r="K47" s="21"/>
      <c r="L47" s="22"/>
    </row>
    <row r="48" spans="3:12" ht="13.5" customHeight="1">
      <c r="C48" s="1">
        <v>9</v>
      </c>
      <c r="D48" s="15">
        <v>34</v>
      </c>
      <c r="E48" s="16">
        <v>34</v>
      </c>
      <c r="F48" s="24">
        <v>0</v>
      </c>
      <c r="G48" s="24" t="s">
        <v>20</v>
      </c>
      <c r="H48" s="16">
        <v>915</v>
      </c>
      <c r="I48" s="16">
        <v>67</v>
      </c>
      <c r="J48" s="16">
        <v>19</v>
      </c>
      <c r="K48" s="17">
        <v>13.656716417910447</v>
      </c>
      <c r="L48" s="23" t="s">
        <v>20</v>
      </c>
    </row>
    <row r="49" spans="3:12" ht="13.5" customHeight="1">
      <c r="C49" s="1">
        <v>10</v>
      </c>
      <c r="D49" s="15">
        <v>33</v>
      </c>
      <c r="E49" s="16">
        <v>33</v>
      </c>
      <c r="F49" s="24">
        <v>0</v>
      </c>
      <c r="G49" s="24" t="s">
        <v>20</v>
      </c>
      <c r="H49" s="16">
        <v>817</v>
      </c>
      <c r="I49" s="16">
        <v>66</v>
      </c>
      <c r="J49" s="16">
        <v>17</v>
      </c>
      <c r="K49" s="17">
        <v>12.378787878787879</v>
      </c>
      <c r="L49" s="23" t="s">
        <v>20</v>
      </c>
    </row>
    <row r="50" spans="2:12" ht="13.5" customHeight="1">
      <c r="B50" s="1" t="s">
        <v>23</v>
      </c>
      <c r="C50" s="1">
        <v>11</v>
      </c>
      <c r="D50" s="15">
        <v>27</v>
      </c>
      <c r="E50" s="16">
        <v>27</v>
      </c>
      <c r="F50" s="24">
        <v>0</v>
      </c>
      <c r="G50" s="24" t="s">
        <v>20</v>
      </c>
      <c r="H50" s="16">
        <v>816</v>
      </c>
      <c r="I50" s="16">
        <v>63</v>
      </c>
      <c r="J50" s="16">
        <v>17</v>
      </c>
      <c r="K50" s="17">
        <v>13</v>
      </c>
      <c r="L50" s="23" t="s">
        <v>20</v>
      </c>
    </row>
    <row r="51" spans="3:12" ht="13.5" customHeight="1">
      <c r="C51" s="1">
        <v>12</v>
      </c>
      <c r="D51" s="15">
        <v>26</v>
      </c>
      <c r="E51" s="16">
        <v>26</v>
      </c>
      <c r="F51" s="24">
        <v>0</v>
      </c>
      <c r="G51" s="24" t="s">
        <v>20</v>
      </c>
      <c r="H51" s="16">
        <v>718</v>
      </c>
      <c r="I51" s="16">
        <v>59</v>
      </c>
      <c r="J51" s="16">
        <v>14</v>
      </c>
      <c r="K51" s="17">
        <v>12.2</v>
      </c>
      <c r="L51" s="23" t="s">
        <v>20</v>
      </c>
    </row>
    <row r="52" spans="3:12" ht="13.5" customHeight="1">
      <c r="C52" s="1">
        <v>13</v>
      </c>
      <c r="D52" s="15">
        <v>24</v>
      </c>
      <c r="E52" s="16">
        <v>24</v>
      </c>
      <c r="F52" s="24">
        <v>0</v>
      </c>
      <c r="G52" s="24" t="s">
        <v>20</v>
      </c>
      <c r="H52" s="16">
        <v>627</v>
      </c>
      <c r="I52" s="16">
        <v>50</v>
      </c>
      <c r="J52" s="16">
        <v>10</v>
      </c>
      <c r="K52" s="17">
        <v>12.54</v>
      </c>
      <c r="L52" s="23" t="s">
        <v>20</v>
      </c>
    </row>
    <row r="53" spans="2:12" ht="12.75" thickBot="1">
      <c r="B53" s="25"/>
      <c r="C53" s="25"/>
      <c r="D53" s="26"/>
      <c r="E53" s="25"/>
      <c r="F53" s="25"/>
      <c r="G53" s="25"/>
      <c r="H53" s="25"/>
      <c r="I53" s="25"/>
      <c r="J53" s="25"/>
      <c r="K53" s="25"/>
      <c r="L53" s="25"/>
    </row>
    <row r="54" spans="2:12" ht="4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ht="13.5" customHeight="1">
      <c r="B55" s="27" t="s">
        <v>24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sheetProtection/>
  <mergeCells count="2">
    <mergeCell ref="D7:F7"/>
    <mergeCell ref="B8:C8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79"/>
  <sheetViews>
    <sheetView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00390625" defaultRowHeight="12.75" customHeight="1"/>
  <cols>
    <col min="1" max="1" width="1.625" style="76" customWidth="1"/>
    <col min="2" max="2" width="9.625" style="76" customWidth="1"/>
    <col min="3" max="5" width="7.125" style="76" customWidth="1"/>
    <col min="6" max="13" width="6.625" style="76" customWidth="1"/>
    <col min="14" max="16384" width="10.00390625" style="76" customWidth="1"/>
  </cols>
  <sheetData>
    <row r="1" ht="4.5" customHeight="1"/>
    <row r="2" ht="12.75" customHeight="1">
      <c r="B2" s="75" t="s">
        <v>403</v>
      </c>
    </row>
    <row r="3" ht="4.5" customHeight="1" thickBot="1"/>
    <row r="4" spans="2:13" ht="13.5" customHeight="1">
      <c r="B4" s="77"/>
      <c r="C4" s="78"/>
      <c r="D4" s="482" t="s">
        <v>10</v>
      </c>
      <c r="E4" s="77"/>
      <c r="F4" s="446" t="s">
        <v>426</v>
      </c>
      <c r="G4" s="447"/>
      <c r="H4" s="447"/>
      <c r="I4" s="447"/>
      <c r="J4" s="447"/>
      <c r="K4" s="447"/>
      <c r="L4" s="447"/>
      <c r="M4" s="447"/>
    </row>
    <row r="5" spans="2:13" s="81" customFormat="1" ht="13.5" customHeight="1">
      <c r="B5" s="81" t="s">
        <v>74</v>
      </c>
      <c r="C5" s="12"/>
      <c r="D5" s="483"/>
      <c r="F5" s="469" t="s">
        <v>422</v>
      </c>
      <c r="G5" s="470"/>
      <c r="H5" s="469" t="s">
        <v>423</v>
      </c>
      <c r="I5" s="470"/>
      <c r="J5" s="469" t="s">
        <v>424</v>
      </c>
      <c r="K5" s="470"/>
      <c r="L5" s="469" t="s">
        <v>427</v>
      </c>
      <c r="M5" s="484"/>
    </row>
    <row r="6" spans="3:13" s="81" customFormat="1" ht="13.5" customHeight="1">
      <c r="C6" s="87" t="s">
        <v>10</v>
      </c>
      <c r="D6" s="87" t="s">
        <v>45</v>
      </c>
      <c r="E6" s="87" t="s">
        <v>46</v>
      </c>
      <c r="F6" s="87" t="s">
        <v>45</v>
      </c>
      <c r="G6" s="87" t="s">
        <v>46</v>
      </c>
      <c r="H6" s="87" t="s">
        <v>45</v>
      </c>
      <c r="I6" s="87" t="s">
        <v>46</v>
      </c>
      <c r="J6" s="87" t="s">
        <v>45</v>
      </c>
      <c r="K6" s="87" t="s">
        <v>46</v>
      </c>
      <c r="L6" s="87" t="s">
        <v>45</v>
      </c>
      <c r="M6" s="87" t="s">
        <v>46</v>
      </c>
    </row>
    <row r="7" spans="2:13" ht="4.5" customHeight="1">
      <c r="B7" s="88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s="101" customFormat="1" ht="13.5" customHeight="1">
      <c r="B8" s="396" t="s">
        <v>80</v>
      </c>
      <c r="C8" s="41">
        <v>726</v>
      </c>
      <c r="D8" s="61">
        <v>437</v>
      </c>
      <c r="E8" s="61">
        <v>289</v>
      </c>
      <c r="F8" s="61">
        <v>150</v>
      </c>
      <c r="G8" s="61">
        <v>91</v>
      </c>
      <c r="H8" s="61">
        <v>127</v>
      </c>
      <c r="I8" s="61">
        <v>94</v>
      </c>
      <c r="J8" s="61">
        <v>123</v>
      </c>
      <c r="K8" s="61">
        <v>68</v>
      </c>
      <c r="L8" s="61">
        <v>37</v>
      </c>
      <c r="M8" s="61">
        <v>36</v>
      </c>
    </row>
    <row r="9" spans="2:13" ht="4.5" customHeight="1">
      <c r="B9" s="91"/>
      <c r="C9" s="67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2:13" ht="13.5" customHeight="1">
      <c r="B10" s="99" t="s">
        <v>83</v>
      </c>
      <c r="C10" s="67">
        <v>414</v>
      </c>
      <c r="D10" s="69">
        <v>254</v>
      </c>
      <c r="E10" s="69">
        <v>160</v>
      </c>
      <c r="F10" s="68">
        <v>94</v>
      </c>
      <c r="G10" s="68">
        <v>65</v>
      </c>
      <c r="H10" s="68">
        <v>73</v>
      </c>
      <c r="I10" s="68">
        <v>57</v>
      </c>
      <c r="J10" s="68">
        <v>69</v>
      </c>
      <c r="K10" s="68">
        <v>37</v>
      </c>
      <c r="L10" s="68">
        <v>18</v>
      </c>
      <c r="M10" s="68">
        <v>1</v>
      </c>
    </row>
    <row r="11" spans="2:13" ht="12.75" customHeight="1">
      <c r="B11" s="99" t="s">
        <v>84</v>
      </c>
      <c r="C11" s="71">
        <v>62</v>
      </c>
      <c r="D11" s="69">
        <v>38</v>
      </c>
      <c r="E11" s="69">
        <v>24</v>
      </c>
      <c r="F11" s="68">
        <v>13</v>
      </c>
      <c r="G11" s="68">
        <v>7</v>
      </c>
      <c r="H11" s="68">
        <v>12</v>
      </c>
      <c r="I11" s="68">
        <v>5</v>
      </c>
      <c r="J11" s="68">
        <v>9</v>
      </c>
      <c r="K11" s="98">
        <v>7</v>
      </c>
      <c r="L11" s="68">
        <v>4</v>
      </c>
      <c r="M11" s="68">
        <v>5</v>
      </c>
    </row>
    <row r="12" spans="2:13" ht="12.75" customHeight="1">
      <c r="B12" s="99" t="s">
        <v>85</v>
      </c>
      <c r="C12" s="67">
        <v>0</v>
      </c>
      <c r="D12" s="72">
        <f>F12+H12+J12+L12</f>
        <v>0</v>
      </c>
      <c r="E12" s="72">
        <f>G12+I12+K12+M12</f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</row>
    <row r="13" spans="2:13" ht="12.75" customHeight="1">
      <c r="B13" s="99" t="s">
        <v>86</v>
      </c>
      <c r="C13" s="71">
        <v>55</v>
      </c>
      <c r="D13" s="69">
        <v>38</v>
      </c>
      <c r="E13" s="69">
        <v>17</v>
      </c>
      <c r="F13" s="68">
        <v>11</v>
      </c>
      <c r="G13" s="68">
        <v>5</v>
      </c>
      <c r="H13" s="68">
        <v>12</v>
      </c>
      <c r="I13" s="68">
        <v>5</v>
      </c>
      <c r="J13" s="68">
        <v>10</v>
      </c>
      <c r="K13" s="68">
        <v>3</v>
      </c>
      <c r="L13" s="68">
        <v>5</v>
      </c>
      <c r="M13" s="68">
        <v>4</v>
      </c>
    </row>
    <row r="14" spans="2:13" ht="12.75" customHeight="1">
      <c r="B14" s="99" t="s">
        <v>87</v>
      </c>
      <c r="C14" s="48">
        <v>0</v>
      </c>
      <c r="D14" s="72">
        <f aca="true" t="shared" si="0" ref="D14:E17">F14+H14+J14+L14</f>
        <v>0</v>
      </c>
      <c r="E14" s="72">
        <f t="shared" si="0"/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</row>
    <row r="15" spans="2:13" s="101" customFormat="1" ht="4.5" customHeight="1">
      <c r="B15" s="102"/>
      <c r="C15" s="71"/>
      <c r="D15" s="106">
        <f t="shared" si="0"/>
        <v>0</v>
      </c>
      <c r="E15" s="106">
        <f t="shared" si="0"/>
        <v>0</v>
      </c>
      <c r="F15" s="104"/>
      <c r="G15" s="104"/>
      <c r="H15" s="104"/>
      <c r="I15" s="104"/>
      <c r="J15" s="104"/>
      <c r="K15" s="104"/>
      <c r="L15" s="104"/>
      <c r="M15" s="104"/>
    </row>
    <row r="16" spans="2:13" ht="13.5" customHeight="1">
      <c r="B16" s="99" t="s">
        <v>88</v>
      </c>
      <c r="C16" s="71">
        <v>0</v>
      </c>
      <c r="D16" s="72">
        <f t="shared" si="0"/>
        <v>0</v>
      </c>
      <c r="E16" s="72">
        <f t="shared" si="0"/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</row>
    <row r="17" spans="2:13" ht="12.75" customHeight="1">
      <c r="B17" s="99" t="s">
        <v>89</v>
      </c>
      <c r="C17" s="67">
        <v>0</v>
      </c>
      <c r="D17" s="72">
        <f t="shared" si="0"/>
        <v>0</v>
      </c>
      <c r="E17" s="72">
        <f t="shared" si="0"/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</row>
    <row r="18" spans="2:13" ht="12.75" customHeight="1">
      <c r="B18" s="99" t="s">
        <v>90</v>
      </c>
      <c r="C18" s="71">
        <v>59</v>
      </c>
      <c r="D18" s="69">
        <v>47</v>
      </c>
      <c r="E18" s="69">
        <v>12</v>
      </c>
      <c r="F18" s="68">
        <v>14</v>
      </c>
      <c r="G18" s="68">
        <v>2</v>
      </c>
      <c r="H18" s="68">
        <v>12</v>
      </c>
      <c r="I18" s="68">
        <v>5</v>
      </c>
      <c r="J18" s="68">
        <v>15</v>
      </c>
      <c r="K18" s="68">
        <v>3</v>
      </c>
      <c r="L18" s="98">
        <v>6</v>
      </c>
      <c r="M18" s="68">
        <v>2</v>
      </c>
    </row>
    <row r="19" spans="2:13" ht="12.75" customHeight="1">
      <c r="B19" s="99" t="s">
        <v>91</v>
      </c>
      <c r="C19" s="71">
        <v>0</v>
      </c>
      <c r="D19" s="72">
        <f aca="true" t="shared" si="1" ref="D19:D27">F19+H19+J19+L19</f>
        <v>0</v>
      </c>
      <c r="E19" s="72">
        <f aca="true" t="shared" si="2" ref="E19:E27">G19+I19+K19+M19</f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</row>
    <row r="20" spans="2:13" ht="12.75" customHeight="1">
      <c r="B20" s="99" t="s">
        <v>92</v>
      </c>
      <c r="C20" s="48">
        <v>0</v>
      </c>
      <c r="D20" s="72">
        <f t="shared" si="1"/>
        <v>0</v>
      </c>
      <c r="E20" s="72">
        <f t="shared" si="2"/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</row>
    <row r="21" spans="2:13" s="101" customFormat="1" ht="4.5" customHeight="1">
      <c r="B21" s="102"/>
      <c r="C21" s="71"/>
      <c r="D21" s="106">
        <f t="shared" si="1"/>
        <v>0</v>
      </c>
      <c r="E21" s="106">
        <f t="shared" si="2"/>
        <v>0</v>
      </c>
      <c r="F21" s="104"/>
      <c r="G21" s="104"/>
      <c r="H21" s="104"/>
      <c r="I21" s="104"/>
      <c r="J21" s="104"/>
      <c r="K21" s="104"/>
      <c r="L21" s="104"/>
      <c r="M21" s="104"/>
    </row>
    <row r="22" spans="2:13" ht="13.5" customHeight="1">
      <c r="B22" s="99" t="s">
        <v>93</v>
      </c>
      <c r="C22" s="71">
        <v>0</v>
      </c>
      <c r="D22" s="72">
        <f t="shared" si="1"/>
        <v>0</v>
      </c>
      <c r="E22" s="72">
        <f t="shared" si="2"/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</row>
    <row r="23" spans="2:13" ht="12.75" customHeight="1">
      <c r="B23" s="99" t="s">
        <v>94</v>
      </c>
      <c r="C23" s="71">
        <v>0</v>
      </c>
      <c r="D23" s="72">
        <f t="shared" si="1"/>
        <v>0</v>
      </c>
      <c r="E23" s="72">
        <f t="shared" si="2"/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</row>
    <row r="24" spans="2:13" ht="12.75" customHeight="1">
      <c r="B24" s="99" t="s">
        <v>95</v>
      </c>
      <c r="C24" s="71">
        <v>0</v>
      </c>
      <c r="D24" s="72">
        <f t="shared" si="1"/>
        <v>0</v>
      </c>
      <c r="E24" s="72">
        <f t="shared" si="2"/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</row>
    <row r="25" spans="2:13" ht="12.75" customHeight="1">
      <c r="B25" s="99" t="s">
        <v>96</v>
      </c>
      <c r="C25" s="71">
        <v>0</v>
      </c>
      <c r="D25" s="72">
        <f t="shared" si="1"/>
        <v>0</v>
      </c>
      <c r="E25" s="72">
        <f t="shared" si="2"/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</row>
    <row r="26" spans="2:13" ht="12.75" customHeight="1">
      <c r="B26" s="99" t="s">
        <v>97</v>
      </c>
      <c r="C26" s="48">
        <v>0</v>
      </c>
      <c r="D26" s="72">
        <f t="shared" si="1"/>
        <v>0</v>
      </c>
      <c r="E26" s="72">
        <f t="shared" si="2"/>
        <v>0</v>
      </c>
      <c r="F26" s="70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</row>
    <row r="27" spans="2:13" s="101" customFormat="1" ht="4.5" customHeight="1">
      <c r="B27" s="102"/>
      <c r="C27" s="67"/>
      <c r="D27" s="106">
        <f t="shared" si="1"/>
        <v>0</v>
      </c>
      <c r="E27" s="106">
        <f t="shared" si="2"/>
        <v>0</v>
      </c>
      <c r="F27" s="106"/>
      <c r="G27" s="104"/>
      <c r="H27" s="104"/>
      <c r="I27" s="104"/>
      <c r="J27" s="104"/>
      <c r="K27" s="104"/>
      <c r="L27" s="104"/>
      <c r="M27" s="104"/>
    </row>
    <row r="28" spans="2:13" ht="13.5" customHeight="1">
      <c r="B28" s="99" t="s">
        <v>98</v>
      </c>
      <c r="C28" s="71">
        <v>7</v>
      </c>
      <c r="D28" s="69">
        <v>4</v>
      </c>
      <c r="E28" s="69">
        <v>3</v>
      </c>
      <c r="F28" s="68">
        <v>0</v>
      </c>
      <c r="G28" s="68">
        <v>0</v>
      </c>
      <c r="H28" s="98">
        <v>3</v>
      </c>
      <c r="I28" s="68">
        <v>1</v>
      </c>
      <c r="J28" s="68">
        <v>1</v>
      </c>
      <c r="K28" s="68">
        <v>2</v>
      </c>
      <c r="L28" s="98">
        <v>0</v>
      </c>
      <c r="M28" s="98">
        <v>0</v>
      </c>
    </row>
    <row r="29" spans="2:13" ht="12.75" customHeight="1">
      <c r="B29" s="99" t="s">
        <v>99</v>
      </c>
      <c r="C29" s="71">
        <v>0</v>
      </c>
      <c r="D29" s="72">
        <f aca="true" t="shared" si="3" ref="D29:E36">F29+H29+J29+L29</f>
        <v>0</v>
      </c>
      <c r="E29" s="72">
        <f t="shared" si="3"/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</row>
    <row r="30" spans="2:13" ht="12.75" customHeight="1">
      <c r="B30" s="99" t="s">
        <v>100</v>
      </c>
      <c r="C30" s="71">
        <v>0</v>
      </c>
      <c r="D30" s="72">
        <f t="shared" si="3"/>
        <v>0</v>
      </c>
      <c r="E30" s="72">
        <f t="shared" si="3"/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</row>
    <row r="31" spans="2:13" ht="12.75" customHeight="1">
      <c r="B31" s="99" t="s">
        <v>101</v>
      </c>
      <c r="C31" s="71">
        <v>0</v>
      </c>
      <c r="D31" s="72">
        <f t="shared" si="3"/>
        <v>0</v>
      </c>
      <c r="E31" s="72">
        <f t="shared" si="3"/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</row>
    <row r="32" spans="2:13" ht="12.75" customHeight="1">
      <c r="B32" s="99" t="s">
        <v>102</v>
      </c>
      <c r="C32" s="48">
        <v>0</v>
      </c>
      <c r="D32" s="72">
        <f t="shared" si="3"/>
        <v>0</v>
      </c>
      <c r="E32" s="72">
        <f t="shared" si="3"/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</row>
    <row r="33" spans="2:13" s="101" customFormat="1" ht="4.5" customHeight="1">
      <c r="B33" s="102"/>
      <c r="C33" s="71"/>
      <c r="D33" s="106">
        <f t="shared" si="3"/>
        <v>0</v>
      </c>
      <c r="E33" s="106">
        <f t="shared" si="3"/>
        <v>0</v>
      </c>
      <c r="F33" s="104"/>
      <c r="G33" s="104"/>
      <c r="H33" s="104"/>
      <c r="I33" s="104"/>
      <c r="J33" s="104"/>
      <c r="K33" s="104"/>
      <c r="L33" s="104"/>
      <c r="M33" s="104"/>
    </row>
    <row r="34" spans="2:13" ht="13.5" customHeight="1">
      <c r="B34" s="99" t="s">
        <v>103</v>
      </c>
      <c r="C34" s="71">
        <v>0</v>
      </c>
      <c r="D34" s="72">
        <f t="shared" si="3"/>
        <v>0</v>
      </c>
      <c r="E34" s="72">
        <f t="shared" si="3"/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</row>
    <row r="35" spans="2:13" ht="12.75" customHeight="1">
      <c r="B35" s="99" t="s">
        <v>104</v>
      </c>
      <c r="C35" s="71">
        <v>0</v>
      </c>
      <c r="D35" s="72">
        <f t="shared" si="3"/>
        <v>0</v>
      </c>
      <c r="E35" s="72">
        <f t="shared" si="3"/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</row>
    <row r="36" spans="2:13" ht="12.75" customHeight="1">
      <c r="B36" s="99" t="s">
        <v>105</v>
      </c>
      <c r="C36" s="67">
        <v>0</v>
      </c>
      <c r="D36" s="72">
        <f t="shared" si="3"/>
        <v>0</v>
      </c>
      <c r="E36" s="72">
        <f t="shared" si="3"/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</row>
    <row r="37" spans="2:13" ht="12.75" customHeight="1">
      <c r="B37" s="99" t="s">
        <v>106</v>
      </c>
      <c r="C37" s="71">
        <v>16</v>
      </c>
      <c r="D37" s="72">
        <f aca="true" t="shared" si="4" ref="D37:D55">F37+H37+J37+L37</f>
        <v>0</v>
      </c>
      <c r="E37" s="69">
        <v>16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68">
        <v>0</v>
      </c>
      <c r="L37" s="98">
        <v>0</v>
      </c>
      <c r="M37" s="68">
        <v>16</v>
      </c>
    </row>
    <row r="38" spans="2:13" ht="12.75" customHeight="1">
      <c r="B38" s="99" t="s">
        <v>107</v>
      </c>
      <c r="C38" s="48">
        <v>0</v>
      </c>
      <c r="D38" s="72">
        <f t="shared" si="4"/>
        <v>0</v>
      </c>
      <c r="E38" s="72">
        <f aca="true" t="shared" si="5" ref="E38:E55">G38+I38+K38+M38</f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</row>
    <row r="39" spans="2:13" s="101" customFormat="1" ht="4.5" customHeight="1">
      <c r="B39" s="102"/>
      <c r="C39" s="71"/>
      <c r="D39" s="106">
        <f t="shared" si="4"/>
        <v>0</v>
      </c>
      <c r="E39" s="106">
        <f t="shared" si="5"/>
        <v>0</v>
      </c>
      <c r="F39" s="104"/>
      <c r="G39" s="104"/>
      <c r="H39" s="104"/>
      <c r="I39" s="104"/>
      <c r="J39" s="104"/>
      <c r="K39" s="104"/>
      <c r="L39" s="104"/>
      <c r="M39" s="104"/>
    </row>
    <row r="40" spans="2:13" ht="13.5" customHeight="1">
      <c r="B40" s="99" t="s">
        <v>108</v>
      </c>
      <c r="C40" s="71">
        <v>0</v>
      </c>
      <c r="D40" s="72">
        <f t="shared" si="4"/>
        <v>0</v>
      </c>
      <c r="E40" s="72">
        <f t="shared" si="5"/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</row>
    <row r="41" spans="2:13" ht="12.75" customHeight="1">
      <c r="B41" s="99" t="s">
        <v>109</v>
      </c>
      <c r="C41" s="71">
        <v>0</v>
      </c>
      <c r="D41" s="72">
        <f t="shared" si="4"/>
        <v>0</v>
      </c>
      <c r="E41" s="72">
        <f t="shared" si="5"/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</row>
    <row r="42" spans="2:13" ht="12.75" customHeight="1">
      <c r="B42" s="99" t="s">
        <v>110</v>
      </c>
      <c r="C42" s="71">
        <v>0</v>
      </c>
      <c r="D42" s="72">
        <f t="shared" si="4"/>
        <v>0</v>
      </c>
      <c r="E42" s="72">
        <f t="shared" si="5"/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</row>
    <row r="43" spans="2:13" ht="12.75" customHeight="1">
      <c r="B43" s="99" t="s">
        <v>111</v>
      </c>
      <c r="C43" s="71">
        <v>0</v>
      </c>
      <c r="D43" s="72">
        <f t="shared" si="4"/>
        <v>0</v>
      </c>
      <c r="E43" s="72">
        <f t="shared" si="5"/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</row>
    <row r="44" spans="2:13" ht="12.75" customHeight="1">
      <c r="B44" s="99" t="s">
        <v>112</v>
      </c>
      <c r="C44" s="48">
        <v>0</v>
      </c>
      <c r="D44" s="72">
        <f t="shared" si="4"/>
        <v>0</v>
      </c>
      <c r="E44" s="72">
        <f t="shared" si="5"/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</row>
    <row r="45" spans="2:13" s="101" customFormat="1" ht="4.5" customHeight="1">
      <c r="B45" s="102"/>
      <c r="C45" s="71"/>
      <c r="D45" s="106">
        <f t="shared" si="4"/>
        <v>0</v>
      </c>
      <c r="E45" s="106">
        <f t="shared" si="5"/>
        <v>0</v>
      </c>
      <c r="F45" s="104"/>
      <c r="G45" s="104"/>
      <c r="H45" s="104"/>
      <c r="I45" s="104"/>
      <c r="J45" s="104"/>
      <c r="K45" s="104"/>
      <c r="L45" s="104"/>
      <c r="M45" s="104"/>
    </row>
    <row r="46" spans="2:13" ht="13.5" customHeight="1">
      <c r="B46" s="99" t="s">
        <v>113</v>
      </c>
      <c r="C46" s="71">
        <v>0</v>
      </c>
      <c r="D46" s="72">
        <f t="shared" si="4"/>
        <v>0</v>
      </c>
      <c r="E46" s="72">
        <f t="shared" si="5"/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</row>
    <row r="47" spans="2:13" ht="12.75" customHeight="1">
      <c r="B47" s="99" t="s">
        <v>114</v>
      </c>
      <c r="C47" s="71">
        <v>0</v>
      </c>
      <c r="D47" s="72">
        <f t="shared" si="4"/>
        <v>0</v>
      </c>
      <c r="E47" s="72">
        <f t="shared" si="5"/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</row>
    <row r="48" spans="2:13" ht="12.75" customHeight="1">
      <c r="B48" s="99" t="s">
        <v>115</v>
      </c>
      <c r="C48" s="71">
        <v>0</v>
      </c>
      <c r="D48" s="72">
        <f t="shared" si="4"/>
        <v>0</v>
      </c>
      <c r="E48" s="72">
        <f t="shared" si="5"/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</row>
    <row r="49" spans="2:13" ht="12.75" customHeight="1">
      <c r="B49" s="99" t="s">
        <v>116</v>
      </c>
      <c r="C49" s="71">
        <v>0</v>
      </c>
      <c r="D49" s="72">
        <f t="shared" si="4"/>
        <v>0</v>
      </c>
      <c r="E49" s="72">
        <f t="shared" si="5"/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</row>
    <row r="50" spans="2:13" ht="12.75" customHeight="1">
      <c r="B50" s="99" t="s">
        <v>117</v>
      </c>
      <c r="C50" s="48">
        <v>0</v>
      </c>
      <c r="D50" s="72">
        <f t="shared" si="4"/>
        <v>0</v>
      </c>
      <c r="E50" s="72">
        <f t="shared" si="5"/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</row>
    <row r="51" spans="2:13" s="101" customFormat="1" ht="4.5" customHeight="1">
      <c r="B51" s="102"/>
      <c r="C51" s="71"/>
      <c r="D51" s="106">
        <f t="shared" si="4"/>
        <v>0</v>
      </c>
      <c r="E51" s="106">
        <f t="shared" si="5"/>
        <v>0</v>
      </c>
      <c r="F51" s="104"/>
      <c r="G51" s="104"/>
      <c r="H51" s="104"/>
      <c r="I51" s="104"/>
      <c r="J51" s="104"/>
      <c r="K51" s="104"/>
      <c r="L51" s="104"/>
      <c r="M51" s="104"/>
    </row>
    <row r="52" spans="2:13" ht="13.5" customHeight="1">
      <c r="B52" s="99" t="s">
        <v>118</v>
      </c>
      <c r="C52" s="71">
        <v>0</v>
      </c>
      <c r="D52" s="72">
        <f t="shared" si="4"/>
        <v>0</v>
      </c>
      <c r="E52" s="72">
        <f t="shared" si="5"/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</row>
    <row r="53" spans="2:13" ht="12.75" customHeight="1">
      <c r="B53" s="99" t="s">
        <v>119</v>
      </c>
      <c r="C53" s="71">
        <v>0</v>
      </c>
      <c r="D53" s="72">
        <f t="shared" si="4"/>
        <v>0</v>
      </c>
      <c r="E53" s="72">
        <f t="shared" si="5"/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</row>
    <row r="54" spans="2:13" ht="12.75" customHeight="1">
      <c r="B54" s="99" t="s">
        <v>120</v>
      </c>
      <c r="C54" s="71">
        <v>0</v>
      </c>
      <c r="D54" s="72">
        <f t="shared" si="4"/>
        <v>0</v>
      </c>
      <c r="E54" s="72">
        <f t="shared" si="5"/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</row>
    <row r="55" spans="2:13" ht="12.75" customHeight="1">
      <c r="B55" s="99" t="s">
        <v>121</v>
      </c>
      <c r="C55" s="67">
        <v>0</v>
      </c>
      <c r="D55" s="72">
        <f t="shared" si="4"/>
        <v>0</v>
      </c>
      <c r="E55" s="72">
        <f t="shared" si="5"/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</row>
    <row r="56" spans="2:13" ht="12.75" customHeight="1">
      <c r="B56" s="99" t="s">
        <v>122</v>
      </c>
      <c r="C56" s="44">
        <v>36</v>
      </c>
      <c r="D56" s="69">
        <v>17</v>
      </c>
      <c r="E56" s="69">
        <v>19</v>
      </c>
      <c r="F56" s="68">
        <v>9</v>
      </c>
      <c r="G56" s="68">
        <v>4</v>
      </c>
      <c r="H56" s="68">
        <v>3</v>
      </c>
      <c r="I56" s="68">
        <v>7</v>
      </c>
      <c r="J56" s="68">
        <v>5</v>
      </c>
      <c r="K56" s="68">
        <v>8</v>
      </c>
      <c r="L56" s="98">
        <v>0</v>
      </c>
      <c r="M56" s="98">
        <v>0</v>
      </c>
    </row>
    <row r="57" spans="2:13" s="101" customFormat="1" ht="4.5" customHeight="1">
      <c r="B57" s="102"/>
      <c r="C57" s="67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13.5" customHeight="1">
      <c r="B58" s="99" t="s">
        <v>123</v>
      </c>
      <c r="C58" s="67">
        <v>19</v>
      </c>
      <c r="D58" s="69">
        <v>10</v>
      </c>
      <c r="E58" s="69">
        <v>9</v>
      </c>
      <c r="F58" s="68">
        <v>0</v>
      </c>
      <c r="G58" s="68">
        <v>0</v>
      </c>
      <c r="H58" s="68">
        <v>4</v>
      </c>
      <c r="I58" s="68">
        <v>6</v>
      </c>
      <c r="J58" s="68">
        <v>6</v>
      </c>
      <c r="K58" s="68">
        <v>3</v>
      </c>
      <c r="L58" s="98">
        <v>0</v>
      </c>
      <c r="M58" s="98">
        <v>0</v>
      </c>
    </row>
    <row r="59" spans="2:13" ht="12.75" customHeight="1">
      <c r="B59" s="99" t="s">
        <v>124</v>
      </c>
      <c r="C59" s="71">
        <v>13</v>
      </c>
      <c r="D59" s="69">
        <v>6</v>
      </c>
      <c r="E59" s="69">
        <v>7</v>
      </c>
      <c r="F59" s="68">
        <v>2</v>
      </c>
      <c r="G59" s="68">
        <v>1</v>
      </c>
      <c r="H59" s="68">
        <v>1</v>
      </c>
      <c r="I59" s="98">
        <v>5</v>
      </c>
      <c r="J59" s="68">
        <v>3</v>
      </c>
      <c r="K59" s="98">
        <v>1</v>
      </c>
      <c r="L59" s="98">
        <v>0</v>
      </c>
      <c r="M59" s="98">
        <v>0</v>
      </c>
    </row>
    <row r="60" spans="2:13" ht="12.75" customHeight="1">
      <c r="B60" s="99" t="s">
        <v>125</v>
      </c>
      <c r="C60" s="71">
        <v>0</v>
      </c>
      <c r="D60" s="72">
        <f>F60+H60+J60+L60</f>
        <v>0</v>
      </c>
      <c r="E60" s="72">
        <f>G60+I60+K60+M60</f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</row>
    <row r="61" spans="2:13" ht="12.75" customHeight="1">
      <c r="B61" s="99" t="s">
        <v>126</v>
      </c>
      <c r="C61" s="67">
        <v>0</v>
      </c>
      <c r="D61" s="72">
        <f>F61+H61+J61+L61</f>
        <v>0</v>
      </c>
      <c r="E61" s="72">
        <f>G61+I61+K61+M61</f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</row>
    <row r="62" spans="2:13" ht="12.75" customHeight="1">
      <c r="B62" s="99" t="s">
        <v>127</v>
      </c>
      <c r="C62" s="44">
        <v>35</v>
      </c>
      <c r="D62" s="69">
        <v>15</v>
      </c>
      <c r="E62" s="69">
        <v>20</v>
      </c>
      <c r="F62" s="68">
        <v>4</v>
      </c>
      <c r="G62" s="68">
        <v>7</v>
      </c>
      <c r="H62" s="68">
        <v>5</v>
      </c>
      <c r="I62" s="68">
        <v>2</v>
      </c>
      <c r="J62" s="68">
        <v>2</v>
      </c>
      <c r="K62" s="98">
        <v>3</v>
      </c>
      <c r="L62" s="68">
        <v>4</v>
      </c>
      <c r="M62" s="98">
        <v>8</v>
      </c>
    </row>
    <row r="63" spans="2:13" s="101" customFormat="1" ht="4.5" customHeight="1">
      <c r="B63" s="102"/>
      <c r="C63" s="71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 ht="13.5" customHeight="1">
      <c r="B64" s="99" t="s">
        <v>128</v>
      </c>
      <c r="C64" s="71">
        <v>0</v>
      </c>
      <c r="D64" s="72">
        <f aca="true" t="shared" si="6" ref="D64:E66">F64+H64+J64+L64</f>
        <v>0</v>
      </c>
      <c r="E64" s="72">
        <f t="shared" si="6"/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</row>
    <row r="65" spans="2:13" ht="12.75" customHeight="1">
      <c r="B65" s="99" t="s">
        <v>129</v>
      </c>
      <c r="C65" s="71">
        <v>0</v>
      </c>
      <c r="D65" s="72">
        <f t="shared" si="6"/>
        <v>0</v>
      </c>
      <c r="E65" s="72">
        <f t="shared" si="6"/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</row>
    <row r="66" spans="2:13" ht="12.75" customHeight="1">
      <c r="B66" s="99" t="s">
        <v>130</v>
      </c>
      <c r="C66" s="67">
        <v>0</v>
      </c>
      <c r="D66" s="72">
        <f t="shared" si="6"/>
        <v>0</v>
      </c>
      <c r="E66" s="72">
        <f t="shared" si="6"/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</row>
    <row r="67" spans="2:13" ht="12.75" customHeight="1">
      <c r="B67" s="99" t="s">
        <v>131</v>
      </c>
      <c r="C67" s="71">
        <v>10</v>
      </c>
      <c r="D67" s="69">
        <v>8</v>
      </c>
      <c r="E67" s="69">
        <v>2</v>
      </c>
      <c r="F67" s="68">
        <v>3</v>
      </c>
      <c r="G67" s="98">
        <v>0</v>
      </c>
      <c r="H67" s="68">
        <v>2</v>
      </c>
      <c r="I67" s="68">
        <v>1</v>
      </c>
      <c r="J67" s="68">
        <v>3</v>
      </c>
      <c r="K67" s="98">
        <v>1</v>
      </c>
      <c r="L67" s="98">
        <v>0</v>
      </c>
      <c r="M67" s="98">
        <v>0</v>
      </c>
    </row>
    <row r="68" spans="2:13" ht="12.75" customHeight="1">
      <c r="B68" s="175" t="s">
        <v>132</v>
      </c>
      <c r="C68" s="71">
        <v>0</v>
      </c>
      <c r="D68" s="72">
        <f>F68+H68+J68+L68</f>
        <v>0</v>
      </c>
      <c r="E68" s="72">
        <f>G68+I68+K68+M68</f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</row>
    <row r="69" spans="2:13" ht="4.5" customHeight="1" thickBot="1">
      <c r="B69" s="108"/>
      <c r="C69" s="397">
        <v>0</v>
      </c>
      <c r="D69" s="398"/>
      <c r="E69" s="398"/>
      <c r="F69" s="399"/>
      <c r="G69" s="399"/>
      <c r="H69" s="399"/>
      <c r="I69" s="399"/>
      <c r="J69" s="399"/>
      <c r="K69" s="399"/>
      <c r="L69" s="399"/>
      <c r="M69" s="399"/>
    </row>
    <row r="70" ht="13.5" customHeight="1">
      <c r="C70" s="72"/>
    </row>
    <row r="71" s="101" customFormat="1" ht="11.25"/>
    <row r="72" s="101" customFormat="1" ht="11.25"/>
    <row r="73" ht="11.25"/>
    <row r="74" ht="11.25"/>
    <row r="75" ht="11.25"/>
    <row r="76" ht="11.25"/>
    <row r="77" ht="11.25"/>
    <row r="78" ht="11.25"/>
    <row r="79" ht="12.75" customHeight="1">
      <c r="I79" s="101"/>
    </row>
  </sheetData>
  <sheetProtection/>
  <mergeCells count="6">
    <mergeCell ref="D4:D5"/>
    <mergeCell ref="F4:M4"/>
    <mergeCell ref="F5:G5"/>
    <mergeCell ref="H5:I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72"/>
  <sheetViews>
    <sheetView zoomScalePageLayoutView="0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7.00390625" defaultRowHeight="12.75" customHeight="1"/>
  <cols>
    <col min="1" max="1" width="0.5" style="76" customWidth="1"/>
    <col min="2" max="2" width="9.625" style="76" customWidth="1"/>
    <col min="3" max="6" width="7.875" style="76" customWidth="1"/>
    <col min="7" max="7" width="7.375" style="76" customWidth="1"/>
    <col min="8" max="8" width="7.875" style="76" customWidth="1"/>
    <col min="9" max="9" width="6.875" style="101" customWidth="1"/>
    <col min="10" max="11" width="5.625" style="76" customWidth="1"/>
    <col min="12" max="12" width="6.875" style="101" customWidth="1"/>
    <col min="13" max="13" width="6.875" style="76" customWidth="1"/>
    <col min="14" max="14" width="5.875" style="76" customWidth="1"/>
    <col min="15" max="15" width="6.875" style="101" customWidth="1"/>
    <col min="16" max="17" width="6.875" style="76" customWidth="1"/>
    <col min="18" max="18" width="5.125" style="101" customWidth="1"/>
    <col min="19" max="20" width="5.125" style="76" customWidth="1"/>
    <col min="21" max="21" width="5.125" style="101" customWidth="1"/>
    <col min="22" max="23" width="5.125" style="76" customWidth="1"/>
    <col min="24" max="24" width="5.125" style="101" customWidth="1"/>
    <col min="25" max="26" width="5.125" style="76" customWidth="1"/>
    <col min="27" max="27" width="5.125" style="101" customWidth="1"/>
    <col min="28" max="29" width="5.125" style="76" customWidth="1"/>
    <col min="30" max="30" width="5.125" style="101" customWidth="1"/>
    <col min="31" max="32" width="5.125" style="76" customWidth="1"/>
    <col min="33" max="16384" width="7.00390625" style="76" customWidth="1"/>
  </cols>
  <sheetData>
    <row r="1" ht="4.5" customHeight="1"/>
    <row r="2" ht="12.75" customHeight="1">
      <c r="B2" s="75" t="s">
        <v>404</v>
      </c>
    </row>
    <row r="3" ht="4.5" customHeight="1" thickBot="1"/>
    <row r="4" spans="2:32" ht="12.75" customHeight="1">
      <c r="B4" s="451" t="s">
        <v>74</v>
      </c>
      <c r="C4" s="78"/>
      <c r="D4" s="77" t="s">
        <v>10</v>
      </c>
      <c r="E4" s="77"/>
      <c r="F4" s="78"/>
      <c r="G4" s="77" t="s">
        <v>405</v>
      </c>
      <c r="H4" s="77"/>
      <c r="I4" s="400"/>
      <c r="J4" s="77" t="s">
        <v>406</v>
      </c>
      <c r="K4" s="77"/>
      <c r="L4" s="400"/>
      <c r="M4" s="77" t="s">
        <v>407</v>
      </c>
      <c r="N4" s="77"/>
      <c r="O4" s="400"/>
      <c r="P4" s="77" t="s">
        <v>428</v>
      </c>
      <c r="Q4" s="77"/>
      <c r="R4" s="400"/>
      <c r="S4" s="77" t="s">
        <v>408</v>
      </c>
      <c r="T4" s="77"/>
      <c r="U4" s="400"/>
      <c r="V4" s="77" t="s">
        <v>409</v>
      </c>
      <c r="W4" s="77"/>
      <c r="X4" s="400"/>
      <c r="Y4" s="77" t="s">
        <v>410</v>
      </c>
      <c r="Z4" s="77"/>
      <c r="AA4" s="400"/>
      <c r="AB4" s="77" t="s">
        <v>411</v>
      </c>
      <c r="AC4" s="77"/>
      <c r="AD4" s="400"/>
      <c r="AE4" s="77" t="s">
        <v>412</v>
      </c>
      <c r="AF4" s="77"/>
    </row>
    <row r="5" spans="2:32" s="81" customFormat="1" ht="12.75" customHeight="1">
      <c r="B5" s="468"/>
      <c r="C5" s="87" t="s">
        <v>10</v>
      </c>
      <c r="D5" s="87" t="s">
        <v>45</v>
      </c>
      <c r="E5" s="87" t="s">
        <v>46</v>
      </c>
      <c r="F5" s="87" t="s">
        <v>10</v>
      </c>
      <c r="G5" s="87" t="s">
        <v>45</v>
      </c>
      <c r="H5" s="87" t="s">
        <v>46</v>
      </c>
      <c r="I5" s="156" t="s">
        <v>10</v>
      </c>
      <c r="J5" s="87" t="s">
        <v>45</v>
      </c>
      <c r="K5" s="87" t="s">
        <v>46</v>
      </c>
      <c r="L5" s="156" t="s">
        <v>10</v>
      </c>
      <c r="M5" s="87" t="s">
        <v>45</v>
      </c>
      <c r="N5" s="87" t="s">
        <v>46</v>
      </c>
      <c r="O5" s="156" t="s">
        <v>10</v>
      </c>
      <c r="P5" s="87" t="s">
        <v>45</v>
      </c>
      <c r="Q5" s="87" t="s">
        <v>46</v>
      </c>
      <c r="R5" s="156" t="s">
        <v>10</v>
      </c>
      <c r="S5" s="87" t="s">
        <v>45</v>
      </c>
      <c r="T5" s="87" t="s">
        <v>46</v>
      </c>
      <c r="U5" s="156" t="s">
        <v>10</v>
      </c>
      <c r="V5" s="87" t="s">
        <v>45</v>
      </c>
      <c r="W5" s="87" t="s">
        <v>46</v>
      </c>
      <c r="X5" s="156" t="s">
        <v>10</v>
      </c>
      <c r="Y5" s="87" t="s">
        <v>45</v>
      </c>
      <c r="Z5" s="87" t="s">
        <v>46</v>
      </c>
      <c r="AA5" s="156" t="s">
        <v>10</v>
      </c>
      <c r="AB5" s="87" t="s">
        <v>45</v>
      </c>
      <c r="AC5" s="87" t="s">
        <v>46</v>
      </c>
      <c r="AD5" s="156" t="s">
        <v>10</v>
      </c>
      <c r="AE5" s="87" t="s">
        <v>45</v>
      </c>
      <c r="AF5" s="87" t="s">
        <v>46</v>
      </c>
    </row>
    <row r="6" spans="2:32" ht="4.5" customHeight="1">
      <c r="B6" s="88"/>
      <c r="C6" s="37"/>
      <c r="D6" s="37"/>
      <c r="E6" s="37"/>
      <c r="F6" s="37"/>
      <c r="G6" s="37"/>
      <c r="H6" s="37"/>
      <c r="I6" s="38"/>
      <c r="J6" s="37"/>
      <c r="K6" s="37"/>
      <c r="L6" s="38"/>
      <c r="M6" s="37"/>
      <c r="N6" s="37"/>
      <c r="O6" s="38"/>
      <c r="P6" s="37"/>
      <c r="Q6" s="37"/>
      <c r="R6" s="38"/>
      <c r="S6" s="37"/>
      <c r="T6" s="37"/>
      <c r="U6" s="38"/>
      <c r="V6" s="37"/>
      <c r="W6" s="37"/>
      <c r="X6" s="38"/>
      <c r="Y6" s="37"/>
      <c r="Z6" s="37"/>
      <c r="AA6" s="38"/>
      <c r="AB6" s="37"/>
      <c r="AC6" s="37"/>
      <c r="AD6" s="38"/>
      <c r="AE6" s="37"/>
      <c r="AF6" s="37"/>
    </row>
    <row r="7" spans="2:32" s="101" customFormat="1" ht="13.5" customHeight="1">
      <c r="B7" s="401" t="s">
        <v>80</v>
      </c>
      <c r="C7" s="41">
        <v>27968</v>
      </c>
      <c r="D7" s="61">
        <v>13886</v>
      </c>
      <c r="E7" s="61">
        <v>14082</v>
      </c>
      <c r="F7" s="61">
        <v>19200</v>
      </c>
      <c r="G7" s="61">
        <v>9011</v>
      </c>
      <c r="H7" s="61">
        <v>10189</v>
      </c>
      <c r="I7" s="61">
        <v>1021</v>
      </c>
      <c r="J7" s="61">
        <v>630</v>
      </c>
      <c r="K7" s="61">
        <v>391</v>
      </c>
      <c r="L7" s="61">
        <v>3015</v>
      </c>
      <c r="M7" s="61">
        <v>2735</v>
      </c>
      <c r="N7" s="61">
        <v>280</v>
      </c>
      <c r="O7" s="61">
        <v>3071</v>
      </c>
      <c r="P7" s="61">
        <v>1017</v>
      </c>
      <c r="Q7" s="61">
        <v>2054</v>
      </c>
      <c r="R7" s="61">
        <v>128</v>
      </c>
      <c r="S7" s="61">
        <v>111</v>
      </c>
      <c r="T7" s="61">
        <v>17</v>
      </c>
      <c r="U7" s="61">
        <v>493</v>
      </c>
      <c r="V7" s="61">
        <v>121</v>
      </c>
      <c r="W7" s="61">
        <v>372</v>
      </c>
      <c r="X7" s="61">
        <v>236</v>
      </c>
      <c r="Y7" s="61">
        <v>2</v>
      </c>
      <c r="Z7" s="61">
        <v>234</v>
      </c>
      <c r="AA7" s="61">
        <v>424</v>
      </c>
      <c r="AB7" s="61">
        <v>150</v>
      </c>
      <c r="AC7" s="61">
        <v>274</v>
      </c>
      <c r="AD7" s="61">
        <v>380</v>
      </c>
      <c r="AE7" s="61">
        <v>109</v>
      </c>
      <c r="AF7" s="61">
        <v>271</v>
      </c>
    </row>
    <row r="8" spans="2:32" ht="12.75" customHeight="1">
      <c r="B8" s="95" t="s">
        <v>82</v>
      </c>
      <c r="C8" s="127">
        <v>1227</v>
      </c>
      <c r="D8" s="97">
        <v>714</v>
      </c>
      <c r="E8" s="97">
        <v>513</v>
      </c>
      <c r="F8" s="97">
        <v>1183</v>
      </c>
      <c r="G8" s="98">
        <v>714</v>
      </c>
      <c r="H8" s="98">
        <v>469</v>
      </c>
      <c r="I8" s="104">
        <f>J8+K8</f>
        <v>0</v>
      </c>
      <c r="J8" s="98">
        <v>0</v>
      </c>
      <c r="K8" s="98">
        <v>0</v>
      </c>
      <c r="L8" s="104">
        <f>M8+N8</f>
        <v>0</v>
      </c>
      <c r="M8" s="98">
        <v>0</v>
      </c>
      <c r="N8" s="98">
        <v>0</v>
      </c>
      <c r="O8" s="106">
        <f>P8+Q8</f>
        <v>0</v>
      </c>
      <c r="P8" s="98">
        <v>0</v>
      </c>
      <c r="Q8" s="98">
        <v>0</v>
      </c>
      <c r="R8" s="104">
        <f aca="true" t="shared" si="0" ref="R8:R29">S8+T8</f>
        <v>0</v>
      </c>
      <c r="S8" s="98">
        <v>0</v>
      </c>
      <c r="T8" s="98">
        <v>0</v>
      </c>
      <c r="U8" s="104">
        <v>44</v>
      </c>
      <c r="V8" s="98">
        <v>0</v>
      </c>
      <c r="W8" s="98">
        <v>44</v>
      </c>
      <c r="X8" s="104">
        <f aca="true" t="shared" si="1" ref="X8:X21">Y8+Z8</f>
        <v>0</v>
      </c>
      <c r="Y8" s="98">
        <v>0</v>
      </c>
      <c r="Z8" s="98">
        <v>0</v>
      </c>
      <c r="AA8" s="104">
        <f>AB8+AC8</f>
        <v>0</v>
      </c>
      <c r="AB8" s="98">
        <v>0</v>
      </c>
      <c r="AC8" s="98">
        <v>0</v>
      </c>
      <c r="AD8" s="104">
        <f>AE8+AF8</f>
        <v>0</v>
      </c>
      <c r="AE8" s="98">
        <v>0</v>
      </c>
      <c r="AF8" s="98">
        <v>0</v>
      </c>
    </row>
    <row r="9" spans="2:32" s="101" customFormat="1" ht="4.5" customHeight="1">
      <c r="B9" s="102"/>
      <c r="C9" s="402"/>
      <c r="D9" s="104"/>
      <c r="E9" s="104"/>
      <c r="F9" s="104"/>
      <c r="G9" s="104"/>
      <c r="H9" s="104"/>
      <c r="I9" s="104">
        <f>J9+K9</f>
        <v>0</v>
      </c>
      <c r="J9" s="104"/>
      <c r="K9" s="104"/>
      <c r="L9" s="104">
        <f>M9+N9</f>
        <v>0</v>
      </c>
      <c r="M9" s="104"/>
      <c r="N9" s="104"/>
      <c r="O9" s="104">
        <f>P9+Q9</f>
        <v>0</v>
      </c>
      <c r="P9" s="104"/>
      <c r="Q9" s="104"/>
      <c r="R9" s="104">
        <f t="shared" si="0"/>
        <v>0</v>
      </c>
      <c r="S9" s="104"/>
      <c r="T9" s="104"/>
      <c r="U9" s="104"/>
      <c r="V9" s="104"/>
      <c r="W9" s="104"/>
      <c r="X9" s="104">
        <f t="shared" si="1"/>
        <v>0</v>
      </c>
      <c r="Y9" s="104"/>
      <c r="Z9" s="104"/>
      <c r="AA9" s="104">
        <f>AB9+AC9</f>
        <v>0</v>
      </c>
      <c r="AB9" s="104"/>
      <c r="AC9" s="104"/>
      <c r="AD9" s="104">
        <f>AE9+AF9</f>
        <v>0</v>
      </c>
      <c r="AE9" s="104"/>
      <c r="AF9" s="104"/>
    </row>
    <row r="10" spans="2:32" ht="13.5" customHeight="1">
      <c r="B10" s="99" t="s">
        <v>83</v>
      </c>
      <c r="C10" s="67">
        <v>11287</v>
      </c>
      <c r="D10" s="69">
        <v>5709</v>
      </c>
      <c r="E10" s="69">
        <v>5578</v>
      </c>
      <c r="F10" s="69">
        <v>8028</v>
      </c>
      <c r="G10" s="68">
        <v>3876</v>
      </c>
      <c r="H10" s="68">
        <v>4152</v>
      </c>
      <c r="I10" s="103">
        <v>247</v>
      </c>
      <c r="J10" s="68">
        <v>134</v>
      </c>
      <c r="K10" s="68">
        <v>113</v>
      </c>
      <c r="L10" s="103">
        <v>1364</v>
      </c>
      <c r="M10" s="68">
        <v>1143</v>
      </c>
      <c r="N10" s="68">
        <v>221</v>
      </c>
      <c r="O10" s="103">
        <v>1104</v>
      </c>
      <c r="P10" s="68">
        <v>342</v>
      </c>
      <c r="Q10" s="68">
        <v>762</v>
      </c>
      <c r="R10" s="106">
        <f t="shared" si="0"/>
        <v>0</v>
      </c>
      <c r="S10" s="98">
        <v>0</v>
      </c>
      <c r="T10" s="98">
        <v>0</v>
      </c>
      <c r="U10" s="106">
        <f>V10+W10</f>
        <v>0</v>
      </c>
      <c r="V10" s="98">
        <v>0</v>
      </c>
      <c r="W10" s="98">
        <v>0</v>
      </c>
      <c r="X10" s="106">
        <f t="shared" si="1"/>
        <v>0</v>
      </c>
      <c r="Y10" s="98">
        <v>0</v>
      </c>
      <c r="Z10" s="98">
        <v>0</v>
      </c>
      <c r="AA10" s="103">
        <v>424</v>
      </c>
      <c r="AB10" s="68">
        <v>150</v>
      </c>
      <c r="AC10" s="68">
        <v>274</v>
      </c>
      <c r="AD10" s="103">
        <v>120</v>
      </c>
      <c r="AE10" s="68">
        <v>64</v>
      </c>
      <c r="AF10" s="68">
        <v>56</v>
      </c>
    </row>
    <row r="11" spans="2:32" ht="12.75" customHeight="1">
      <c r="B11" s="99" t="s">
        <v>84</v>
      </c>
      <c r="C11" s="67">
        <v>2512</v>
      </c>
      <c r="D11" s="69">
        <v>1351</v>
      </c>
      <c r="E11" s="69">
        <v>1161</v>
      </c>
      <c r="F11" s="69">
        <v>1485</v>
      </c>
      <c r="G11" s="68">
        <v>684</v>
      </c>
      <c r="H11" s="68">
        <v>801</v>
      </c>
      <c r="I11" s="106">
        <f>J11+K11</f>
        <v>0</v>
      </c>
      <c r="J11" s="98">
        <v>0</v>
      </c>
      <c r="K11" s="98">
        <v>0</v>
      </c>
      <c r="L11" s="103">
        <v>615</v>
      </c>
      <c r="M11" s="68">
        <v>577</v>
      </c>
      <c r="N11" s="68">
        <v>38</v>
      </c>
      <c r="O11" s="103">
        <v>266</v>
      </c>
      <c r="P11" s="68">
        <v>60</v>
      </c>
      <c r="Q11" s="68">
        <v>206</v>
      </c>
      <c r="R11" s="106">
        <f t="shared" si="0"/>
        <v>0</v>
      </c>
      <c r="S11" s="98">
        <v>0</v>
      </c>
      <c r="T11" s="98">
        <v>0</v>
      </c>
      <c r="U11" s="103">
        <v>44</v>
      </c>
      <c r="V11" s="98">
        <v>0</v>
      </c>
      <c r="W11" s="68">
        <v>44</v>
      </c>
      <c r="X11" s="106">
        <f t="shared" si="1"/>
        <v>0</v>
      </c>
      <c r="Y11" s="98">
        <v>0</v>
      </c>
      <c r="Z11" s="98">
        <v>0</v>
      </c>
      <c r="AA11" s="106">
        <f aca="true" t="shared" si="2" ref="AA11:AA42">AB11+AC11</f>
        <v>0</v>
      </c>
      <c r="AB11" s="98">
        <v>0</v>
      </c>
      <c r="AC11" s="98">
        <v>0</v>
      </c>
      <c r="AD11" s="103">
        <v>102</v>
      </c>
      <c r="AE11" s="68">
        <v>30</v>
      </c>
      <c r="AF11" s="68">
        <v>72</v>
      </c>
    </row>
    <row r="12" spans="2:32" ht="12.75" customHeight="1">
      <c r="B12" s="99" t="s">
        <v>85</v>
      </c>
      <c r="C12" s="67">
        <v>1623</v>
      </c>
      <c r="D12" s="69">
        <v>704</v>
      </c>
      <c r="E12" s="69">
        <v>919</v>
      </c>
      <c r="F12" s="69">
        <v>914</v>
      </c>
      <c r="G12" s="68">
        <v>465</v>
      </c>
      <c r="H12" s="68">
        <v>449</v>
      </c>
      <c r="I12" s="106">
        <f>J12+K12</f>
        <v>0</v>
      </c>
      <c r="J12" s="98">
        <v>0</v>
      </c>
      <c r="K12" s="98">
        <v>0</v>
      </c>
      <c r="L12" s="106">
        <f>M12+N12</f>
        <v>0</v>
      </c>
      <c r="M12" s="98">
        <v>0</v>
      </c>
      <c r="N12" s="98">
        <v>0</v>
      </c>
      <c r="O12" s="103">
        <v>267</v>
      </c>
      <c r="P12" s="68">
        <v>118</v>
      </c>
      <c r="Q12" s="68">
        <v>149</v>
      </c>
      <c r="R12" s="106">
        <f t="shared" si="0"/>
        <v>0</v>
      </c>
      <c r="S12" s="98">
        <v>0</v>
      </c>
      <c r="T12" s="98">
        <v>0</v>
      </c>
      <c r="U12" s="103">
        <v>442</v>
      </c>
      <c r="V12" s="68">
        <v>121</v>
      </c>
      <c r="W12" s="68">
        <v>321</v>
      </c>
      <c r="X12" s="106">
        <f t="shared" si="1"/>
        <v>0</v>
      </c>
      <c r="Y12" s="98">
        <v>0</v>
      </c>
      <c r="Z12" s="98">
        <v>0</v>
      </c>
      <c r="AA12" s="106">
        <f t="shared" si="2"/>
        <v>0</v>
      </c>
      <c r="AB12" s="98">
        <v>0</v>
      </c>
      <c r="AC12" s="98">
        <v>0</v>
      </c>
      <c r="AD12" s="106">
        <f aca="true" t="shared" si="3" ref="AD12:AD17">AE12+AF12</f>
        <v>0</v>
      </c>
      <c r="AE12" s="98">
        <v>0</v>
      </c>
      <c r="AF12" s="98">
        <v>0</v>
      </c>
    </row>
    <row r="13" spans="2:32" ht="12.75" customHeight="1">
      <c r="B13" s="99" t="s">
        <v>86</v>
      </c>
      <c r="C13" s="67">
        <v>2595</v>
      </c>
      <c r="D13" s="69">
        <v>1319</v>
      </c>
      <c r="E13" s="69">
        <v>1276</v>
      </c>
      <c r="F13" s="69">
        <v>1796</v>
      </c>
      <c r="G13" s="68">
        <v>803</v>
      </c>
      <c r="H13" s="68">
        <v>993</v>
      </c>
      <c r="I13" s="103">
        <v>136</v>
      </c>
      <c r="J13" s="68">
        <v>84</v>
      </c>
      <c r="K13" s="68">
        <v>52</v>
      </c>
      <c r="L13" s="103">
        <v>444</v>
      </c>
      <c r="M13" s="68">
        <v>432</v>
      </c>
      <c r="N13" s="68">
        <v>12</v>
      </c>
      <c r="O13" s="103">
        <v>219</v>
      </c>
      <c r="P13" s="98">
        <v>0</v>
      </c>
      <c r="Q13" s="68">
        <v>219</v>
      </c>
      <c r="R13" s="106">
        <f t="shared" si="0"/>
        <v>0</v>
      </c>
      <c r="S13" s="98">
        <v>0</v>
      </c>
      <c r="T13" s="98">
        <v>0</v>
      </c>
      <c r="U13" s="106">
        <f aca="true" t="shared" si="4" ref="U13:U24">V13+W13</f>
        <v>0</v>
      </c>
      <c r="V13" s="98">
        <v>0</v>
      </c>
      <c r="W13" s="98">
        <v>0</v>
      </c>
      <c r="X13" s="106">
        <f t="shared" si="1"/>
        <v>0</v>
      </c>
      <c r="Y13" s="98">
        <v>0</v>
      </c>
      <c r="Z13" s="98">
        <v>0</v>
      </c>
      <c r="AA13" s="106">
        <f t="shared" si="2"/>
        <v>0</v>
      </c>
      <c r="AB13" s="98">
        <v>0</v>
      </c>
      <c r="AC13" s="98">
        <v>0</v>
      </c>
      <c r="AD13" s="106">
        <f t="shared" si="3"/>
        <v>0</v>
      </c>
      <c r="AE13" s="98">
        <v>0</v>
      </c>
      <c r="AF13" s="98">
        <v>0</v>
      </c>
    </row>
    <row r="14" spans="2:32" ht="12.75" customHeight="1">
      <c r="B14" s="99" t="s">
        <v>87</v>
      </c>
      <c r="C14" s="67">
        <v>231</v>
      </c>
      <c r="D14" s="69">
        <v>130</v>
      </c>
      <c r="E14" s="69">
        <v>101</v>
      </c>
      <c r="F14" s="69">
        <v>163</v>
      </c>
      <c r="G14" s="68">
        <v>78</v>
      </c>
      <c r="H14" s="68">
        <v>85</v>
      </c>
      <c r="I14" s="103">
        <v>68</v>
      </c>
      <c r="J14" s="68">
        <v>52</v>
      </c>
      <c r="K14" s="68">
        <v>16</v>
      </c>
      <c r="L14" s="106">
        <f aca="true" t="shared" si="5" ref="L14:L54">M14+N14</f>
        <v>0</v>
      </c>
      <c r="M14" s="98">
        <v>0</v>
      </c>
      <c r="N14" s="98">
        <v>0</v>
      </c>
      <c r="O14" s="106">
        <f aca="true" t="shared" si="6" ref="O14:O34">P14+Q14</f>
        <v>0</v>
      </c>
      <c r="P14" s="98">
        <v>0</v>
      </c>
      <c r="Q14" s="98">
        <v>0</v>
      </c>
      <c r="R14" s="106">
        <f t="shared" si="0"/>
        <v>0</v>
      </c>
      <c r="S14" s="98">
        <v>0</v>
      </c>
      <c r="T14" s="98">
        <v>0</v>
      </c>
      <c r="U14" s="106">
        <f t="shared" si="4"/>
        <v>0</v>
      </c>
      <c r="V14" s="98">
        <v>0</v>
      </c>
      <c r="W14" s="98">
        <v>0</v>
      </c>
      <c r="X14" s="106">
        <f t="shared" si="1"/>
        <v>0</v>
      </c>
      <c r="Y14" s="98">
        <v>0</v>
      </c>
      <c r="Z14" s="98">
        <v>0</v>
      </c>
      <c r="AA14" s="106">
        <f t="shared" si="2"/>
        <v>0</v>
      </c>
      <c r="AB14" s="98">
        <v>0</v>
      </c>
      <c r="AC14" s="98">
        <v>0</v>
      </c>
      <c r="AD14" s="106">
        <f t="shared" si="3"/>
        <v>0</v>
      </c>
      <c r="AE14" s="98">
        <v>0</v>
      </c>
      <c r="AF14" s="98">
        <v>0</v>
      </c>
    </row>
    <row r="15" spans="2:32" s="101" customFormat="1" ht="4.5" customHeight="1">
      <c r="B15" s="102"/>
      <c r="C15" s="44" t="s">
        <v>375</v>
      </c>
      <c r="D15" s="103"/>
      <c r="E15" s="103"/>
      <c r="F15" s="103">
        <f>G15+H15</f>
        <v>0</v>
      </c>
      <c r="G15" s="103"/>
      <c r="H15" s="103"/>
      <c r="I15" s="103"/>
      <c r="J15" s="103"/>
      <c r="K15" s="103"/>
      <c r="L15" s="106">
        <f t="shared" si="5"/>
        <v>0</v>
      </c>
      <c r="M15" s="104"/>
      <c r="N15" s="104"/>
      <c r="O15" s="106">
        <f t="shared" si="6"/>
        <v>0</v>
      </c>
      <c r="P15" s="104"/>
      <c r="Q15" s="104"/>
      <c r="R15" s="106">
        <f t="shared" si="0"/>
        <v>0</v>
      </c>
      <c r="S15" s="104"/>
      <c r="T15" s="104"/>
      <c r="U15" s="106">
        <f t="shared" si="4"/>
        <v>0</v>
      </c>
      <c r="V15" s="104"/>
      <c r="W15" s="104"/>
      <c r="X15" s="106">
        <f t="shared" si="1"/>
        <v>0</v>
      </c>
      <c r="Y15" s="104"/>
      <c r="Z15" s="104"/>
      <c r="AA15" s="106">
        <f t="shared" si="2"/>
        <v>0</v>
      </c>
      <c r="AB15" s="104"/>
      <c r="AC15" s="104"/>
      <c r="AD15" s="106">
        <f t="shared" si="3"/>
        <v>0</v>
      </c>
      <c r="AE15" s="104"/>
      <c r="AF15" s="104"/>
    </row>
    <row r="16" spans="2:32" ht="13.5" customHeight="1">
      <c r="B16" s="99" t="s">
        <v>88</v>
      </c>
      <c r="C16" s="71">
        <v>0</v>
      </c>
      <c r="D16" s="72">
        <v>0</v>
      </c>
      <c r="E16" s="72">
        <v>0</v>
      </c>
      <c r="F16" s="72">
        <f>G16+H16</f>
        <v>0</v>
      </c>
      <c r="G16" s="98">
        <v>0</v>
      </c>
      <c r="H16" s="98">
        <v>0</v>
      </c>
      <c r="I16" s="106">
        <f>J16+K16</f>
        <v>0</v>
      </c>
      <c r="J16" s="98">
        <v>0</v>
      </c>
      <c r="K16" s="98">
        <v>0</v>
      </c>
      <c r="L16" s="106">
        <f t="shared" si="5"/>
        <v>0</v>
      </c>
      <c r="M16" s="98">
        <v>0</v>
      </c>
      <c r="N16" s="98">
        <v>0</v>
      </c>
      <c r="O16" s="106">
        <f t="shared" si="6"/>
        <v>0</v>
      </c>
      <c r="P16" s="98">
        <v>0</v>
      </c>
      <c r="Q16" s="98">
        <v>0</v>
      </c>
      <c r="R16" s="106">
        <f t="shared" si="0"/>
        <v>0</v>
      </c>
      <c r="S16" s="98">
        <v>0</v>
      </c>
      <c r="T16" s="98">
        <v>0</v>
      </c>
      <c r="U16" s="106">
        <f t="shared" si="4"/>
        <v>0</v>
      </c>
      <c r="V16" s="98">
        <v>0</v>
      </c>
      <c r="W16" s="98">
        <v>0</v>
      </c>
      <c r="X16" s="106">
        <f t="shared" si="1"/>
        <v>0</v>
      </c>
      <c r="Y16" s="98">
        <v>0</v>
      </c>
      <c r="Z16" s="98">
        <v>0</v>
      </c>
      <c r="AA16" s="106">
        <f t="shared" si="2"/>
        <v>0</v>
      </c>
      <c r="AB16" s="98">
        <v>0</v>
      </c>
      <c r="AC16" s="98">
        <v>0</v>
      </c>
      <c r="AD16" s="106">
        <f t="shared" si="3"/>
        <v>0</v>
      </c>
      <c r="AE16" s="98">
        <v>0</v>
      </c>
      <c r="AF16" s="98">
        <v>0</v>
      </c>
    </row>
    <row r="17" spans="2:32" ht="12.75" customHeight="1">
      <c r="B17" s="99" t="s">
        <v>89</v>
      </c>
      <c r="C17" s="71">
        <v>0</v>
      </c>
      <c r="D17" s="72">
        <v>0</v>
      </c>
      <c r="E17" s="72">
        <v>0</v>
      </c>
      <c r="F17" s="72">
        <f>G17+H17</f>
        <v>0</v>
      </c>
      <c r="G17" s="98">
        <v>0</v>
      </c>
      <c r="H17" s="98">
        <v>0</v>
      </c>
      <c r="I17" s="106">
        <f>J17+K17</f>
        <v>0</v>
      </c>
      <c r="J17" s="98">
        <v>0</v>
      </c>
      <c r="K17" s="98">
        <v>0</v>
      </c>
      <c r="L17" s="106">
        <f t="shared" si="5"/>
        <v>0</v>
      </c>
      <c r="M17" s="98">
        <v>0</v>
      </c>
      <c r="N17" s="98">
        <v>0</v>
      </c>
      <c r="O17" s="106">
        <f t="shared" si="6"/>
        <v>0</v>
      </c>
      <c r="P17" s="98">
        <v>0</v>
      </c>
      <c r="Q17" s="98">
        <v>0</v>
      </c>
      <c r="R17" s="106">
        <f t="shared" si="0"/>
        <v>0</v>
      </c>
      <c r="S17" s="98">
        <v>0</v>
      </c>
      <c r="T17" s="98">
        <v>0</v>
      </c>
      <c r="U17" s="106">
        <f t="shared" si="4"/>
        <v>0</v>
      </c>
      <c r="V17" s="98">
        <v>0</v>
      </c>
      <c r="W17" s="98">
        <v>0</v>
      </c>
      <c r="X17" s="106">
        <f t="shared" si="1"/>
        <v>0</v>
      </c>
      <c r="Y17" s="98">
        <v>0</v>
      </c>
      <c r="Z17" s="98">
        <v>0</v>
      </c>
      <c r="AA17" s="106">
        <f t="shared" si="2"/>
        <v>0</v>
      </c>
      <c r="AB17" s="98">
        <v>0</v>
      </c>
      <c r="AC17" s="98">
        <v>0</v>
      </c>
      <c r="AD17" s="106">
        <f t="shared" si="3"/>
        <v>0</v>
      </c>
      <c r="AE17" s="98">
        <v>0</v>
      </c>
      <c r="AF17" s="98">
        <v>0</v>
      </c>
    </row>
    <row r="18" spans="2:32" ht="12.75" customHeight="1">
      <c r="B18" s="99" t="s">
        <v>90</v>
      </c>
      <c r="C18" s="67">
        <v>814</v>
      </c>
      <c r="D18" s="69">
        <v>304</v>
      </c>
      <c r="E18" s="69">
        <v>510</v>
      </c>
      <c r="F18" s="69">
        <v>656</v>
      </c>
      <c r="G18" s="68">
        <v>289</v>
      </c>
      <c r="H18" s="68">
        <v>367</v>
      </c>
      <c r="I18" s="106">
        <f>J18+K18</f>
        <v>0</v>
      </c>
      <c r="J18" s="98">
        <v>0</v>
      </c>
      <c r="K18" s="98">
        <v>0</v>
      </c>
      <c r="L18" s="106">
        <f t="shared" si="5"/>
        <v>0</v>
      </c>
      <c r="M18" s="98">
        <v>0</v>
      </c>
      <c r="N18" s="98">
        <v>0</v>
      </c>
      <c r="O18" s="106">
        <f t="shared" si="6"/>
        <v>0</v>
      </c>
      <c r="P18" s="98">
        <v>0</v>
      </c>
      <c r="Q18" s="98">
        <v>0</v>
      </c>
      <c r="R18" s="106">
        <f t="shared" si="0"/>
        <v>0</v>
      </c>
      <c r="S18" s="98">
        <v>0</v>
      </c>
      <c r="T18" s="98">
        <v>0</v>
      </c>
      <c r="U18" s="106">
        <f t="shared" si="4"/>
        <v>0</v>
      </c>
      <c r="V18" s="98">
        <v>0</v>
      </c>
      <c r="W18" s="98">
        <v>0</v>
      </c>
      <c r="X18" s="106">
        <f t="shared" si="1"/>
        <v>0</v>
      </c>
      <c r="Y18" s="98">
        <v>0</v>
      </c>
      <c r="Z18" s="98">
        <v>0</v>
      </c>
      <c r="AA18" s="106">
        <f t="shared" si="2"/>
        <v>0</v>
      </c>
      <c r="AB18" s="98">
        <v>0</v>
      </c>
      <c r="AC18" s="98">
        <v>0</v>
      </c>
      <c r="AD18" s="103">
        <v>158</v>
      </c>
      <c r="AE18" s="68">
        <v>15</v>
      </c>
      <c r="AF18" s="68">
        <v>143</v>
      </c>
    </row>
    <row r="19" spans="2:32" ht="12.75" customHeight="1">
      <c r="B19" s="99" t="s">
        <v>91</v>
      </c>
      <c r="C19" s="67">
        <v>129</v>
      </c>
      <c r="D19" s="69">
        <v>82</v>
      </c>
      <c r="E19" s="69">
        <v>47</v>
      </c>
      <c r="F19" s="72">
        <f>G19+H19</f>
        <v>0</v>
      </c>
      <c r="G19" s="98">
        <v>0</v>
      </c>
      <c r="H19" s="98">
        <v>0</v>
      </c>
      <c r="I19" s="103">
        <v>129</v>
      </c>
      <c r="J19" s="68">
        <v>82</v>
      </c>
      <c r="K19" s="68">
        <v>47</v>
      </c>
      <c r="L19" s="106">
        <f t="shared" si="5"/>
        <v>0</v>
      </c>
      <c r="M19" s="98">
        <v>0</v>
      </c>
      <c r="N19" s="98">
        <v>0</v>
      </c>
      <c r="O19" s="106">
        <f t="shared" si="6"/>
        <v>0</v>
      </c>
      <c r="P19" s="98">
        <v>0</v>
      </c>
      <c r="Q19" s="98">
        <v>0</v>
      </c>
      <c r="R19" s="106">
        <f t="shared" si="0"/>
        <v>0</v>
      </c>
      <c r="S19" s="98">
        <v>0</v>
      </c>
      <c r="T19" s="98">
        <v>0</v>
      </c>
      <c r="U19" s="106">
        <f t="shared" si="4"/>
        <v>0</v>
      </c>
      <c r="V19" s="98">
        <v>0</v>
      </c>
      <c r="W19" s="98">
        <v>0</v>
      </c>
      <c r="X19" s="106">
        <f t="shared" si="1"/>
        <v>0</v>
      </c>
      <c r="Y19" s="98">
        <v>0</v>
      </c>
      <c r="Z19" s="98">
        <v>0</v>
      </c>
      <c r="AA19" s="106">
        <f t="shared" si="2"/>
        <v>0</v>
      </c>
      <c r="AB19" s="98">
        <v>0</v>
      </c>
      <c r="AC19" s="98">
        <v>0</v>
      </c>
      <c r="AD19" s="106">
        <f aca="true" t="shared" si="7" ref="AD19:AD50">AE19+AF19</f>
        <v>0</v>
      </c>
      <c r="AE19" s="98">
        <v>0</v>
      </c>
      <c r="AF19" s="98">
        <v>0</v>
      </c>
    </row>
    <row r="20" spans="2:32" ht="12.75" customHeight="1">
      <c r="B20" s="99" t="s">
        <v>92</v>
      </c>
      <c r="C20" s="71">
        <v>258</v>
      </c>
      <c r="D20" s="72">
        <v>116</v>
      </c>
      <c r="E20" s="72">
        <v>142</v>
      </c>
      <c r="F20" s="72">
        <v>258</v>
      </c>
      <c r="G20" s="98">
        <v>116</v>
      </c>
      <c r="H20" s="98">
        <v>142</v>
      </c>
      <c r="I20" s="106">
        <f>J20+K20</f>
        <v>0</v>
      </c>
      <c r="J20" s="98">
        <v>0</v>
      </c>
      <c r="K20" s="98">
        <v>0</v>
      </c>
      <c r="L20" s="106">
        <f t="shared" si="5"/>
        <v>0</v>
      </c>
      <c r="M20" s="98">
        <v>0</v>
      </c>
      <c r="N20" s="98">
        <v>0</v>
      </c>
      <c r="O20" s="106">
        <f t="shared" si="6"/>
        <v>0</v>
      </c>
      <c r="P20" s="98">
        <v>0</v>
      </c>
      <c r="Q20" s="98">
        <v>0</v>
      </c>
      <c r="R20" s="106">
        <f t="shared" si="0"/>
        <v>0</v>
      </c>
      <c r="S20" s="98">
        <v>0</v>
      </c>
      <c r="T20" s="98">
        <v>0</v>
      </c>
      <c r="U20" s="106">
        <f t="shared" si="4"/>
        <v>0</v>
      </c>
      <c r="V20" s="98">
        <v>0</v>
      </c>
      <c r="W20" s="98">
        <v>0</v>
      </c>
      <c r="X20" s="106">
        <f t="shared" si="1"/>
        <v>0</v>
      </c>
      <c r="Y20" s="98">
        <v>0</v>
      </c>
      <c r="Z20" s="98">
        <v>0</v>
      </c>
      <c r="AA20" s="106">
        <f t="shared" si="2"/>
        <v>0</v>
      </c>
      <c r="AB20" s="98">
        <v>0</v>
      </c>
      <c r="AC20" s="98">
        <v>0</v>
      </c>
      <c r="AD20" s="106">
        <f t="shared" si="7"/>
        <v>0</v>
      </c>
      <c r="AE20" s="98">
        <v>0</v>
      </c>
      <c r="AF20" s="98">
        <v>0</v>
      </c>
    </row>
    <row r="21" spans="2:32" s="101" customFormat="1" ht="4.5" customHeight="1">
      <c r="B21" s="102"/>
      <c r="C21" s="48"/>
      <c r="D21" s="106"/>
      <c r="E21" s="106">
        <v>0</v>
      </c>
      <c r="F21" s="106">
        <f>G21+H21</f>
        <v>0</v>
      </c>
      <c r="G21" s="104"/>
      <c r="H21" s="104"/>
      <c r="I21" s="106">
        <f>J21+K21</f>
        <v>0</v>
      </c>
      <c r="J21" s="104"/>
      <c r="K21" s="104"/>
      <c r="L21" s="106">
        <f t="shared" si="5"/>
        <v>0</v>
      </c>
      <c r="M21" s="104"/>
      <c r="N21" s="104"/>
      <c r="O21" s="106">
        <f t="shared" si="6"/>
        <v>0</v>
      </c>
      <c r="P21" s="104"/>
      <c r="Q21" s="104"/>
      <c r="R21" s="106">
        <f t="shared" si="0"/>
        <v>0</v>
      </c>
      <c r="S21" s="104"/>
      <c r="T21" s="104"/>
      <c r="U21" s="106">
        <f t="shared" si="4"/>
        <v>0</v>
      </c>
      <c r="V21" s="104"/>
      <c r="W21" s="104"/>
      <c r="X21" s="106">
        <f t="shared" si="1"/>
        <v>0</v>
      </c>
      <c r="Y21" s="104"/>
      <c r="Z21" s="104"/>
      <c r="AA21" s="106">
        <f t="shared" si="2"/>
        <v>0</v>
      </c>
      <c r="AB21" s="104"/>
      <c r="AC21" s="104"/>
      <c r="AD21" s="106">
        <f t="shared" si="7"/>
        <v>0</v>
      </c>
      <c r="AE21" s="104"/>
      <c r="AF21" s="104"/>
    </row>
    <row r="22" spans="2:32" ht="13.5" customHeight="1">
      <c r="B22" s="99" t="s">
        <v>93</v>
      </c>
      <c r="C22" s="67">
        <v>236</v>
      </c>
      <c r="D22" s="69">
        <v>2</v>
      </c>
      <c r="E22" s="69">
        <v>234</v>
      </c>
      <c r="F22" s="72">
        <f>G22+H22</f>
        <v>0</v>
      </c>
      <c r="G22" s="98">
        <v>0</v>
      </c>
      <c r="H22" s="98">
        <v>0</v>
      </c>
      <c r="I22" s="106">
        <f>J22+K22</f>
        <v>0</v>
      </c>
      <c r="J22" s="98">
        <v>0</v>
      </c>
      <c r="K22" s="98">
        <v>0</v>
      </c>
      <c r="L22" s="106">
        <f t="shared" si="5"/>
        <v>0</v>
      </c>
      <c r="M22" s="98">
        <v>0</v>
      </c>
      <c r="N22" s="98">
        <v>0</v>
      </c>
      <c r="O22" s="106">
        <f t="shared" si="6"/>
        <v>0</v>
      </c>
      <c r="P22" s="98">
        <v>0</v>
      </c>
      <c r="Q22" s="98">
        <v>0</v>
      </c>
      <c r="R22" s="106">
        <f t="shared" si="0"/>
        <v>0</v>
      </c>
      <c r="S22" s="98">
        <v>0</v>
      </c>
      <c r="T22" s="98">
        <v>0</v>
      </c>
      <c r="U22" s="106">
        <f t="shared" si="4"/>
        <v>0</v>
      </c>
      <c r="V22" s="98">
        <v>0</v>
      </c>
      <c r="W22" s="98">
        <v>0</v>
      </c>
      <c r="X22" s="103">
        <v>236</v>
      </c>
      <c r="Y22" s="68">
        <v>2</v>
      </c>
      <c r="Z22" s="68">
        <v>234</v>
      </c>
      <c r="AA22" s="106">
        <f t="shared" si="2"/>
        <v>0</v>
      </c>
      <c r="AB22" s="98">
        <v>0</v>
      </c>
      <c r="AC22" s="98">
        <v>0</v>
      </c>
      <c r="AD22" s="106">
        <f t="shared" si="7"/>
        <v>0</v>
      </c>
      <c r="AE22" s="98">
        <v>0</v>
      </c>
      <c r="AF22" s="98">
        <v>0</v>
      </c>
    </row>
    <row r="23" spans="2:32" ht="12.75" customHeight="1">
      <c r="B23" s="99" t="s">
        <v>94</v>
      </c>
      <c r="C23" s="67">
        <v>0</v>
      </c>
      <c r="D23" s="69">
        <v>0</v>
      </c>
      <c r="E23" s="69">
        <v>0</v>
      </c>
      <c r="F23" s="69">
        <v>0</v>
      </c>
      <c r="G23" s="68">
        <v>0</v>
      </c>
      <c r="H23" s="68">
        <v>0</v>
      </c>
      <c r="I23" s="106">
        <f>J23+K23</f>
        <v>0</v>
      </c>
      <c r="J23" s="98">
        <v>0</v>
      </c>
      <c r="K23" s="98">
        <v>0</v>
      </c>
      <c r="L23" s="106">
        <f t="shared" si="5"/>
        <v>0</v>
      </c>
      <c r="M23" s="98">
        <v>0</v>
      </c>
      <c r="N23" s="98">
        <v>0</v>
      </c>
      <c r="O23" s="106">
        <f t="shared" si="6"/>
        <v>0</v>
      </c>
      <c r="P23" s="98">
        <v>0</v>
      </c>
      <c r="Q23" s="98">
        <v>0</v>
      </c>
      <c r="R23" s="106">
        <f t="shared" si="0"/>
        <v>0</v>
      </c>
      <c r="S23" s="98">
        <v>0</v>
      </c>
      <c r="T23" s="98">
        <v>0</v>
      </c>
      <c r="U23" s="106">
        <f t="shared" si="4"/>
        <v>0</v>
      </c>
      <c r="V23" s="98">
        <v>0</v>
      </c>
      <c r="W23" s="98">
        <v>0</v>
      </c>
      <c r="X23" s="106">
        <f aca="true" t="shared" si="8" ref="X23:X68">Y23+Z23</f>
        <v>0</v>
      </c>
      <c r="Y23" s="98">
        <v>0</v>
      </c>
      <c r="Z23" s="98">
        <v>0</v>
      </c>
      <c r="AA23" s="106">
        <f t="shared" si="2"/>
        <v>0</v>
      </c>
      <c r="AB23" s="98">
        <v>0</v>
      </c>
      <c r="AC23" s="98">
        <v>0</v>
      </c>
      <c r="AD23" s="106">
        <f t="shared" si="7"/>
        <v>0</v>
      </c>
      <c r="AE23" s="98">
        <v>0</v>
      </c>
      <c r="AF23" s="98">
        <v>0</v>
      </c>
    </row>
    <row r="24" spans="2:32" ht="12.75" customHeight="1">
      <c r="B24" s="99" t="s">
        <v>95</v>
      </c>
      <c r="C24" s="71">
        <v>0</v>
      </c>
      <c r="D24" s="72">
        <v>0</v>
      </c>
      <c r="E24" s="72">
        <v>0</v>
      </c>
      <c r="F24" s="72">
        <f aca="true" t="shared" si="9" ref="F24:F29">G24+H24</f>
        <v>0</v>
      </c>
      <c r="G24" s="98">
        <v>0</v>
      </c>
      <c r="H24" s="98">
        <v>0</v>
      </c>
      <c r="I24" s="106">
        <f>J24+K24</f>
        <v>0</v>
      </c>
      <c r="J24" s="98">
        <v>0</v>
      </c>
      <c r="K24" s="98">
        <v>0</v>
      </c>
      <c r="L24" s="106">
        <f t="shared" si="5"/>
        <v>0</v>
      </c>
      <c r="M24" s="98">
        <v>0</v>
      </c>
      <c r="N24" s="98">
        <v>0</v>
      </c>
      <c r="O24" s="106">
        <f t="shared" si="6"/>
        <v>0</v>
      </c>
      <c r="P24" s="98">
        <v>0</v>
      </c>
      <c r="Q24" s="98">
        <v>0</v>
      </c>
      <c r="R24" s="106">
        <f t="shared" si="0"/>
        <v>0</v>
      </c>
      <c r="S24" s="98">
        <v>0</v>
      </c>
      <c r="T24" s="98">
        <v>0</v>
      </c>
      <c r="U24" s="106">
        <f t="shared" si="4"/>
        <v>0</v>
      </c>
      <c r="V24" s="98">
        <v>0</v>
      </c>
      <c r="W24" s="98">
        <v>0</v>
      </c>
      <c r="X24" s="106">
        <f t="shared" si="8"/>
        <v>0</v>
      </c>
      <c r="Y24" s="98">
        <v>0</v>
      </c>
      <c r="Z24" s="98">
        <v>0</v>
      </c>
      <c r="AA24" s="106">
        <f t="shared" si="2"/>
        <v>0</v>
      </c>
      <c r="AB24" s="98">
        <v>0</v>
      </c>
      <c r="AC24" s="98">
        <v>0</v>
      </c>
      <c r="AD24" s="106">
        <f t="shared" si="7"/>
        <v>0</v>
      </c>
      <c r="AE24" s="98">
        <v>0</v>
      </c>
      <c r="AF24" s="98">
        <v>0</v>
      </c>
    </row>
    <row r="25" spans="2:32" ht="12.75" customHeight="1">
      <c r="B25" s="99" t="s">
        <v>96</v>
      </c>
      <c r="C25" s="67">
        <v>19</v>
      </c>
      <c r="D25" s="69">
        <v>12</v>
      </c>
      <c r="E25" s="69">
        <v>7</v>
      </c>
      <c r="F25" s="72">
        <f t="shared" si="9"/>
        <v>0</v>
      </c>
      <c r="G25" s="98">
        <v>0</v>
      </c>
      <c r="H25" s="98">
        <v>0</v>
      </c>
      <c r="I25" s="103">
        <v>12</v>
      </c>
      <c r="J25" s="68">
        <v>12</v>
      </c>
      <c r="K25" s="98">
        <v>0</v>
      </c>
      <c r="L25" s="106">
        <f t="shared" si="5"/>
        <v>0</v>
      </c>
      <c r="M25" s="98">
        <v>0</v>
      </c>
      <c r="N25" s="98">
        <v>0</v>
      </c>
      <c r="O25" s="106">
        <f t="shared" si="6"/>
        <v>0</v>
      </c>
      <c r="P25" s="98">
        <v>0</v>
      </c>
      <c r="Q25" s="98">
        <v>0</v>
      </c>
      <c r="R25" s="106">
        <f t="shared" si="0"/>
        <v>0</v>
      </c>
      <c r="S25" s="98">
        <v>0</v>
      </c>
      <c r="T25" s="98">
        <v>0</v>
      </c>
      <c r="U25" s="103">
        <v>7</v>
      </c>
      <c r="V25" s="98">
        <v>0</v>
      </c>
      <c r="W25" s="68">
        <v>7</v>
      </c>
      <c r="X25" s="106">
        <f t="shared" si="8"/>
        <v>0</v>
      </c>
      <c r="Y25" s="98">
        <v>0</v>
      </c>
      <c r="Z25" s="98">
        <v>0</v>
      </c>
      <c r="AA25" s="106">
        <f t="shared" si="2"/>
        <v>0</v>
      </c>
      <c r="AB25" s="98">
        <v>0</v>
      </c>
      <c r="AC25" s="98">
        <v>0</v>
      </c>
      <c r="AD25" s="106">
        <f t="shared" si="7"/>
        <v>0</v>
      </c>
      <c r="AE25" s="98">
        <v>0</v>
      </c>
      <c r="AF25" s="98">
        <v>0</v>
      </c>
    </row>
    <row r="26" spans="2:32" ht="12.75" customHeight="1">
      <c r="B26" s="99" t="s">
        <v>97</v>
      </c>
      <c r="C26" s="71">
        <v>0</v>
      </c>
      <c r="D26" s="72">
        <v>0</v>
      </c>
      <c r="E26" s="72">
        <v>0</v>
      </c>
      <c r="F26" s="72">
        <f t="shared" si="9"/>
        <v>0</v>
      </c>
      <c r="G26" s="98">
        <v>0</v>
      </c>
      <c r="H26" s="98">
        <v>0</v>
      </c>
      <c r="I26" s="106">
        <f>J26+K26</f>
        <v>0</v>
      </c>
      <c r="J26" s="98">
        <v>0</v>
      </c>
      <c r="K26" s="98">
        <v>0</v>
      </c>
      <c r="L26" s="106">
        <f t="shared" si="5"/>
        <v>0</v>
      </c>
      <c r="M26" s="98">
        <v>0</v>
      </c>
      <c r="N26" s="98">
        <v>0</v>
      </c>
      <c r="O26" s="106">
        <f t="shared" si="6"/>
        <v>0</v>
      </c>
      <c r="P26" s="98">
        <v>0</v>
      </c>
      <c r="Q26" s="98">
        <v>0</v>
      </c>
      <c r="R26" s="106">
        <f t="shared" si="0"/>
        <v>0</v>
      </c>
      <c r="S26" s="98">
        <v>0</v>
      </c>
      <c r="T26" s="98">
        <v>0</v>
      </c>
      <c r="U26" s="106">
        <f aca="true" t="shared" si="10" ref="U26:U68">V26+W26</f>
        <v>0</v>
      </c>
      <c r="V26" s="98">
        <v>0</v>
      </c>
      <c r="W26" s="98">
        <v>0</v>
      </c>
      <c r="X26" s="106">
        <f t="shared" si="8"/>
        <v>0</v>
      </c>
      <c r="Y26" s="98">
        <v>0</v>
      </c>
      <c r="Z26" s="98">
        <v>0</v>
      </c>
      <c r="AA26" s="106">
        <f t="shared" si="2"/>
        <v>0</v>
      </c>
      <c r="AB26" s="98">
        <v>0</v>
      </c>
      <c r="AC26" s="98">
        <v>0</v>
      </c>
      <c r="AD26" s="106">
        <f t="shared" si="7"/>
        <v>0</v>
      </c>
      <c r="AE26" s="98">
        <v>0</v>
      </c>
      <c r="AF26" s="98">
        <v>0</v>
      </c>
    </row>
    <row r="27" spans="2:32" s="101" customFormat="1" ht="4.5" customHeight="1">
      <c r="B27" s="102"/>
      <c r="C27" s="48"/>
      <c r="D27" s="106"/>
      <c r="E27" s="106">
        <v>0</v>
      </c>
      <c r="F27" s="106">
        <f t="shared" si="9"/>
        <v>0</v>
      </c>
      <c r="G27" s="104"/>
      <c r="H27" s="104"/>
      <c r="I27" s="106">
        <f>J27+K27</f>
        <v>0</v>
      </c>
      <c r="J27" s="104"/>
      <c r="K27" s="104"/>
      <c r="L27" s="106">
        <f t="shared" si="5"/>
        <v>0</v>
      </c>
      <c r="M27" s="104"/>
      <c r="N27" s="104"/>
      <c r="O27" s="106">
        <f t="shared" si="6"/>
        <v>0</v>
      </c>
      <c r="P27" s="104"/>
      <c r="Q27" s="104"/>
      <c r="R27" s="106">
        <f t="shared" si="0"/>
        <v>0</v>
      </c>
      <c r="S27" s="104"/>
      <c r="T27" s="104"/>
      <c r="U27" s="106">
        <f t="shared" si="10"/>
        <v>0</v>
      </c>
      <c r="V27" s="104"/>
      <c r="W27" s="104"/>
      <c r="X27" s="106">
        <f t="shared" si="8"/>
        <v>0</v>
      </c>
      <c r="Y27" s="104"/>
      <c r="Z27" s="104"/>
      <c r="AA27" s="106">
        <f t="shared" si="2"/>
        <v>0</v>
      </c>
      <c r="AB27" s="104"/>
      <c r="AC27" s="104"/>
      <c r="AD27" s="106">
        <f t="shared" si="7"/>
        <v>0</v>
      </c>
      <c r="AE27" s="104"/>
      <c r="AF27" s="104"/>
    </row>
    <row r="28" spans="2:32" ht="13.5" customHeight="1">
      <c r="B28" s="99" t="s">
        <v>98</v>
      </c>
      <c r="C28" s="67">
        <v>7</v>
      </c>
      <c r="D28" s="69">
        <v>4</v>
      </c>
      <c r="E28" s="69">
        <v>3</v>
      </c>
      <c r="F28" s="72">
        <f t="shared" si="9"/>
        <v>0</v>
      </c>
      <c r="G28" s="98">
        <v>0</v>
      </c>
      <c r="H28" s="98">
        <v>0</v>
      </c>
      <c r="I28" s="103">
        <v>7</v>
      </c>
      <c r="J28" s="68">
        <v>4</v>
      </c>
      <c r="K28" s="68">
        <v>3</v>
      </c>
      <c r="L28" s="106">
        <f t="shared" si="5"/>
        <v>0</v>
      </c>
      <c r="M28" s="98">
        <v>0</v>
      </c>
      <c r="N28" s="98">
        <v>0</v>
      </c>
      <c r="O28" s="106">
        <f t="shared" si="6"/>
        <v>0</v>
      </c>
      <c r="P28" s="98">
        <v>0</v>
      </c>
      <c r="Q28" s="98">
        <v>0</v>
      </c>
      <c r="R28" s="106">
        <f t="shared" si="0"/>
        <v>0</v>
      </c>
      <c r="S28" s="98">
        <v>0</v>
      </c>
      <c r="T28" s="98">
        <v>0</v>
      </c>
      <c r="U28" s="106">
        <f t="shared" si="10"/>
        <v>0</v>
      </c>
      <c r="V28" s="98">
        <v>0</v>
      </c>
      <c r="W28" s="98">
        <v>0</v>
      </c>
      <c r="X28" s="106">
        <f t="shared" si="8"/>
        <v>0</v>
      </c>
      <c r="Y28" s="98">
        <v>0</v>
      </c>
      <c r="Z28" s="98">
        <v>0</v>
      </c>
      <c r="AA28" s="106">
        <f t="shared" si="2"/>
        <v>0</v>
      </c>
      <c r="AB28" s="98">
        <v>0</v>
      </c>
      <c r="AC28" s="98">
        <v>0</v>
      </c>
      <c r="AD28" s="106">
        <f t="shared" si="7"/>
        <v>0</v>
      </c>
      <c r="AE28" s="98">
        <v>0</v>
      </c>
      <c r="AF28" s="98">
        <v>0</v>
      </c>
    </row>
    <row r="29" spans="2:32" ht="12.75" customHeight="1">
      <c r="B29" s="99" t="s">
        <v>99</v>
      </c>
      <c r="C29" s="71">
        <v>0</v>
      </c>
      <c r="D29" s="72">
        <v>0</v>
      </c>
      <c r="E29" s="72">
        <v>0</v>
      </c>
      <c r="F29" s="72">
        <f t="shared" si="9"/>
        <v>0</v>
      </c>
      <c r="G29" s="98">
        <v>0</v>
      </c>
      <c r="H29" s="98">
        <v>0</v>
      </c>
      <c r="I29" s="106">
        <f aca="true" t="shared" si="11" ref="I29:I42">J29+K29</f>
        <v>0</v>
      </c>
      <c r="J29" s="98">
        <v>0</v>
      </c>
      <c r="K29" s="98">
        <v>0</v>
      </c>
      <c r="L29" s="106">
        <f t="shared" si="5"/>
        <v>0</v>
      </c>
      <c r="M29" s="98">
        <v>0</v>
      </c>
      <c r="N29" s="98">
        <v>0</v>
      </c>
      <c r="O29" s="106">
        <f t="shared" si="6"/>
        <v>0</v>
      </c>
      <c r="P29" s="98">
        <v>0</v>
      </c>
      <c r="Q29" s="98">
        <v>0</v>
      </c>
      <c r="R29" s="106">
        <f t="shared" si="0"/>
        <v>0</v>
      </c>
      <c r="S29" s="98">
        <v>0</v>
      </c>
      <c r="T29" s="98">
        <v>0</v>
      </c>
      <c r="U29" s="106">
        <f t="shared" si="10"/>
        <v>0</v>
      </c>
      <c r="V29" s="98">
        <v>0</v>
      </c>
      <c r="W29" s="98">
        <v>0</v>
      </c>
      <c r="X29" s="106">
        <f t="shared" si="8"/>
        <v>0</v>
      </c>
      <c r="Y29" s="98">
        <v>0</v>
      </c>
      <c r="Z29" s="98">
        <v>0</v>
      </c>
      <c r="AA29" s="106">
        <f t="shared" si="2"/>
        <v>0</v>
      </c>
      <c r="AB29" s="98">
        <v>0</v>
      </c>
      <c r="AC29" s="98">
        <v>0</v>
      </c>
      <c r="AD29" s="106">
        <f t="shared" si="7"/>
        <v>0</v>
      </c>
      <c r="AE29" s="98">
        <v>0</v>
      </c>
      <c r="AF29" s="98">
        <v>0</v>
      </c>
    </row>
    <row r="30" spans="2:32" ht="12.75" customHeight="1">
      <c r="B30" s="99" t="s">
        <v>100</v>
      </c>
      <c r="C30" s="67">
        <v>360</v>
      </c>
      <c r="D30" s="69">
        <v>209</v>
      </c>
      <c r="E30" s="69">
        <v>151</v>
      </c>
      <c r="F30" s="69">
        <v>232</v>
      </c>
      <c r="G30" s="68">
        <v>98</v>
      </c>
      <c r="H30" s="68">
        <v>134</v>
      </c>
      <c r="I30" s="106">
        <f t="shared" si="11"/>
        <v>0</v>
      </c>
      <c r="J30" s="98">
        <v>0</v>
      </c>
      <c r="K30" s="98">
        <v>0</v>
      </c>
      <c r="L30" s="106">
        <f t="shared" si="5"/>
        <v>0</v>
      </c>
      <c r="M30" s="98">
        <v>0</v>
      </c>
      <c r="N30" s="98">
        <v>0</v>
      </c>
      <c r="O30" s="106">
        <f t="shared" si="6"/>
        <v>0</v>
      </c>
      <c r="P30" s="98">
        <v>0</v>
      </c>
      <c r="Q30" s="98">
        <v>0</v>
      </c>
      <c r="R30" s="103">
        <v>128</v>
      </c>
      <c r="S30" s="68">
        <v>111</v>
      </c>
      <c r="T30" s="68">
        <v>17</v>
      </c>
      <c r="U30" s="106">
        <f t="shared" si="10"/>
        <v>0</v>
      </c>
      <c r="V30" s="98">
        <v>0</v>
      </c>
      <c r="W30" s="98">
        <v>0</v>
      </c>
      <c r="X30" s="106">
        <f t="shared" si="8"/>
        <v>0</v>
      </c>
      <c r="Y30" s="98">
        <v>0</v>
      </c>
      <c r="Z30" s="98">
        <v>0</v>
      </c>
      <c r="AA30" s="106">
        <f t="shared" si="2"/>
        <v>0</v>
      </c>
      <c r="AB30" s="98">
        <v>0</v>
      </c>
      <c r="AC30" s="98">
        <v>0</v>
      </c>
      <c r="AD30" s="106">
        <f t="shared" si="7"/>
        <v>0</v>
      </c>
      <c r="AE30" s="98">
        <v>0</v>
      </c>
      <c r="AF30" s="98">
        <v>0</v>
      </c>
    </row>
    <row r="31" spans="2:32" ht="12.75" customHeight="1">
      <c r="B31" s="99" t="s">
        <v>101</v>
      </c>
      <c r="C31" s="71">
        <v>0</v>
      </c>
      <c r="D31" s="72">
        <v>0</v>
      </c>
      <c r="E31" s="72">
        <v>0</v>
      </c>
      <c r="F31" s="72">
        <f>G31+H31</f>
        <v>0</v>
      </c>
      <c r="G31" s="98">
        <v>0</v>
      </c>
      <c r="H31" s="98">
        <v>0</v>
      </c>
      <c r="I31" s="106">
        <f t="shared" si="11"/>
        <v>0</v>
      </c>
      <c r="J31" s="98">
        <v>0</v>
      </c>
      <c r="K31" s="98">
        <v>0</v>
      </c>
      <c r="L31" s="106">
        <f t="shared" si="5"/>
        <v>0</v>
      </c>
      <c r="M31" s="98">
        <v>0</v>
      </c>
      <c r="N31" s="98">
        <v>0</v>
      </c>
      <c r="O31" s="106">
        <f t="shared" si="6"/>
        <v>0</v>
      </c>
      <c r="P31" s="98">
        <v>0</v>
      </c>
      <c r="Q31" s="98">
        <v>0</v>
      </c>
      <c r="R31" s="106">
        <f aca="true" t="shared" si="12" ref="R31:R68">S31+T31</f>
        <v>0</v>
      </c>
      <c r="S31" s="98">
        <v>0</v>
      </c>
      <c r="T31" s="98">
        <v>0</v>
      </c>
      <c r="U31" s="106">
        <f t="shared" si="10"/>
        <v>0</v>
      </c>
      <c r="V31" s="98">
        <v>0</v>
      </c>
      <c r="W31" s="98">
        <v>0</v>
      </c>
      <c r="X31" s="106">
        <f t="shared" si="8"/>
        <v>0</v>
      </c>
      <c r="Y31" s="98">
        <v>0</v>
      </c>
      <c r="Z31" s="98">
        <v>0</v>
      </c>
      <c r="AA31" s="106">
        <f t="shared" si="2"/>
        <v>0</v>
      </c>
      <c r="AB31" s="98">
        <v>0</v>
      </c>
      <c r="AC31" s="98">
        <v>0</v>
      </c>
      <c r="AD31" s="106">
        <f t="shared" si="7"/>
        <v>0</v>
      </c>
      <c r="AE31" s="98">
        <v>0</v>
      </c>
      <c r="AF31" s="98">
        <v>0</v>
      </c>
    </row>
    <row r="32" spans="2:32" ht="12.75" customHeight="1">
      <c r="B32" s="99" t="s">
        <v>102</v>
      </c>
      <c r="C32" s="67">
        <v>248</v>
      </c>
      <c r="D32" s="69">
        <v>102</v>
      </c>
      <c r="E32" s="69">
        <v>146</v>
      </c>
      <c r="F32" s="69">
        <v>248</v>
      </c>
      <c r="G32" s="68">
        <v>102</v>
      </c>
      <c r="H32" s="68">
        <v>146</v>
      </c>
      <c r="I32" s="106">
        <f t="shared" si="11"/>
        <v>0</v>
      </c>
      <c r="J32" s="98">
        <v>0</v>
      </c>
      <c r="K32" s="98">
        <v>0</v>
      </c>
      <c r="L32" s="106">
        <f t="shared" si="5"/>
        <v>0</v>
      </c>
      <c r="M32" s="98">
        <v>0</v>
      </c>
      <c r="N32" s="98">
        <v>0</v>
      </c>
      <c r="O32" s="106">
        <f t="shared" si="6"/>
        <v>0</v>
      </c>
      <c r="P32" s="98">
        <v>0</v>
      </c>
      <c r="Q32" s="98">
        <v>0</v>
      </c>
      <c r="R32" s="106">
        <f t="shared" si="12"/>
        <v>0</v>
      </c>
      <c r="S32" s="98">
        <v>0</v>
      </c>
      <c r="T32" s="98">
        <v>0</v>
      </c>
      <c r="U32" s="106">
        <f t="shared" si="10"/>
        <v>0</v>
      </c>
      <c r="V32" s="98">
        <v>0</v>
      </c>
      <c r="W32" s="98">
        <v>0</v>
      </c>
      <c r="X32" s="106">
        <f t="shared" si="8"/>
        <v>0</v>
      </c>
      <c r="Y32" s="98">
        <v>0</v>
      </c>
      <c r="Z32" s="98">
        <v>0</v>
      </c>
      <c r="AA32" s="106">
        <f t="shared" si="2"/>
        <v>0</v>
      </c>
      <c r="AB32" s="98">
        <v>0</v>
      </c>
      <c r="AC32" s="98">
        <v>0</v>
      </c>
      <c r="AD32" s="106">
        <f t="shared" si="7"/>
        <v>0</v>
      </c>
      <c r="AE32" s="98">
        <v>0</v>
      </c>
      <c r="AF32" s="98">
        <v>0</v>
      </c>
    </row>
    <row r="33" spans="2:32" s="101" customFormat="1" ht="4.5" customHeight="1">
      <c r="B33" s="102"/>
      <c r="C33" s="44"/>
      <c r="D33" s="103"/>
      <c r="E33" s="103">
        <v>0</v>
      </c>
      <c r="F33" s="103"/>
      <c r="G33" s="103"/>
      <c r="H33" s="103"/>
      <c r="I33" s="106">
        <f t="shared" si="11"/>
        <v>0</v>
      </c>
      <c r="J33" s="104"/>
      <c r="K33" s="104"/>
      <c r="L33" s="106">
        <f t="shared" si="5"/>
        <v>0</v>
      </c>
      <c r="M33" s="104"/>
      <c r="N33" s="104"/>
      <c r="O33" s="106">
        <f t="shared" si="6"/>
        <v>0</v>
      </c>
      <c r="P33" s="104"/>
      <c r="Q33" s="104"/>
      <c r="R33" s="106">
        <f t="shared" si="12"/>
        <v>0</v>
      </c>
      <c r="S33" s="104"/>
      <c r="T33" s="104"/>
      <c r="U33" s="106">
        <f t="shared" si="10"/>
        <v>0</v>
      </c>
      <c r="V33" s="104"/>
      <c r="W33" s="104"/>
      <c r="X33" s="106">
        <f t="shared" si="8"/>
        <v>0</v>
      </c>
      <c r="Y33" s="104"/>
      <c r="Z33" s="104"/>
      <c r="AA33" s="106">
        <f t="shared" si="2"/>
        <v>0</v>
      </c>
      <c r="AB33" s="104"/>
      <c r="AC33" s="104"/>
      <c r="AD33" s="106">
        <f t="shared" si="7"/>
        <v>0</v>
      </c>
      <c r="AE33" s="104"/>
      <c r="AF33" s="104"/>
    </row>
    <row r="34" spans="2:32" ht="13.5" customHeight="1">
      <c r="B34" s="99" t="s">
        <v>103</v>
      </c>
      <c r="C34" s="71">
        <v>0</v>
      </c>
      <c r="D34" s="72">
        <v>0</v>
      </c>
      <c r="E34" s="72">
        <v>0</v>
      </c>
      <c r="F34" s="72">
        <f>G34+H34</f>
        <v>0</v>
      </c>
      <c r="G34" s="98">
        <v>0</v>
      </c>
      <c r="H34" s="98">
        <v>0</v>
      </c>
      <c r="I34" s="106">
        <f t="shared" si="11"/>
        <v>0</v>
      </c>
      <c r="J34" s="98">
        <v>0</v>
      </c>
      <c r="K34" s="98">
        <v>0</v>
      </c>
      <c r="L34" s="106">
        <f t="shared" si="5"/>
        <v>0</v>
      </c>
      <c r="M34" s="98">
        <v>0</v>
      </c>
      <c r="N34" s="98">
        <v>0</v>
      </c>
      <c r="O34" s="106">
        <f t="shared" si="6"/>
        <v>0</v>
      </c>
      <c r="P34" s="98">
        <v>0</v>
      </c>
      <c r="Q34" s="98">
        <v>0</v>
      </c>
      <c r="R34" s="106">
        <f t="shared" si="12"/>
        <v>0</v>
      </c>
      <c r="S34" s="98">
        <v>0</v>
      </c>
      <c r="T34" s="98">
        <v>0</v>
      </c>
      <c r="U34" s="106">
        <f t="shared" si="10"/>
        <v>0</v>
      </c>
      <c r="V34" s="98">
        <v>0</v>
      </c>
      <c r="W34" s="98">
        <v>0</v>
      </c>
      <c r="X34" s="106">
        <f t="shared" si="8"/>
        <v>0</v>
      </c>
      <c r="Y34" s="98">
        <v>0</v>
      </c>
      <c r="Z34" s="98">
        <v>0</v>
      </c>
      <c r="AA34" s="106">
        <f t="shared" si="2"/>
        <v>0</v>
      </c>
      <c r="AB34" s="98">
        <v>0</v>
      </c>
      <c r="AC34" s="98">
        <v>0</v>
      </c>
      <c r="AD34" s="106">
        <f t="shared" si="7"/>
        <v>0</v>
      </c>
      <c r="AE34" s="98">
        <v>0</v>
      </c>
      <c r="AF34" s="98">
        <v>0</v>
      </c>
    </row>
    <row r="35" spans="2:32" ht="12.75" customHeight="1">
      <c r="B35" s="99" t="s">
        <v>104</v>
      </c>
      <c r="C35" s="67">
        <v>226</v>
      </c>
      <c r="D35" s="69">
        <v>123</v>
      </c>
      <c r="E35" s="69">
        <v>103</v>
      </c>
      <c r="F35" s="72">
        <f>G35+H35</f>
        <v>0</v>
      </c>
      <c r="G35" s="98">
        <v>0</v>
      </c>
      <c r="H35" s="98">
        <v>0</v>
      </c>
      <c r="I35" s="106">
        <f t="shared" si="11"/>
        <v>0</v>
      </c>
      <c r="J35" s="98">
        <v>0</v>
      </c>
      <c r="K35" s="98">
        <v>0</v>
      </c>
      <c r="L35" s="106">
        <f t="shared" si="5"/>
        <v>0</v>
      </c>
      <c r="M35" s="98">
        <v>0</v>
      </c>
      <c r="N35" s="98">
        <v>0</v>
      </c>
      <c r="O35" s="103">
        <v>226</v>
      </c>
      <c r="P35" s="68">
        <v>123</v>
      </c>
      <c r="Q35" s="68">
        <v>103</v>
      </c>
      <c r="R35" s="106">
        <f t="shared" si="12"/>
        <v>0</v>
      </c>
      <c r="S35" s="98">
        <v>0</v>
      </c>
      <c r="T35" s="98">
        <v>0</v>
      </c>
      <c r="U35" s="106">
        <f t="shared" si="10"/>
        <v>0</v>
      </c>
      <c r="V35" s="98">
        <v>0</v>
      </c>
      <c r="W35" s="98">
        <v>0</v>
      </c>
      <c r="X35" s="106">
        <f t="shared" si="8"/>
        <v>0</v>
      </c>
      <c r="Y35" s="98">
        <v>0</v>
      </c>
      <c r="Z35" s="98">
        <v>0</v>
      </c>
      <c r="AA35" s="106">
        <f t="shared" si="2"/>
        <v>0</v>
      </c>
      <c r="AB35" s="98">
        <v>0</v>
      </c>
      <c r="AC35" s="98">
        <v>0</v>
      </c>
      <c r="AD35" s="106">
        <f t="shared" si="7"/>
        <v>0</v>
      </c>
      <c r="AE35" s="98">
        <v>0</v>
      </c>
      <c r="AF35" s="98">
        <v>0</v>
      </c>
    </row>
    <row r="36" spans="2:32" ht="12.75" customHeight="1">
      <c r="B36" s="99" t="s">
        <v>105</v>
      </c>
      <c r="C36" s="71">
        <v>0</v>
      </c>
      <c r="D36" s="72">
        <v>0</v>
      </c>
      <c r="E36" s="72">
        <v>0</v>
      </c>
      <c r="F36" s="72">
        <f>G36+H36</f>
        <v>0</v>
      </c>
      <c r="G36" s="98">
        <v>0</v>
      </c>
      <c r="H36" s="98">
        <v>0</v>
      </c>
      <c r="I36" s="106">
        <f t="shared" si="11"/>
        <v>0</v>
      </c>
      <c r="J36" s="98">
        <v>0</v>
      </c>
      <c r="K36" s="98">
        <v>0</v>
      </c>
      <c r="L36" s="106">
        <f t="shared" si="5"/>
        <v>0</v>
      </c>
      <c r="M36" s="98">
        <v>0</v>
      </c>
      <c r="N36" s="98">
        <v>0</v>
      </c>
      <c r="O36" s="106">
        <f aca="true" t="shared" si="13" ref="O36:O46">P36+Q36</f>
        <v>0</v>
      </c>
      <c r="P36" s="98">
        <v>0</v>
      </c>
      <c r="Q36" s="98">
        <v>0</v>
      </c>
      <c r="R36" s="106">
        <f t="shared" si="12"/>
        <v>0</v>
      </c>
      <c r="S36" s="98">
        <v>0</v>
      </c>
      <c r="T36" s="98">
        <v>0</v>
      </c>
      <c r="U36" s="106">
        <f t="shared" si="10"/>
        <v>0</v>
      </c>
      <c r="V36" s="98">
        <v>0</v>
      </c>
      <c r="W36" s="98">
        <v>0</v>
      </c>
      <c r="X36" s="106">
        <f t="shared" si="8"/>
        <v>0</v>
      </c>
      <c r="Y36" s="98">
        <v>0</v>
      </c>
      <c r="Z36" s="98">
        <v>0</v>
      </c>
      <c r="AA36" s="106">
        <f t="shared" si="2"/>
        <v>0</v>
      </c>
      <c r="AB36" s="98">
        <v>0</v>
      </c>
      <c r="AC36" s="98">
        <v>0</v>
      </c>
      <c r="AD36" s="106">
        <f t="shared" si="7"/>
        <v>0</v>
      </c>
      <c r="AE36" s="98">
        <v>0</v>
      </c>
      <c r="AF36" s="98">
        <v>0</v>
      </c>
    </row>
    <row r="37" spans="2:32" ht="12.75" customHeight="1">
      <c r="B37" s="99" t="s">
        <v>106</v>
      </c>
      <c r="C37" s="67">
        <v>16</v>
      </c>
      <c r="D37" s="72">
        <v>0</v>
      </c>
      <c r="E37" s="69">
        <v>16</v>
      </c>
      <c r="F37" s="69">
        <v>16</v>
      </c>
      <c r="G37" s="98">
        <v>0</v>
      </c>
      <c r="H37" s="68">
        <v>16</v>
      </c>
      <c r="I37" s="106">
        <f t="shared" si="11"/>
        <v>0</v>
      </c>
      <c r="J37" s="98">
        <v>0</v>
      </c>
      <c r="K37" s="98">
        <v>0</v>
      </c>
      <c r="L37" s="106">
        <f t="shared" si="5"/>
        <v>0</v>
      </c>
      <c r="M37" s="98">
        <v>0</v>
      </c>
      <c r="N37" s="98">
        <v>0</v>
      </c>
      <c r="O37" s="106">
        <f t="shared" si="13"/>
        <v>0</v>
      </c>
      <c r="P37" s="98">
        <v>0</v>
      </c>
      <c r="Q37" s="98">
        <v>0</v>
      </c>
      <c r="R37" s="106">
        <f t="shared" si="12"/>
        <v>0</v>
      </c>
      <c r="S37" s="98">
        <v>0</v>
      </c>
      <c r="T37" s="98">
        <v>0</v>
      </c>
      <c r="U37" s="106">
        <f t="shared" si="10"/>
        <v>0</v>
      </c>
      <c r="V37" s="98">
        <v>0</v>
      </c>
      <c r="W37" s="98">
        <v>0</v>
      </c>
      <c r="X37" s="106">
        <f t="shared" si="8"/>
        <v>0</v>
      </c>
      <c r="Y37" s="98">
        <v>0</v>
      </c>
      <c r="Z37" s="98">
        <v>0</v>
      </c>
      <c r="AA37" s="106">
        <f t="shared" si="2"/>
        <v>0</v>
      </c>
      <c r="AB37" s="98">
        <v>0</v>
      </c>
      <c r="AC37" s="98">
        <v>0</v>
      </c>
      <c r="AD37" s="106">
        <f t="shared" si="7"/>
        <v>0</v>
      </c>
      <c r="AE37" s="98">
        <v>0</v>
      </c>
      <c r="AF37" s="98">
        <v>0</v>
      </c>
    </row>
    <row r="38" spans="2:32" ht="12.75" customHeight="1">
      <c r="B38" s="99" t="s">
        <v>107</v>
      </c>
      <c r="C38" s="71">
        <v>0</v>
      </c>
      <c r="D38" s="72">
        <v>0</v>
      </c>
      <c r="E38" s="72">
        <v>0</v>
      </c>
      <c r="F38" s="72">
        <f>G38+H38</f>
        <v>0</v>
      </c>
      <c r="G38" s="98">
        <v>0</v>
      </c>
      <c r="H38" s="98">
        <v>0</v>
      </c>
      <c r="I38" s="106">
        <f t="shared" si="11"/>
        <v>0</v>
      </c>
      <c r="J38" s="98">
        <v>0</v>
      </c>
      <c r="K38" s="98">
        <v>0</v>
      </c>
      <c r="L38" s="106">
        <f t="shared" si="5"/>
        <v>0</v>
      </c>
      <c r="M38" s="98">
        <v>0</v>
      </c>
      <c r="N38" s="98">
        <v>0</v>
      </c>
      <c r="O38" s="106">
        <f t="shared" si="13"/>
        <v>0</v>
      </c>
      <c r="P38" s="98">
        <v>0</v>
      </c>
      <c r="Q38" s="98">
        <v>0</v>
      </c>
      <c r="R38" s="106">
        <f t="shared" si="12"/>
        <v>0</v>
      </c>
      <c r="S38" s="98">
        <v>0</v>
      </c>
      <c r="T38" s="98">
        <v>0</v>
      </c>
      <c r="U38" s="106">
        <f t="shared" si="10"/>
        <v>0</v>
      </c>
      <c r="V38" s="98">
        <v>0</v>
      </c>
      <c r="W38" s="98">
        <v>0</v>
      </c>
      <c r="X38" s="106">
        <f t="shared" si="8"/>
        <v>0</v>
      </c>
      <c r="Y38" s="98">
        <v>0</v>
      </c>
      <c r="Z38" s="98">
        <v>0</v>
      </c>
      <c r="AA38" s="106">
        <f t="shared" si="2"/>
        <v>0</v>
      </c>
      <c r="AB38" s="98">
        <v>0</v>
      </c>
      <c r="AC38" s="98">
        <v>0</v>
      </c>
      <c r="AD38" s="106">
        <f t="shared" si="7"/>
        <v>0</v>
      </c>
      <c r="AE38" s="98">
        <v>0</v>
      </c>
      <c r="AF38" s="98">
        <v>0</v>
      </c>
    </row>
    <row r="39" spans="2:32" s="101" customFormat="1" ht="4.5" customHeight="1">
      <c r="B39" s="102"/>
      <c r="C39" s="48"/>
      <c r="D39" s="106"/>
      <c r="E39" s="106">
        <v>0</v>
      </c>
      <c r="F39" s="106">
        <f>G39+H39</f>
        <v>0</v>
      </c>
      <c r="G39" s="104"/>
      <c r="H39" s="104"/>
      <c r="I39" s="106">
        <f t="shared" si="11"/>
        <v>0</v>
      </c>
      <c r="J39" s="104"/>
      <c r="K39" s="104"/>
      <c r="L39" s="106">
        <f t="shared" si="5"/>
        <v>0</v>
      </c>
      <c r="M39" s="104"/>
      <c r="N39" s="104"/>
      <c r="O39" s="106">
        <f t="shared" si="13"/>
        <v>0</v>
      </c>
      <c r="P39" s="104"/>
      <c r="Q39" s="104"/>
      <c r="R39" s="106">
        <f t="shared" si="12"/>
        <v>0</v>
      </c>
      <c r="S39" s="104"/>
      <c r="T39" s="104"/>
      <c r="U39" s="106">
        <f t="shared" si="10"/>
        <v>0</v>
      </c>
      <c r="V39" s="104"/>
      <c r="W39" s="104"/>
      <c r="X39" s="106">
        <f t="shared" si="8"/>
        <v>0</v>
      </c>
      <c r="Y39" s="104"/>
      <c r="Z39" s="104"/>
      <c r="AA39" s="106">
        <f t="shared" si="2"/>
        <v>0</v>
      </c>
      <c r="AB39" s="104"/>
      <c r="AC39" s="104"/>
      <c r="AD39" s="106">
        <f t="shared" si="7"/>
        <v>0</v>
      </c>
      <c r="AE39" s="104"/>
      <c r="AF39" s="104"/>
    </row>
    <row r="40" spans="2:32" ht="13.5" customHeight="1">
      <c r="B40" s="99" t="s">
        <v>108</v>
      </c>
      <c r="C40" s="67">
        <v>745</v>
      </c>
      <c r="D40" s="69">
        <v>325</v>
      </c>
      <c r="E40" s="69">
        <v>420</v>
      </c>
      <c r="F40" s="69">
        <v>745</v>
      </c>
      <c r="G40" s="68">
        <v>325</v>
      </c>
      <c r="H40" s="68">
        <v>420</v>
      </c>
      <c r="I40" s="106">
        <f t="shared" si="11"/>
        <v>0</v>
      </c>
      <c r="J40" s="98">
        <v>0</v>
      </c>
      <c r="K40" s="98">
        <v>0</v>
      </c>
      <c r="L40" s="106">
        <f t="shared" si="5"/>
        <v>0</v>
      </c>
      <c r="M40" s="98">
        <v>0</v>
      </c>
      <c r="N40" s="98">
        <v>0</v>
      </c>
      <c r="O40" s="106">
        <f t="shared" si="13"/>
        <v>0</v>
      </c>
      <c r="P40" s="98">
        <v>0</v>
      </c>
      <c r="Q40" s="98">
        <v>0</v>
      </c>
      <c r="R40" s="106">
        <f t="shared" si="12"/>
        <v>0</v>
      </c>
      <c r="S40" s="98">
        <v>0</v>
      </c>
      <c r="T40" s="98">
        <v>0</v>
      </c>
      <c r="U40" s="106">
        <f t="shared" si="10"/>
        <v>0</v>
      </c>
      <c r="V40" s="98">
        <v>0</v>
      </c>
      <c r="W40" s="98">
        <v>0</v>
      </c>
      <c r="X40" s="106">
        <f t="shared" si="8"/>
        <v>0</v>
      </c>
      <c r="Y40" s="98">
        <v>0</v>
      </c>
      <c r="Z40" s="98">
        <v>0</v>
      </c>
      <c r="AA40" s="106">
        <f t="shared" si="2"/>
        <v>0</v>
      </c>
      <c r="AB40" s="98">
        <v>0</v>
      </c>
      <c r="AC40" s="98">
        <v>0</v>
      </c>
      <c r="AD40" s="106">
        <f t="shared" si="7"/>
        <v>0</v>
      </c>
      <c r="AE40" s="98">
        <v>0</v>
      </c>
      <c r="AF40" s="98">
        <v>0</v>
      </c>
    </row>
    <row r="41" spans="2:32" ht="12.75" customHeight="1">
      <c r="B41" s="99" t="s">
        <v>109</v>
      </c>
      <c r="C41" s="71">
        <v>0</v>
      </c>
      <c r="D41" s="72">
        <v>0</v>
      </c>
      <c r="E41" s="72">
        <v>0</v>
      </c>
      <c r="F41" s="72">
        <f>G41+H41</f>
        <v>0</v>
      </c>
      <c r="G41" s="98">
        <v>0</v>
      </c>
      <c r="H41" s="98">
        <v>0</v>
      </c>
      <c r="I41" s="106">
        <f t="shared" si="11"/>
        <v>0</v>
      </c>
      <c r="J41" s="98">
        <v>0</v>
      </c>
      <c r="K41" s="98">
        <v>0</v>
      </c>
      <c r="L41" s="106">
        <f t="shared" si="5"/>
        <v>0</v>
      </c>
      <c r="M41" s="98">
        <v>0</v>
      </c>
      <c r="N41" s="98">
        <v>0</v>
      </c>
      <c r="O41" s="106">
        <f t="shared" si="13"/>
        <v>0</v>
      </c>
      <c r="P41" s="98">
        <v>0</v>
      </c>
      <c r="Q41" s="98">
        <v>0</v>
      </c>
      <c r="R41" s="106">
        <f t="shared" si="12"/>
        <v>0</v>
      </c>
      <c r="S41" s="98">
        <v>0</v>
      </c>
      <c r="T41" s="98">
        <v>0</v>
      </c>
      <c r="U41" s="106">
        <f t="shared" si="10"/>
        <v>0</v>
      </c>
      <c r="V41" s="98">
        <v>0</v>
      </c>
      <c r="W41" s="98">
        <v>0</v>
      </c>
      <c r="X41" s="106">
        <f t="shared" si="8"/>
        <v>0</v>
      </c>
      <c r="Y41" s="98">
        <v>0</v>
      </c>
      <c r="Z41" s="98">
        <v>0</v>
      </c>
      <c r="AA41" s="106">
        <f t="shared" si="2"/>
        <v>0</v>
      </c>
      <c r="AB41" s="98">
        <v>0</v>
      </c>
      <c r="AC41" s="98">
        <v>0</v>
      </c>
      <c r="AD41" s="106">
        <f t="shared" si="7"/>
        <v>0</v>
      </c>
      <c r="AE41" s="98">
        <v>0</v>
      </c>
      <c r="AF41" s="98">
        <v>0</v>
      </c>
    </row>
    <row r="42" spans="2:32" ht="12.75" customHeight="1">
      <c r="B42" s="99" t="s">
        <v>110</v>
      </c>
      <c r="C42" s="67">
        <v>760</v>
      </c>
      <c r="D42" s="69">
        <v>353</v>
      </c>
      <c r="E42" s="69">
        <v>407</v>
      </c>
      <c r="F42" s="69">
        <v>760</v>
      </c>
      <c r="G42" s="68">
        <v>353</v>
      </c>
      <c r="H42" s="68">
        <v>407</v>
      </c>
      <c r="I42" s="106">
        <f t="shared" si="11"/>
        <v>0</v>
      </c>
      <c r="J42" s="98">
        <v>0</v>
      </c>
      <c r="K42" s="98">
        <v>0</v>
      </c>
      <c r="L42" s="106">
        <f t="shared" si="5"/>
        <v>0</v>
      </c>
      <c r="M42" s="98">
        <v>0</v>
      </c>
      <c r="N42" s="98">
        <v>0</v>
      </c>
      <c r="O42" s="106">
        <f t="shared" si="13"/>
        <v>0</v>
      </c>
      <c r="P42" s="98">
        <v>0</v>
      </c>
      <c r="Q42" s="98">
        <v>0</v>
      </c>
      <c r="R42" s="106">
        <f t="shared" si="12"/>
        <v>0</v>
      </c>
      <c r="S42" s="98">
        <v>0</v>
      </c>
      <c r="T42" s="98">
        <v>0</v>
      </c>
      <c r="U42" s="106">
        <f t="shared" si="10"/>
        <v>0</v>
      </c>
      <c r="V42" s="98">
        <v>0</v>
      </c>
      <c r="W42" s="98">
        <v>0</v>
      </c>
      <c r="X42" s="106">
        <f t="shared" si="8"/>
        <v>0</v>
      </c>
      <c r="Y42" s="98">
        <v>0</v>
      </c>
      <c r="Z42" s="98">
        <v>0</v>
      </c>
      <c r="AA42" s="106">
        <f t="shared" si="2"/>
        <v>0</v>
      </c>
      <c r="AB42" s="98">
        <v>0</v>
      </c>
      <c r="AC42" s="98">
        <v>0</v>
      </c>
      <c r="AD42" s="106">
        <f t="shared" si="7"/>
        <v>0</v>
      </c>
      <c r="AE42" s="98">
        <v>0</v>
      </c>
      <c r="AF42" s="98">
        <v>0</v>
      </c>
    </row>
    <row r="43" spans="2:32" ht="12.75" customHeight="1">
      <c r="B43" s="99" t="s">
        <v>111</v>
      </c>
      <c r="C43" s="67">
        <v>242</v>
      </c>
      <c r="D43" s="69">
        <v>142</v>
      </c>
      <c r="E43" s="69">
        <v>100</v>
      </c>
      <c r="F43" s="72">
        <f>G43+H43</f>
        <v>0</v>
      </c>
      <c r="G43" s="98">
        <v>0</v>
      </c>
      <c r="H43" s="98">
        <v>0</v>
      </c>
      <c r="I43" s="103">
        <v>242</v>
      </c>
      <c r="J43" s="68">
        <v>142</v>
      </c>
      <c r="K43" s="68">
        <v>100</v>
      </c>
      <c r="L43" s="106">
        <f t="shared" si="5"/>
        <v>0</v>
      </c>
      <c r="M43" s="98">
        <v>0</v>
      </c>
      <c r="N43" s="98">
        <v>0</v>
      </c>
      <c r="O43" s="106">
        <f t="shared" si="13"/>
        <v>0</v>
      </c>
      <c r="P43" s="98">
        <v>0</v>
      </c>
      <c r="Q43" s="98">
        <v>0</v>
      </c>
      <c r="R43" s="106">
        <f t="shared" si="12"/>
        <v>0</v>
      </c>
      <c r="S43" s="98">
        <v>0</v>
      </c>
      <c r="T43" s="98">
        <v>0</v>
      </c>
      <c r="U43" s="106">
        <f t="shared" si="10"/>
        <v>0</v>
      </c>
      <c r="V43" s="98">
        <v>0</v>
      </c>
      <c r="W43" s="98">
        <v>0</v>
      </c>
      <c r="X43" s="106">
        <f t="shared" si="8"/>
        <v>0</v>
      </c>
      <c r="Y43" s="98">
        <v>0</v>
      </c>
      <c r="Z43" s="98">
        <v>0</v>
      </c>
      <c r="AA43" s="106">
        <f aca="true" t="shared" si="14" ref="AA43:AA68">AB43+AC43</f>
        <v>0</v>
      </c>
      <c r="AB43" s="98">
        <v>0</v>
      </c>
      <c r="AC43" s="98">
        <v>0</v>
      </c>
      <c r="AD43" s="106">
        <f t="shared" si="7"/>
        <v>0</v>
      </c>
      <c r="AE43" s="98">
        <v>0</v>
      </c>
      <c r="AF43" s="98">
        <v>0</v>
      </c>
    </row>
    <row r="44" spans="2:32" ht="12.75" customHeight="1">
      <c r="B44" s="99" t="s">
        <v>112</v>
      </c>
      <c r="C44" s="71">
        <v>0</v>
      </c>
      <c r="D44" s="72">
        <v>0</v>
      </c>
      <c r="E44" s="72">
        <v>0</v>
      </c>
      <c r="F44" s="72">
        <f>G44+H44</f>
        <v>0</v>
      </c>
      <c r="G44" s="98">
        <v>0</v>
      </c>
      <c r="H44" s="98">
        <v>0</v>
      </c>
      <c r="I44" s="106">
        <f aca="true" t="shared" si="15" ref="I44:I61">J44+K44</f>
        <v>0</v>
      </c>
      <c r="J44" s="98">
        <v>0</v>
      </c>
      <c r="K44" s="98">
        <v>0</v>
      </c>
      <c r="L44" s="106">
        <f t="shared" si="5"/>
        <v>0</v>
      </c>
      <c r="M44" s="98">
        <v>0</v>
      </c>
      <c r="N44" s="98">
        <v>0</v>
      </c>
      <c r="O44" s="106">
        <f t="shared" si="13"/>
        <v>0</v>
      </c>
      <c r="P44" s="98">
        <v>0</v>
      </c>
      <c r="Q44" s="98">
        <v>0</v>
      </c>
      <c r="R44" s="106">
        <f t="shared" si="12"/>
        <v>0</v>
      </c>
      <c r="S44" s="98">
        <v>0</v>
      </c>
      <c r="T44" s="98">
        <v>0</v>
      </c>
      <c r="U44" s="106">
        <f t="shared" si="10"/>
        <v>0</v>
      </c>
      <c r="V44" s="98">
        <v>0</v>
      </c>
      <c r="W44" s="98">
        <v>0</v>
      </c>
      <c r="X44" s="106">
        <f t="shared" si="8"/>
        <v>0</v>
      </c>
      <c r="Y44" s="98">
        <v>0</v>
      </c>
      <c r="Z44" s="98">
        <v>0</v>
      </c>
      <c r="AA44" s="106">
        <f t="shared" si="14"/>
        <v>0</v>
      </c>
      <c r="AB44" s="98">
        <v>0</v>
      </c>
      <c r="AC44" s="98">
        <v>0</v>
      </c>
      <c r="AD44" s="106">
        <f t="shared" si="7"/>
        <v>0</v>
      </c>
      <c r="AE44" s="98">
        <v>0</v>
      </c>
      <c r="AF44" s="98">
        <v>0</v>
      </c>
    </row>
    <row r="45" spans="2:32" s="101" customFormat="1" ht="4.5" customHeight="1">
      <c r="B45" s="102"/>
      <c r="C45" s="48"/>
      <c r="D45" s="106"/>
      <c r="E45" s="106">
        <v>0</v>
      </c>
      <c r="F45" s="106">
        <f>G45+H45</f>
        <v>0</v>
      </c>
      <c r="G45" s="104"/>
      <c r="H45" s="104"/>
      <c r="I45" s="106">
        <f t="shared" si="15"/>
        <v>0</v>
      </c>
      <c r="J45" s="104"/>
      <c r="K45" s="104"/>
      <c r="L45" s="106">
        <f t="shared" si="5"/>
        <v>0</v>
      </c>
      <c r="M45" s="104"/>
      <c r="N45" s="104"/>
      <c r="O45" s="106">
        <f t="shared" si="13"/>
        <v>0</v>
      </c>
      <c r="P45" s="104"/>
      <c r="Q45" s="104"/>
      <c r="R45" s="106">
        <f t="shared" si="12"/>
        <v>0</v>
      </c>
      <c r="S45" s="104"/>
      <c r="T45" s="104"/>
      <c r="U45" s="106">
        <f t="shared" si="10"/>
        <v>0</v>
      </c>
      <c r="V45" s="104"/>
      <c r="W45" s="104"/>
      <c r="X45" s="106">
        <f t="shared" si="8"/>
        <v>0</v>
      </c>
      <c r="Y45" s="104"/>
      <c r="Z45" s="104"/>
      <c r="AA45" s="106">
        <f t="shared" si="14"/>
        <v>0</v>
      </c>
      <c r="AB45" s="104"/>
      <c r="AC45" s="104"/>
      <c r="AD45" s="106">
        <f t="shared" si="7"/>
        <v>0</v>
      </c>
      <c r="AE45" s="104"/>
      <c r="AF45" s="104"/>
    </row>
    <row r="46" spans="2:32" ht="13.5" customHeight="1">
      <c r="B46" s="99" t="s">
        <v>113</v>
      </c>
      <c r="C46" s="67">
        <v>405</v>
      </c>
      <c r="D46" s="69">
        <v>181</v>
      </c>
      <c r="E46" s="69">
        <v>224</v>
      </c>
      <c r="F46" s="69">
        <v>405</v>
      </c>
      <c r="G46" s="68">
        <v>181</v>
      </c>
      <c r="H46" s="68">
        <v>224</v>
      </c>
      <c r="I46" s="106">
        <f t="shared" si="15"/>
        <v>0</v>
      </c>
      <c r="J46" s="98">
        <v>0</v>
      </c>
      <c r="K46" s="98">
        <v>0</v>
      </c>
      <c r="L46" s="106">
        <f t="shared" si="5"/>
        <v>0</v>
      </c>
      <c r="M46" s="98">
        <v>0</v>
      </c>
      <c r="N46" s="98">
        <v>0</v>
      </c>
      <c r="O46" s="106">
        <f t="shared" si="13"/>
        <v>0</v>
      </c>
      <c r="P46" s="98">
        <v>0</v>
      </c>
      <c r="Q46" s="98">
        <v>0</v>
      </c>
      <c r="R46" s="106">
        <f t="shared" si="12"/>
        <v>0</v>
      </c>
      <c r="S46" s="98">
        <v>0</v>
      </c>
      <c r="T46" s="98">
        <v>0</v>
      </c>
      <c r="U46" s="106">
        <f t="shared" si="10"/>
        <v>0</v>
      </c>
      <c r="V46" s="98">
        <v>0</v>
      </c>
      <c r="W46" s="98">
        <v>0</v>
      </c>
      <c r="X46" s="106">
        <f t="shared" si="8"/>
        <v>0</v>
      </c>
      <c r="Y46" s="98">
        <v>0</v>
      </c>
      <c r="Z46" s="98">
        <v>0</v>
      </c>
      <c r="AA46" s="106">
        <f t="shared" si="14"/>
        <v>0</v>
      </c>
      <c r="AB46" s="98">
        <v>0</v>
      </c>
      <c r="AC46" s="98">
        <v>0</v>
      </c>
      <c r="AD46" s="106">
        <f t="shared" si="7"/>
        <v>0</v>
      </c>
      <c r="AE46" s="98">
        <v>0</v>
      </c>
      <c r="AF46" s="98">
        <v>0</v>
      </c>
    </row>
    <row r="47" spans="2:32" ht="12.75" customHeight="1">
      <c r="B47" s="99" t="s">
        <v>114</v>
      </c>
      <c r="C47" s="67">
        <v>472</v>
      </c>
      <c r="D47" s="69">
        <v>208</v>
      </c>
      <c r="E47" s="69">
        <v>264</v>
      </c>
      <c r="F47" s="72">
        <f>G47+H47</f>
        <v>0</v>
      </c>
      <c r="G47" s="98">
        <v>0</v>
      </c>
      <c r="H47" s="98">
        <v>0</v>
      </c>
      <c r="I47" s="106">
        <f t="shared" si="15"/>
        <v>0</v>
      </c>
      <c r="J47" s="98">
        <v>0</v>
      </c>
      <c r="K47" s="98">
        <v>0</v>
      </c>
      <c r="L47" s="106">
        <f t="shared" si="5"/>
        <v>0</v>
      </c>
      <c r="M47" s="98">
        <v>0</v>
      </c>
      <c r="N47" s="98">
        <v>0</v>
      </c>
      <c r="O47" s="103">
        <v>472</v>
      </c>
      <c r="P47" s="68">
        <v>208</v>
      </c>
      <c r="Q47" s="68">
        <v>264</v>
      </c>
      <c r="R47" s="106">
        <f t="shared" si="12"/>
        <v>0</v>
      </c>
      <c r="S47" s="98">
        <v>0</v>
      </c>
      <c r="T47" s="98">
        <v>0</v>
      </c>
      <c r="U47" s="106">
        <f t="shared" si="10"/>
        <v>0</v>
      </c>
      <c r="V47" s="98">
        <v>0</v>
      </c>
      <c r="W47" s="98">
        <v>0</v>
      </c>
      <c r="X47" s="106">
        <f t="shared" si="8"/>
        <v>0</v>
      </c>
      <c r="Y47" s="98">
        <v>0</v>
      </c>
      <c r="Z47" s="98">
        <v>0</v>
      </c>
      <c r="AA47" s="106">
        <f t="shared" si="14"/>
        <v>0</v>
      </c>
      <c r="AB47" s="98">
        <v>0</v>
      </c>
      <c r="AC47" s="98">
        <v>0</v>
      </c>
      <c r="AD47" s="106">
        <f t="shared" si="7"/>
        <v>0</v>
      </c>
      <c r="AE47" s="98">
        <v>0</v>
      </c>
      <c r="AF47" s="98">
        <v>0</v>
      </c>
    </row>
    <row r="48" spans="2:32" ht="12.75" customHeight="1">
      <c r="B48" s="99" t="s">
        <v>115</v>
      </c>
      <c r="C48" s="67">
        <v>727</v>
      </c>
      <c r="D48" s="69">
        <v>380</v>
      </c>
      <c r="E48" s="69">
        <v>347</v>
      </c>
      <c r="F48" s="69">
        <v>727</v>
      </c>
      <c r="G48" s="68">
        <v>380</v>
      </c>
      <c r="H48" s="68">
        <v>347</v>
      </c>
      <c r="I48" s="106">
        <f t="shared" si="15"/>
        <v>0</v>
      </c>
      <c r="J48" s="98">
        <v>0</v>
      </c>
      <c r="K48" s="98">
        <v>0</v>
      </c>
      <c r="L48" s="106">
        <f t="shared" si="5"/>
        <v>0</v>
      </c>
      <c r="M48" s="98">
        <v>0</v>
      </c>
      <c r="N48" s="98">
        <v>0</v>
      </c>
      <c r="O48" s="106">
        <f>P48+Q48</f>
        <v>0</v>
      </c>
      <c r="P48" s="98">
        <v>0</v>
      </c>
      <c r="Q48" s="98">
        <v>0</v>
      </c>
      <c r="R48" s="106">
        <f t="shared" si="12"/>
        <v>0</v>
      </c>
      <c r="S48" s="98">
        <v>0</v>
      </c>
      <c r="T48" s="98">
        <v>0</v>
      </c>
      <c r="U48" s="106">
        <f t="shared" si="10"/>
        <v>0</v>
      </c>
      <c r="V48" s="98">
        <v>0</v>
      </c>
      <c r="W48" s="98">
        <v>0</v>
      </c>
      <c r="X48" s="106">
        <f t="shared" si="8"/>
        <v>0</v>
      </c>
      <c r="Y48" s="98">
        <v>0</v>
      </c>
      <c r="Z48" s="98">
        <v>0</v>
      </c>
      <c r="AA48" s="106">
        <f t="shared" si="14"/>
        <v>0</v>
      </c>
      <c r="AB48" s="98">
        <v>0</v>
      </c>
      <c r="AC48" s="98">
        <v>0</v>
      </c>
      <c r="AD48" s="106">
        <f t="shared" si="7"/>
        <v>0</v>
      </c>
      <c r="AE48" s="98">
        <v>0</v>
      </c>
      <c r="AF48" s="98">
        <v>0</v>
      </c>
    </row>
    <row r="49" spans="2:32" ht="12.75" customHeight="1">
      <c r="B49" s="99" t="s">
        <v>116</v>
      </c>
      <c r="C49" s="71">
        <v>0</v>
      </c>
      <c r="D49" s="72">
        <v>0</v>
      </c>
      <c r="E49" s="72">
        <v>0</v>
      </c>
      <c r="F49" s="72">
        <f>G49+H49</f>
        <v>0</v>
      </c>
      <c r="G49" s="98">
        <v>0</v>
      </c>
      <c r="H49" s="98">
        <v>0</v>
      </c>
      <c r="I49" s="106">
        <f t="shared" si="15"/>
        <v>0</v>
      </c>
      <c r="J49" s="98">
        <v>0</v>
      </c>
      <c r="K49" s="98">
        <v>0</v>
      </c>
      <c r="L49" s="106">
        <f t="shared" si="5"/>
        <v>0</v>
      </c>
      <c r="M49" s="98">
        <v>0</v>
      </c>
      <c r="N49" s="98">
        <v>0</v>
      </c>
      <c r="O49" s="106">
        <f>P49+Q49</f>
        <v>0</v>
      </c>
      <c r="P49" s="98">
        <v>0</v>
      </c>
      <c r="Q49" s="98">
        <v>0</v>
      </c>
      <c r="R49" s="106">
        <f t="shared" si="12"/>
        <v>0</v>
      </c>
      <c r="S49" s="98">
        <v>0</v>
      </c>
      <c r="T49" s="98">
        <v>0</v>
      </c>
      <c r="U49" s="106">
        <f t="shared" si="10"/>
        <v>0</v>
      </c>
      <c r="V49" s="98">
        <v>0</v>
      </c>
      <c r="W49" s="98">
        <v>0</v>
      </c>
      <c r="X49" s="106">
        <f t="shared" si="8"/>
        <v>0</v>
      </c>
      <c r="Y49" s="98">
        <v>0</v>
      </c>
      <c r="Z49" s="98">
        <v>0</v>
      </c>
      <c r="AA49" s="106">
        <f t="shared" si="14"/>
        <v>0</v>
      </c>
      <c r="AB49" s="98">
        <v>0</v>
      </c>
      <c r="AC49" s="98">
        <v>0</v>
      </c>
      <c r="AD49" s="106">
        <f t="shared" si="7"/>
        <v>0</v>
      </c>
      <c r="AE49" s="98">
        <v>0</v>
      </c>
      <c r="AF49" s="98">
        <v>0</v>
      </c>
    </row>
    <row r="50" spans="2:32" ht="12.75" customHeight="1">
      <c r="B50" s="99" t="s">
        <v>117</v>
      </c>
      <c r="C50" s="71">
        <v>0</v>
      </c>
      <c r="D50" s="72">
        <v>0</v>
      </c>
      <c r="E50" s="72">
        <v>0</v>
      </c>
      <c r="F50" s="72">
        <f>G50+H50</f>
        <v>0</v>
      </c>
      <c r="G50" s="98">
        <v>0</v>
      </c>
      <c r="H50" s="98">
        <v>0</v>
      </c>
      <c r="I50" s="106">
        <f t="shared" si="15"/>
        <v>0</v>
      </c>
      <c r="J50" s="98">
        <v>0</v>
      </c>
      <c r="K50" s="98">
        <v>0</v>
      </c>
      <c r="L50" s="106">
        <f t="shared" si="5"/>
        <v>0</v>
      </c>
      <c r="M50" s="98">
        <v>0</v>
      </c>
      <c r="N50" s="98">
        <v>0</v>
      </c>
      <c r="O50" s="106">
        <f>P50+Q50</f>
        <v>0</v>
      </c>
      <c r="P50" s="98">
        <v>0</v>
      </c>
      <c r="Q50" s="98">
        <v>0</v>
      </c>
      <c r="R50" s="106">
        <f t="shared" si="12"/>
        <v>0</v>
      </c>
      <c r="S50" s="98">
        <v>0</v>
      </c>
      <c r="T50" s="98">
        <v>0</v>
      </c>
      <c r="U50" s="106">
        <f t="shared" si="10"/>
        <v>0</v>
      </c>
      <c r="V50" s="98">
        <v>0</v>
      </c>
      <c r="W50" s="98">
        <v>0</v>
      </c>
      <c r="X50" s="106">
        <f t="shared" si="8"/>
        <v>0</v>
      </c>
      <c r="Y50" s="98">
        <v>0</v>
      </c>
      <c r="Z50" s="98">
        <v>0</v>
      </c>
      <c r="AA50" s="106">
        <f t="shared" si="14"/>
        <v>0</v>
      </c>
      <c r="AB50" s="98">
        <v>0</v>
      </c>
      <c r="AC50" s="98">
        <v>0</v>
      </c>
      <c r="AD50" s="106">
        <f t="shared" si="7"/>
        <v>0</v>
      </c>
      <c r="AE50" s="98">
        <v>0</v>
      </c>
      <c r="AF50" s="98">
        <v>0</v>
      </c>
    </row>
    <row r="51" spans="2:32" s="101" customFormat="1" ht="4.5" customHeight="1">
      <c r="B51" s="102"/>
      <c r="C51" s="48"/>
      <c r="D51" s="106" t="s">
        <v>303</v>
      </c>
      <c r="E51" s="106"/>
      <c r="F51" s="106">
        <f>G51+H51</f>
        <v>0</v>
      </c>
      <c r="G51" s="104"/>
      <c r="H51" s="104"/>
      <c r="I51" s="106">
        <f t="shared" si="15"/>
        <v>0</v>
      </c>
      <c r="J51" s="104"/>
      <c r="K51" s="104"/>
      <c r="L51" s="106">
        <f t="shared" si="5"/>
        <v>0</v>
      </c>
      <c r="M51" s="104"/>
      <c r="N51" s="104"/>
      <c r="O51" s="106">
        <f>P51+Q51</f>
        <v>0</v>
      </c>
      <c r="P51" s="104"/>
      <c r="Q51" s="104"/>
      <c r="R51" s="106">
        <f t="shared" si="12"/>
        <v>0</v>
      </c>
      <c r="S51" s="104"/>
      <c r="T51" s="104"/>
      <c r="U51" s="106">
        <f t="shared" si="10"/>
        <v>0</v>
      </c>
      <c r="V51" s="104"/>
      <c r="W51" s="104"/>
      <c r="X51" s="106">
        <f t="shared" si="8"/>
        <v>0</v>
      </c>
      <c r="Y51" s="104"/>
      <c r="Z51" s="104"/>
      <c r="AA51" s="106">
        <f t="shared" si="14"/>
        <v>0</v>
      </c>
      <c r="AB51" s="104"/>
      <c r="AC51" s="104"/>
      <c r="AD51" s="106">
        <f aca="true" t="shared" si="16" ref="AD51:AD68">AE51+AF51</f>
        <v>0</v>
      </c>
      <c r="AE51" s="104"/>
      <c r="AF51" s="104"/>
    </row>
    <row r="52" spans="2:32" ht="13.5" customHeight="1">
      <c r="B52" s="99" t="s">
        <v>118</v>
      </c>
      <c r="C52" s="67">
        <v>840</v>
      </c>
      <c r="D52" s="69">
        <v>415</v>
      </c>
      <c r="E52" s="69">
        <v>425</v>
      </c>
      <c r="F52" s="69">
        <v>840</v>
      </c>
      <c r="G52" s="68">
        <v>415</v>
      </c>
      <c r="H52" s="68">
        <v>425</v>
      </c>
      <c r="I52" s="106">
        <f t="shared" si="15"/>
        <v>0</v>
      </c>
      <c r="J52" s="98">
        <v>0</v>
      </c>
      <c r="K52" s="98">
        <v>0</v>
      </c>
      <c r="L52" s="106">
        <f t="shared" si="5"/>
        <v>0</v>
      </c>
      <c r="M52" s="98">
        <v>0</v>
      </c>
      <c r="N52" s="98">
        <v>0</v>
      </c>
      <c r="O52" s="106">
        <f>P52+Q52</f>
        <v>0</v>
      </c>
      <c r="P52" s="98">
        <v>0</v>
      </c>
      <c r="Q52" s="98">
        <v>0</v>
      </c>
      <c r="R52" s="106">
        <f t="shared" si="12"/>
        <v>0</v>
      </c>
      <c r="S52" s="98">
        <v>0</v>
      </c>
      <c r="T52" s="98">
        <v>0</v>
      </c>
      <c r="U52" s="106">
        <f t="shared" si="10"/>
        <v>0</v>
      </c>
      <c r="V52" s="98">
        <v>0</v>
      </c>
      <c r="W52" s="98">
        <v>0</v>
      </c>
      <c r="X52" s="106">
        <f t="shared" si="8"/>
        <v>0</v>
      </c>
      <c r="Y52" s="98">
        <v>0</v>
      </c>
      <c r="Z52" s="98">
        <v>0</v>
      </c>
      <c r="AA52" s="106">
        <f t="shared" si="14"/>
        <v>0</v>
      </c>
      <c r="AB52" s="98">
        <v>0</v>
      </c>
      <c r="AC52" s="98">
        <v>0</v>
      </c>
      <c r="AD52" s="106">
        <f t="shared" si="16"/>
        <v>0</v>
      </c>
      <c r="AE52" s="98">
        <v>0</v>
      </c>
      <c r="AF52" s="98">
        <v>0</v>
      </c>
    </row>
    <row r="53" spans="2:32" ht="12.75" customHeight="1">
      <c r="B53" s="99" t="s">
        <v>119</v>
      </c>
      <c r="C53" s="67">
        <v>341</v>
      </c>
      <c r="D53" s="69">
        <v>105</v>
      </c>
      <c r="E53" s="69">
        <v>236</v>
      </c>
      <c r="F53" s="72">
        <f>G53+H53</f>
        <v>0</v>
      </c>
      <c r="G53" s="98">
        <v>0</v>
      </c>
      <c r="H53" s="98">
        <v>0</v>
      </c>
      <c r="I53" s="106">
        <f t="shared" si="15"/>
        <v>0</v>
      </c>
      <c r="J53" s="98">
        <v>0</v>
      </c>
      <c r="K53" s="98">
        <v>0</v>
      </c>
      <c r="L53" s="106">
        <f t="shared" si="5"/>
        <v>0</v>
      </c>
      <c r="M53" s="98">
        <v>0</v>
      </c>
      <c r="N53" s="98">
        <v>0</v>
      </c>
      <c r="O53" s="103">
        <v>341</v>
      </c>
      <c r="P53" s="68">
        <v>105</v>
      </c>
      <c r="Q53" s="68">
        <v>236</v>
      </c>
      <c r="R53" s="106">
        <f t="shared" si="12"/>
        <v>0</v>
      </c>
      <c r="S53" s="98">
        <v>0</v>
      </c>
      <c r="T53" s="98">
        <v>0</v>
      </c>
      <c r="U53" s="106">
        <f t="shared" si="10"/>
        <v>0</v>
      </c>
      <c r="V53" s="98">
        <v>0</v>
      </c>
      <c r="W53" s="98">
        <v>0</v>
      </c>
      <c r="X53" s="106">
        <f t="shared" si="8"/>
        <v>0</v>
      </c>
      <c r="Y53" s="98">
        <v>0</v>
      </c>
      <c r="Z53" s="98">
        <v>0</v>
      </c>
      <c r="AA53" s="106">
        <f t="shared" si="14"/>
        <v>0</v>
      </c>
      <c r="AB53" s="98">
        <v>0</v>
      </c>
      <c r="AC53" s="98">
        <v>0</v>
      </c>
      <c r="AD53" s="106">
        <f t="shared" si="16"/>
        <v>0</v>
      </c>
      <c r="AE53" s="98">
        <v>0</v>
      </c>
      <c r="AF53" s="98">
        <v>0</v>
      </c>
    </row>
    <row r="54" spans="2:32" ht="12.75" customHeight="1">
      <c r="B54" s="99" t="s">
        <v>120</v>
      </c>
      <c r="C54" s="71">
        <v>0</v>
      </c>
      <c r="D54" s="72">
        <v>0</v>
      </c>
      <c r="E54" s="72">
        <v>0</v>
      </c>
      <c r="F54" s="72">
        <f>G54+H54</f>
        <v>0</v>
      </c>
      <c r="G54" s="98">
        <v>0</v>
      </c>
      <c r="H54" s="98">
        <v>0</v>
      </c>
      <c r="I54" s="106">
        <f t="shared" si="15"/>
        <v>0</v>
      </c>
      <c r="J54" s="98">
        <v>0</v>
      </c>
      <c r="K54" s="98">
        <v>0</v>
      </c>
      <c r="L54" s="106">
        <f t="shared" si="5"/>
        <v>0</v>
      </c>
      <c r="M54" s="98">
        <v>0</v>
      </c>
      <c r="N54" s="98">
        <v>0</v>
      </c>
      <c r="O54" s="106">
        <f aca="true" t="shared" si="17" ref="O54:O61">P54+Q54</f>
        <v>0</v>
      </c>
      <c r="P54" s="98">
        <v>0</v>
      </c>
      <c r="Q54" s="98">
        <v>0</v>
      </c>
      <c r="R54" s="106">
        <f t="shared" si="12"/>
        <v>0</v>
      </c>
      <c r="S54" s="98">
        <v>0</v>
      </c>
      <c r="T54" s="98">
        <v>0</v>
      </c>
      <c r="U54" s="106">
        <f t="shared" si="10"/>
        <v>0</v>
      </c>
      <c r="V54" s="98">
        <v>0</v>
      </c>
      <c r="W54" s="98">
        <v>0</v>
      </c>
      <c r="X54" s="106">
        <f t="shared" si="8"/>
        <v>0</v>
      </c>
      <c r="Y54" s="98">
        <v>0</v>
      </c>
      <c r="Z54" s="98">
        <v>0</v>
      </c>
      <c r="AA54" s="106">
        <f t="shared" si="14"/>
        <v>0</v>
      </c>
      <c r="AB54" s="98">
        <v>0</v>
      </c>
      <c r="AC54" s="98">
        <v>0</v>
      </c>
      <c r="AD54" s="106">
        <f t="shared" si="16"/>
        <v>0</v>
      </c>
      <c r="AE54" s="98">
        <v>0</v>
      </c>
      <c r="AF54" s="98">
        <v>0</v>
      </c>
    </row>
    <row r="55" spans="2:32" ht="12.75" customHeight="1">
      <c r="B55" s="99" t="s">
        <v>121</v>
      </c>
      <c r="C55" s="67">
        <v>592</v>
      </c>
      <c r="D55" s="69">
        <v>583</v>
      </c>
      <c r="E55" s="69">
        <v>9</v>
      </c>
      <c r="F55" s="72">
        <f>G55+H55</f>
        <v>0</v>
      </c>
      <c r="G55" s="98">
        <v>0</v>
      </c>
      <c r="H55" s="98">
        <v>0</v>
      </c>
      <c r="I55" s="106">
        <f t="shared" si="15"/>
        <v>0</v>
      </c>
      <c r="J55" s="98">
        <v>0</v>
      </c>
      <c r="K55" s="98">
        <v>0</v>
      </c>
      <c r="L55" s="103">
        <v>592</v>
      </c>
      <c r="M55" s="68">
        <v>583</v>
      </c>
      <c r="N55" s="68">
        <v>9</v>
      </c>
      <c r="O55" s="106">
        <f t="shared" si="17"/>
        <v>0</v>
      </c>
      <c r="P55" s="98">
        <v>0</v>
      </c>
      <c r="Q55" s="98">
        <v>0</v>
      </c>
      <c r="R55" s="106">
        <f t="shared" si="12"/>
        <v>0</v>
      </c>
      <c r="S55" s="98">
        <v>0</v>
      </c>
      <c r="T55" s="98">
        <v>0</v>
      </c>
      <c r="U55" s="106">
        <f t="shared" si="10"/>
        <v>0</v>
      </c>
      <c r="V55" s="98">
        <v>0</v>
      </c>
      <c r="W55" s="98">
        <v>0</v>
      </c>
      <c r="X55" s="106">
        <f t="shared" si="8"/>
        <v>0</v>
      </c>
      <c r="Y55" s="98">
        <v>0</v>
      </c>
      <c r="Z55" s="98">
        <v>0</v>
      </c>
      <c r="AA55" s="106">
        <f t="shared" si="14"/>
        <v>0</v>
      </c>
      <c r="AB55" s="98">
        <v>0</v>
      </c>
      <c r="AC55" s="98">
        <v>0</v>
      </c>
      <c r="AD55" s="106">
        <f t="shared" si="16"/>
        <v>0</v>
      </c>
      <c r="AE55" s="98">
        <v>0</v>
      </c>
      <c r="AF55" s="98">
        <v>0</v>
      </c>
    </row>
    <row r="56" spans="2:32" ht="12.75" customHeight="1">
      <c r="B56" s="99" t="s">
        <v>122</v>
      </c>
      <c r="C56" s="67">
        <v>36</v>
      </c>
      <c r="D56" s="69">
        <v>17</v>
      </c>
      <c r="E56" s="69">
        <v>19</v>
      </c>
      <c r="F56" s="69">
        <v>36</v>
      </c>
      <c r="G56" s="68">
        <v>17</v>
      </c>
      <c r="H56" s="68">
        <v>19</v>
      </c>
      <c r="I56" s="106">
        <f t="shared" si="15"/>
        <v>0</v>
      </c>
      <c r="J56" s="98">
        <v>0</v>
      </c>
      <c r="K56" s="98">
        <v>0</v>
      </c>
      <c r="L56" s="106">
        <f aca="true" t="shared" si="18" ref="L56:L68">M56+N56</f>
        <v>0</v>
      </c>
      <c r="M56" s="98">
        <v>0</v>
      </c>
      <c r="N56" s="98">
        <v>0</v>
      </c>
      <c r="O56" s="106">
        <f t="shared" si="17"/>
        <v>0</v>
      </c>
      <c r="P56" s="98">
        <v>0</v>
      </c>
      <c r="Q56" s="98">
        <v>0</v>
      </c>
      <c r="R56" s="106">
        <f t="shared" si="12"/>
        <v>0</v>
      </c>
      <c r="S56" s="98">
        <v>0</v>
      </c>
      <c r="T56" s="98">
        <v>0</v>
      </c>
      <c r="U56" s="106">
        <f t="shared" si="10"/>
        <v>0</v>
      </c>
      <c r="V56" s="98">
        <v>0</v>
      </c>
      <c r="W56" s="98">
        <v>0</v>
      </c>
      <c r="X56" s="106">
        <f t="shared" si="8"/>
        <v>0</v>
      </c>
      <c r="Y56" s="98">
        <v>0</v>
      </c>
      <c r="Z56" s="98">
        <v>0</v>
      </c>
      <c r="AA56" s="106">
        <f t="shared" si="14"/>
        <v>0</v>
      </c>
      <c r="AB56" s="98">
        <v>0</v>
      </c>
      <c r="AC56" s="98">
        <v>0</v>
      </c>
      <c r="AD56" s="106">
        <f t="shared" si="16"/>
        <v>0</v>
      </c>
      <c r="AE56" s="98">
        <v>0</v>
      </c>
      <c r="AF56" s="98">
        <v>0</v>
      </c>
    </row>
    <row r="57" spans="2:32" s="101" customFormat="1" ht="4.5" customHeight="1">
      <c r="B57" s="102"/>
      <c r="C57" s="44"/>
      <c r="D57" s="103"/>
      <c r="E57" s="103">
        <v>0</v>
      </c>
      <c r="F57" s="103"/>
      <c r="G57" s="103"/>
      <c r="H57" s="103"/>
      <c r="I57" s="106">
        <f t="shared" si="15"/>
        <v>0</v>
      </c>
      <c r="J57" s="104"/>
      <c r="K57" s="104"/>
      <c r="L57" s="106">
        <f t="shared" si="18"/>
        <v>0</v>
      </c>
      <c r="M57" s="104"/>
      <c r="N57" s="104"/>
      <c r="O57" s="106">
        <f t="shared" si="17"/>
        <v>0</v>
      </c>
      <c r="P57" s="104"/>
      <c r="Q57" s="104"/>
      <c r="R57" s="106">
        <f t="shared" si="12"/>
        <v>0</v>
      </c>
      <c r="S57" s="104"/>
      <c r="T57" s="104"/>
      <c r="U57" s="106">
        <f t="shared" si="10"/>
        <v>0</v>
      </c>
      <c r="V57" s="104"/>
      <c r="W57" s="104"/>
      <c r="X57" s="106">
        <f t="shared" si="8"/>
        <v>0</v>
      </c>
      <c r="Y57" s="104"/>
      <c r="Z57" s="104"/>
      <c r="AA57" s="106">
        <f t="shared" si="14"/>
        <v>0</v>
      </c>
      <c r="AB57" s="104"/>
      <c r="AC57" s="104"/>
      <c r="AD57" s="106">
        <f t="shared" si="16"/>
        <v>0</v>
      </c>
      <c r="AE57" s="104"/>
      <c r="AF57" s="104"/>
    </row>
    <row r="58" spans="2:32" ht="13.5" customHeight="1">
      <c r="B58" s="99" t="s">
        <v>123</v>
      </c>
      <c r="C58" s="67">
        <v>539</v>
      </c>
      <c r="D58" s="69">
        <v>218</v>
      </c>
      <c r="E58" s="69">
        <v>321</v>
      </c>
      <c r="F58" s="69">
        <v>539</v>
      </c>
      <c r="G58" s="68">
        <v>218</v>
      </c>
      <c r="H58" s="68">
        <v>321</v>
      </c>
      <c r="I58" s="106">
        <f t="shared" si="15"/>
        <v>0</v>
      </c>
      <c r="J58" s="98">
        <v>0</v>
      </c>
      <c r="K58" s="98">
        <v>0</v>
      </c>
      <c r="L58" s="106">
        <f t="shared" si="18"/>
        <v>0</v>
      </c>
      <c r="M58" s="98">
        <v>0</v>
      </c>
      <c r="N58" s="98">
        <v>0</v>
      </c>
      <c r="O58" s="106">
        <f t="shared" si="17"/>
        <v>0</v>
      </c>
      <c r="P58" s="98">
        <v>0</v>
      </c>
      <c r="Q58" s="98">
        <v>0</v>
      </c>
      <c r="R58" s="106">
        <f t="shared" si="12"/>
        <v>0</v>
      </c>
      <c r="S58" s="98">
        <v>0</v>
      </c>
      <c r="T58" s="98">
        <v>0</v>
      </c>
      <c r="U58" s="106">
        <f t="shared" si="10"/>
        <v>0</v>
      </c>
      <c r="V58" s="98">
        <v>0</v>
      </c>
      <c r="W58" s="98">
        <v>0</v>
      </c>
      <c r="X58" s="106">
        <f t="shared" si="8"/>
        <v>0</v>
      </c>
      <c r="Y58" s="98">
        <v>0</v>
      </c>
      <c r="Z58" s="98">
        <v>0</v>
      </c>
      <c r="AA58" s="106">
        <f t="shared" si="14"/>
        <v>0</v>
      </c>
      <c r="AB58" s="98">
        <v>0</v>
      </c>
      <c r="AC58" s="98">
        <v>0</v>
      </c>
      <c r="AD58" s="106">
        <f t="shared" si="16"/>
        <v>0</v>
      </c>
      <c r="AE58" s="98">
        <v>0</v>
      </c>
      <c r="AF58" s="98">
        <v>0</v>
      </c>
    </row>
    <row r="59" spans="2:32" ht="12.75" customHeight="1">
      <c r="B59" s="99" t="s">
        <v>124</v>
      </c>
      <c r="C59" s="67">
        <v>13</v>
      </c>
      <c r="D59" s="69">
        <v>6</v>
      </c>
      <c r="E59" s="69">
        <v>7</v>
      </c>
      <c r="F59" s="69">
        <v>13</v>
      </c>
      <c r="G59" s="68">
        <v>6</v>
      </c>
      <c r="H59" s="68">
        <v>7</v>
      </c>
      <c r="I59" s="106">
        <f t="shared" si="15"/>
        <v>0</v>
      </c>
      <c r="J59" s="98">
        <v>0</v>
      </c>
      <c r="K59" s="98">
        <v>0</v>
      </c>
      <c r="L59" s="106">
        <f t="shared" si="18"/>
        <v>0</v>
      </c>
      <c r="M59" s="98">
        <v>0</v>
      </c>
      <c r="N59" s="98">
        <v>0</v>
      </c>
      <c r="O59" s="106">
        <f t="shared" si="17"/>
        <v>0</v>
      </c>
      <c r="P59" s="98">
        <v>0</v>
      </c>
      <c r="Q59" s="98">
        <v>0</v>
      </c>
      <c r="R59" s="106">
        <f t="shared" si="12"/>
        <v>0</v>
      </c>
      <c r="S59" s="98">
        <v>0</v>
      </c>
      <c r="T59" s="98">
        <v>0</v>
      </c>
      <c r="U59" s="106">
        <f t="shared" si="10"/>
        <v>0</v>
      </c>
      <c r="V59" s="98">
        <v>0</v>
      </c>
      <c r="W59" s="98">
        <v>0</v>
      </c>
      <c r="X59" s="106">
        <f t="shared" si="8"/>
        <v>0</v>
      </c>
      <c r="Y59" s="98">
        <v>0</v>
      </c>
      <c r="Z59" s="98">
        <v>0</v>
      </c>
      <c r="AA59" s="106">
        <f t="shared" si="14"/>
        <v>0</v>
      </c>
      <c r="AB59" s="98">
        <v>0</v>
      </c>
      <c r="AC59" s="98">
        <v>0</v>
      </c>
      <c r="AD59" s="106">
        <f t="shared" si="16"/>
        <v>0</v>
      </c>
      <c r="AE59" s="98">
        <v>0</v>
      </c>
      <c r="AF59" s="98">
        <v>0</v>
      </c>
    </row>
    <row r="60" spans="2:32" ht="12.75" customHeight="1">
      <c r="B60" s="99" t="s">
        <v>125</v>
      </c>
      <c r="C60" s="71">
        <v>0</v>
      </c>
      <c r="D60" s="72">
        <v>0</v>
      </c>
      <c r="E60" s="72">
        <v>0</v>
      </c>
      <c r="F60" s="72">
        <f>G60+H60</f>
        <v>0</v>
      </c>
      <c r="G60" s="98">
        <v>0</v>
      </c>
      <c r="H60" s="98">
        <v>0</v>
      </c>
      <c r="I60" s="106">
        <f t="shared" si="15"/>
        <v>0</v>
      </c>
      <c r="J60" s="98">
        <v>0</v>
      </c>
      <c r="K60" s="98">
        <v>0</v>
      </c>
      <c r="L60" s="106">
        <f t="shared" si="18"/>
        <v>0</v>
      </c>
      <c r="M60" s="98">
        <v>0</v>
      </c>
      <c r="N60" s="98">
        <v>0</v>
      </c>
      <c r="O60" s="106">
        <f t="shared" si="17"/>
        <v>0</v>
      </c>
      <c r="P60" s="98">
        <v>0</v>
      </c>
      <c r="Q60" s="98">
        <v>0</v>
      </c>
      <c r="R60" s="106">
        <f t="shared" si="12"/>
        <v>0</v>
      </c>
      <c r="S60" s="98">
        <v>0</v>
      </c>
      <c r="T60" s="98">
        <v>0</v>
      </c>
      <c r="U60" s="106">
        <f t="shared" si="10"/>
        <v>0</v>
      </c>
      <c r="V60" s="98">
        <v>0</v>
      </c>
      <c r="W60" s="98">
        <v>0</v>
      </c>
      <c r="X60" s="106">
        <f t="shared" si="8"/>
        <v>0</v>
      </c>
      <c r="Y60" s="98">
        <v>0</v>
      </c>
      <c r="Z60" s="98">
        <v>0</v>
      </c>
      <c r="AA60" s="106">
        <f t="shared" si="14"/>
        <v>0</v>
      </c>
      <c r="AB60" s="98">
        <v>0</v>
      </c>
      <c r="AC60" s="98">
        <v>0</v>
      </c>
      <c r="AD60" s="106">
        <f t="shared" si="16"/>
        <v>0</v>
      </c>
      <c r="AE60" s="98">
        <v>0</v>
      </c>
      <c r="AF60" s="98">
        <v>0</v>
      </c>
    </row>
    <row r="61" spans="2:32" ht="12.75" customHeight="1">
      <c r="B61" s="99" t="s">
        <v>126</v>
      </c>
      <c r="C61" s="71">
        <v>0</v>
      </c>
      <c r="D61" s="72">
        <v>0</v>
      </c>
      <c r="E61" s="72">
        <v>0</v>
      </c>
      <c r="F61" s="72">
        <f>G61+H61</f>
        <v>0</v>
      </c>
      <c r="G61" s="98">
        <v>0</v>
      </c>
      <c r="H61" s="98">
        <v>0</v>
      </c>
      <c r="I61" s="106">
        <f t="shared" si="15"/>
        <v>0</v>
      </c>
      <c r="J61" s="98">
        <v>0</v>
      </c>
      <c r="K61" s="98">
        <v>0</v>
      </c>
      <c r="L61" s="106">
        <f t="shared" si="18"/>
        <v>0</v>
      </c>
      <c r="M61" s="98">
        <v>0</v>
      </c>
      <c r="N61" s="98">
        <v>0</v>
      </c>
      <c r="O61" s="106">
        <f t="shared" si="17"/>
        <v>0</v>
      </c>
      <c r="P61" s="98">
        <v>0</v>
      </c>
      <c r="Q61" s="98">
        <v>0</v>
      </c>
      <c r="R61" s="106">
        <f t="shared" si="12"/>
        <v>0</v>
      </c>
      <c r="S61" s="98">
        <v>0</v>
      </c>
      <c r="T61" s="98">
        <v>0</v>
      </c>
      <c r="U61" s="106">
        <f t="shared" si="10"/>
        <v>0</v>
      </c>
      <c r="V61" s="98">
        <v>0</v>
      </c>
      <c r="W61" s="98">
        <v>0</v>
      </c>
      <c r="X61" s="106">
        <f t="shared" si="8"/>
        <v>0</v>
      </c>
      <c r="Y61" s="98">
        <v>0</v>
      </c>
      <c r="Z61" s="98">
        <v>0</v>
      </c>
      <c r="AA61" s="106">
        <f t="shared" si="14"/>
        <v>0</v>
      </c>
      <c r="AB61" s="98">
        <v>0</v>
      </c>
      <c r="AC61" s="98">
        <v>0</v>
      </c>
      <c r="AD61" s="106">
        <f t="shared" si="16"/>
        <v>0</v>
      </c>
      <c r="AE61" s="98">
        <v>0</v>
      </c>
      <c r="AF61" s="98">
        <v>0</v>
      </c>
    </row>
    <row r="62" spans="2:32" ht="12.75" customHeight="1">
      <c r="B62" s="99" t="s">
        <v>127</v>
      </c>
      <c r="C62" s="67">
        <v>1137</v>
      </c>
      <c r="D62" s="69">
        <v>555</v>
      </c>
      <c r="E62" s="69">
        <v>582</v>
      </c>
      <c r="F62" s="69">
        <v>791</v>
      </c>
      <c r="G62" s="68">
        <v>382</v>
      </c>
      <c r="H62" s="68">
        <v>409</v>
      </c>
      <c r="I62" s="103">
        <v>170</v>
      </c>
      <c r="J62" s="68">
        <v>112</v>
      </c>
      <c r="K62" s="68">
        <v>58</v>
      </c>
      <c r="L62" s="106">
        <f t="shared" si="18"/>
        <v>0</v>
      </c>
      <c r="M62" s="98">
        <v>0</v>
      </c>
      <c r="N62" s="98">
        <v>0</v>
      </c>
      <c r="O62" s="103">
        <v>176</v>
      </c>
      <c r="P62" s="68">
        <v>61</v>
      </c>
      <c r="Q62" s="68">
        <v>115</v>
      </c>
      <c r="R62" s="106">
        <f t="shared" si="12"/>
        <v>0</v>
      </c>
      <c r="S62" s="98">
        <v>0</v>
      </c>
      <c r="T62" s="98">
        <v>0</v>
      </c>
      <c r="U62" s="106">
        <f t="shared" si="10"/>
        <v>0</v>
      </c>
      <c r="V62" s="98">
        <v>0</v>
      </c>
      <c r="W62" s="98">
        <v>0</v>
      </c>
      <c r="X62" s="106">
        <f t="shared" si="8"/>
        <v>0</v>
      </c>
      <c r="Y62" s="98">
        <v>0</v>
      </c>
      <c r="Z62" s="98">
        <v>0</v>
      </c>
      <c r="AA62" s="106">
        <f t="shared" si="14"/>
        <v>0</v>
      </c>
      <c r="AB62" s="98">
        <v>0</v>
      </c>
      <c r="AC62" s="98">
        <v>0</v>
      </c>
      <c r="AD62" s="106">
        <f t="shared" si="16"/>
        <v>0</v>
      </c>
      <c r="AE62" s="98">
        <v>0</v>
      </c>
      <c r="AF62" s="98">
        <v>0</v>
      </c>
    </row>
    <row r="63" spans="2:32" s="101" customFormat="1" ht="4.5" customHeight="1">
      <c r="B63" s="102"/>
      <c r="C63" s="44"/>
      <c r="D63" s="103"/>
      <c r="E63" s="103">
        <v>0</v>
      </c>
      <c r="F63" s="103"/>
      <c r="G63" s="103"/>
      <c r="H63" s="103"/>
      <c r="I63" s="103"/>
      <c r="J63" s="103"/>
      <c r="K63" s="103"/>
      <c r="L63" s="106">
        <f t="shared" si="18"/>
        <v>0</v>
      </c>
      <c r="M63" s="104"/>
      <c r="N63" s="104"/>
      <c r="O63" s="103">
        <f aca="true" t="shared" si="19" ref="O63:O68">P63+Q63</f>
        <v>0</v>
      </c>
      <c r="P63" s="103"/>
      <c r="Q63" s="103"/>
      <c r="R63" s="106">
        <f t="shared" si="12"/>
        <v>0</v>
      </c>
      <c r="S63" s="104"/>
      <c r="T63" s="104"/>
      <c r="U63" s="106">
        <f t="shared" si="10"/>
        <v>0</v>
      </c>
      <c r="V63" s="104"/>
      <c r="W63" s="104"/>
      <c r="X63" s="106">
        <f t="shared" si="8"/>
        <v>0</v>
      </c>
      <c r="Y63" s="104"/>
      <c r="Z63" s="104"/>
      <c r="AA63" s="106">
        <f t="shared" si="14"/>
        <v>0</v>
      </c>
      <c r="AB63" s="104"/>
      <c r="AC63" s="104"/>
      <c r="AD63" s="106">
        <f t="shared" si="16"/>
        <v>0</v>
      </c>
      <c r="AE63" s="104"/>
      <c r="AF63" s="104"/>
    </row>
    <row r="64" spans="2:32" ht="13.5" customHeight="1">
      <c r="B64" s="99" t="s">
        <v>128</v>
      </c>
      <c r="C64" s="71">
        <v>0</v>
      </c>
      <c r="D64" s="72">
        <v>0</v>
      </c>
      <c r="E64" s="72">
        <v>0</v>
      </c>
      <c r="F64" s="72">
        <f>G64+H64</f>
        <v>0</v>
      </c>
      <c r="G64" s="98">
        <v>0</v>
      </c>
      <c r="H64" s="98">
        <v>0</v>
      </c>
      <c r="I64" s="106">
        <f>J64+K64</f>
        <v>0</v>
      </c>
      <c r="J64" s="98">
        <v>0</v>
      </c>
      <c r="K64" s="98">
        <v>0</v>
      </c>
      <c r="L64" s="106">
        <f t="shared" si="18"/>
        <v>0</v>
      </c>
      <c r="M64" s="98">
        <v>0</v>
      </c>
      <c r="N64" s="98">
        <v>0</v>
      </c>
      <c r="O64" s="106">
        <f t="shared" si="19"/>
        <v>0</v>
      </c>
      <c r="P64" s="98">
        <v>0</v>
      </c>
      <c r="Q64" s="98">
        <v>0</v>
      </c>
      <c r="R64" s="106">
        <f t="shared" si="12"/>
        <v>0</v>
      </c>
      <c r="S64" s="98">
        <v>0</v>
      </c>
      <c r="T64" s="98">
        <v>0</v>
      </c>
      <c r="U64" s="106">
        <f t="shared" si="10"/>
        <v>0</v>
      </c>
      <c r="V64" s="98">
        <v>0</v>
      </c>
      <c r="W64" s="98">
        <v>0</v>
      </c>
      <c r="X64" s="106">
        <f t="shared" si="8"/>
        <v>0</v>
      </c>
      <c r="Y64" s="98">
        <v>0</v>
      </c>
      <c r="Z64" s="98">
        <v>0</v>
      </c>
      <c r="AA64" s="106">
        <f t="shared" si="14"/>
        <v>0</v>
      </c>
      <c r="AB64" s="98">
        <v>0</v>
      </c>
      <c r="AC64" s="98">
        <v>0</v>
      </c>
      <c r="AD64" s="106">
        <f t="shared" si="16"/>
        <v>0</v>
      </c>
      <c r="AE64" s="98">
        <v>0</v>
      </c>
      <c r="AF64" s="98">
        <v>0</v>
      </c>
    </row>
    <row r="65" spans="2:32" ht="12.75" customHeight="1">
      <c r="B65" s="99" t="s">
        <v>129</v>
      </c>
      <c r="C65" s="67">
        <v>548</v>
      </c>
      <c r="D65" s="69">
        <v>223</v>
      </c>
      <c r="E65" s="69">
        <v>325</v>
      </c>
      <c r="F65" s="69">
        <v>548</v>
      </c>
      <c r="G65" s="68">
        <v>223</v>
      </c>
      <c r="H65" s="68">
        <v>325</v>
      </c>
      <c r="I65" s="106">
        <f>J65+K65</f>
        <v>0</v>
      </c>
      <c r="J65" s="98">
        <v>0</v>
      </c>
      <c r="K65" s="98">
        <v>0</v>
      </c>
      <c r="L65" s="106">
        <f t="shared" si="18"/>
        <v>0</v>
      </c>
      <c r="M65" s="98">
        <v>0</v>
      </c>
      <c r="N65" s="98">
        <v>0</v>
      </c>
      <c r="O65" s="103">
        <f t="shared" si="19"/>
        <v>0</v>
      </c>
      <c r="P65" s="68">
        <v>0</v>
      </c>
      <c r="Q65" s="68">
        <v>0</v>
      </c>
      <c r="R65" s="106">
        <f t="shared" si="12"/>
        <v>0</v>
      </c>
      <c r="S65" s="98">
        <v>0</v>
      </c>
      <c r="T65" s="98">
        <v>0</v>
      </c>
      <c r="U65" s="103">
        <f t="shared" si="10"/>
        <v>0</v>
      </c>
      <c r="V65" s="98">
        <v>0</v>
      </c>
      <c r="W65" s="68">
        <v>0</v>
      </c>
      <c r="X65" s="106">
        <f t="shared" si="8"/>
        <v>0</v>
      </c>
      <c r="Y65" s="98">
        <v>0</v>
      </c>
      <c r="Z65" s="98">
        <v>0</v>
      </c>
      <c r="AA65" s="106">
        <f t="shared" si="14"/>
        <v>0</v>
      </c>
      <c r="AB65" s="98">
        <v>0</v>
      </c>
      <c r="AC65" s="98">
        <v>0</v>
      </c>
      <c r="AD65" s="106">
        <f t="shared" si="16"/>
        <v>0</v>
      </c>
      <c r="AE65" s="98">
        <v>0</v>
      </c>
      <c r="AF65" s="98">
        <v>0</v>
      </c>
    </row>
    <row r="66" spans="2:32" ht="12.75" customHeight="1">
      <c r="B66" s="99" t="s">
        <v>130</v>
      </c>
      <c r="C66" s="71">
        <v>0</v>
      </c>
      <c r="D66" s="72">
        <v>0</v>
      </c>
      <c r="E66" s="72">
        <v>0</v>
      </c>
      <c r="F66" s="72">
        <f>G66+H66</f>
        <v>0</v>
      </c>
      <c r="G66" s="98">
        <v>0</v>
      </c>
      <c r="H66" s="98">
        <v>0</v>
      </c>
      <c r="I66" s="106">
        <f>J66+K66</f>
        <v>0</v>
      </c>
      <c r="J66" s="98">
        <v>0</v>
      </c>
      <c r="K66" s="98">
        <v>0</v>
      </c>
      <c r="L66" s="106">
        <f t="shared" si="18"/>
        <v>0</v>
      </c>
      <c r="M66" s="98">
        <v>0</v>
      </c>
      <c r="N66" s="98">
        <v>0</v>
      </c>
      <c r="O66" s="106">
        <f t="shared" si="19"/>
        <v>0</v>
      </c>
      <c r="P66" s="98">
        <v>0</v>
      </c>
      <c r="Q66" s="98">
        <v>0</v>
      </c>
      <c r="R66" s="106">
        <f t="shared" si="12"/>
        <v>0</v>
      </c>
      <c r="S66" s="98">
        <v>0</v>
      </c>
      <c r="T66" s="98">
        <v>0</v>
      </c>
      <c r="U66" s="106">
        <f t="shared" si="10"/>
        <v>0</v>
      </c>
      <c r="V66" s="98">
        <v>0</v>
      </c>
      <c r="W66" s="98">
        <v>0</v>
      </c>
      <c r="X66" s="106">
        <f t="shared" si="8"/>
        <v>0</v>
      </c>
      <c r="Y66" s="98">
        <v>0</v>
      </c>
      <c r="Z66" s="98">
        <v>0</v>
      </c>
      <c r="AA66" s="106">
        <f t="shared" si="14"/>
        <v>0</v>
      </c>
      <c r="AB66" s="98">
        <v>0</v>
      </c>
      <c r="AC66" s="98">
        <v>0</v>
      </c>
      <c r="AD66" s="106">
        <f t="shared" si="16"/>
        <v>0</v>
      </c>
      <c r="AE66" s="98">
        <v>0</v>
      </c>
      <c r="AF66" s="98">
        <v>0</v>
      </c>
    </row>
    <row r="67" spans="2:32" ht="12.75" customHeight="1">
      <c r="B67" s="99" t="s">
        <v>131</v>
      </c>
      <c r="C67" s="67">
        <v>10</v>
      </c>
      <c r="D67" s="69">
        <v>8</v>
      </c>
      <c r="E67" s="69">
        <v>2</v>
      </c>
      <c r="F67" s="72">
        <f>G67+H67</f>
        <v>0</v>
      </c>
      <c r="G67" s="98">
        <v>0</v>
      </c>
      <c r="H67" s="98">
        <v>0</v>
      </c>
      <c r="I67" s="103">
        <v>10</v>
      </c>
      <c r="J67" s="68">
        <v>8</v>
      </c>
      <c r="K67" s="68">
        <v>2</v>
      </c>
      <c r="L67" s="106">
        <f t="shared" si="18"/>
        <v>0</v>
      </c>
      <c r="M67" s="98">
        <v>0</v>
      </c>
      <c r="N67" s="98">
        <v>0</v>
      </c>
      <c r="O67" s="106">
        <f t="shared" si="19"/>
        <v>0</v>
      </c>
      <c r="P67" s="98">
        <v>0</v>
      </c>
      <c r="Q67" s="98">
        <v>0</v>
      </c>
      <c r="R67" s="106">
        <f t="shared" si="12"/>
        <v>0</v>
      </c>
      <c r="S67" s="98">
        <v>0</v>
      </c>
      <c r="T67" s="98">
        <v>0</v>
      </c>
      <c r="U67" s="106">
        <f t="shared" si="10"/>
        <v>0</v>
      </c>
      <c r="V67" s="98">
        <v>0</v>
      </c>
      <c r="W67" s="98">
        <v>0</v>
      </c>
      <c r="X67" s="106">
        <f t="shared" si="8"/>
        <v>0</v>
      </c>
      <c r="Y67" s="98">
        <v>0</v>
      </c>
      <c r="Z67" s="98">
        <v>0</v>
      </c>
      <c r="AA67" s="106">
        <f t="shared" si="14"/>
        <v>0</v>
      </c>
      <c r="AB67" s="98">
        <v>0</v>
      </c>
      <c r="AC67" s="98">
        <v>0</v>
      </c>
      <c r="AD67" s="106">
        <f t="shared" si="16"/>
        <v>0</v>
      </c>
      <c r="AE67" s="98">
        <v>0</v>
      </c>
      <c r="AF67" s="98">
        <v>0</v>
      </c>
    </row>
    <row r="68" spans="2:32" ht="12.75" customHeight="1">
      <c r="B68" s="175" t="s">
        <v>132</v>
      </c>
      <c r="C68" s="71">
        <v>0</v>
      </c>
      <c r="D68" s="72">
        <v>0</v>
      </c>
      <c r="E68" s="72">
        <v>0</v>
      </c>
      <c r="F68" s="72">
        <f>G68+H68</f>
        <v>0</v>
      </c>
      <c r="G68" s="98">
        <v>0</v>
      </c>
      <c r="H68" s="98">
        <v>0</v>
      </c>
      <c r="I68" s="106">
        <f>J68+K68</f>
        <v>0</v>
      </c>
      <c r="J68" s="98">
        <v>0</v>
      </c>
      <c r="K68" s="98">
        <v>0</v>
      </c>
      <c r="L68" s="106">
        <f t="shared" si="18"/>
        <v>0</v>
      </c>
      <c r="M68" s="98">
        <v>0</v>
      </c>
      <c r="N68" s="98">
        <v>0</v>
      </c>
      <c r="O68" s="106">
        <f t="shared" si="19"/>
        <v>0</v>
      </c>
      <c r="P68" s="98">
        <v>0</v>
      </c>
      <c r="Q68" s="98">
        <v>0</v>
      </c>
      <c r="R68" s="106">
        <f t="shared" si="12"/>
        <v>0</v>
      </c>
      <c r="S68" s="98">
        <v>0</v>
      </c>
      <c r="T68" s="98">
        <v>0</v>
      </c>
      <c r="U68" s="106">
        <f t="shared" si="10"/>
        <v>0</v>
      </c>
      <c r="V68" s="98">
        <v>0</v>
      </c>
      <c r="W68" s="98">
        <v>0</v>
      </c>
      <c r="X68" s="106">
        <f t="shared" si="8"/>
        <v>0</v>
      </c>
      <c r="Y68" s="98">
        <v>0</v>
      </c>
      <c r="Z68" s="98">
        <v>0</v>
      </c>
      <c r="AA68" s="106">
        <f t="shared" si="14"/>
        <v>0</v>
      </c>
      <c r="AB68" s="98">
        <v>0</v>
      </c>
      <c r="AC68" s="98">
        <v>0</v>
      </c>
      <c r="AD68" s="106">
        <f t="shared" si="16"/>
        <v>0</v>
      </c>
      <c r="AE68" s="98">
        <v>0</v>
      </c>
      <c r="AF68" s="98">
        <v>0</v>
      </c>
    </row>
    <row r="69" spans="2:32" ht="4.5" customHeight="1" thickBot="1">
      <c r="B69" s="240"/>
      <c r="C69" s="397"/>
      <c r="D69" s="398"/>
      <c r="E69" s="398"/>
      <c r="F69" s="398"/>
      <c r="G69" s="399"/>
      <c r="H69" s="399"/>
      <c r="I69" s="403"/>
      <c r="J69" s="399"/>
      <c r="K69" s="399"/>
      <c r="L69" s="403"/>
      <c r="M69" s="399"/>
      <c r="N69" s="399"/>
      <c r="O69" s="403"/>
      <c r="P69" s="399"/>
      <c r="Q69" s="399"/>
      <c r="R69" s="403"/>
      <c r="S69" s="399"/>
      <c r="T69" s="399"/>
      <c r="U69" s="403"/>
      <c r="V69" s="399"/>
      <c r="W69" s="399"/>
      <c r="X69" s="403"/>
      <c r="Y69" s="399"/>
      <c r="Z69" s="399"/>
      <c r="AA69" s="403"/>
      <c r="AB69" s="399"/>
      <c r="AC69" s="399"/>
      <c r="AD69" s="403"/>
      <c r="AE69" s="399"/>
      <c r="AF69" s="399"/>
    </row>
    <row r="70" ht="13.5" customHeight="1"/>
    <row r="71" spans="8:11" ht="12.75" thickBot="1" thickTop="1">
      <c r="H71" s="101"/>
      <c r="K71" s="101"/>
    </row>
    <row r="72" spans="8:11" ht="12.75" thickBot="1" thickTop="1">
      <c r="H72" s="101"/>
      <c r="K72" s="101"/>
    </row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</sheetData>
  <sheetProtection/>
  <mergeCells count="1">
    <mergeCell ref="B4:B5"/>
  </mergeCells>
  <printOptions/>
  <pageMargins left="0.5905511811023623" right="0" top="0.7874015748031497" bottom="0.7874015748031497" header="0.5118110236220472" footer="0.5118110236220472"/>
  <pageSetup orientation="portrait" paperSize="9" scale="96" r:id="rId1"/>
  <colBreaks count="1" manualBreakCount="1">
    <brk id="14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U27"/>
  <sheetViews>
    <sheetView zoomScalePageLayoutView="0" workbookViewId="0" topLeftCell="A1">
      <pane xSplit="4" ySplit="7" topLeftCell="I8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N26" sqref="N26"/>
    </sheetView>
  </sheetViews>
  <sheetFormatPr defaultColWidth="6.00390625" defaultRowHeight="12.75" customHeight="1"/>
  <cols>
    <col min="1" max="1" width="0.5" style="28" customWidth="1"/>
    <col min="2" max="2" width="8.625" style="28" customWidth="1"/>
    <col min="3" max="3" width="4.625" style="28" customWidth="1"/>
    <col min="4" max="4" width="3.625" style="28" customWidth="1"/>
    <col min="5" max="5" width="4.625" style="29" customWidth="1"/>
    <col min="6" max="8" width="3.875" style="28" customWidth="1"/>
    <col min="9" max="9" width="5.125" style="29" customWidth="1"/>
    <col min="10" max="10" width="5.125" style="28" customWidth="1"/>
    <col min="11" max="12" width="4.125" style="28" customWidth="1"/>
    <col min="13" max="13" width="5.125" style="29" customWidth="1"/>
    <col min="14" max="14" width="5.125" style="28" customWidth="1"/>
    <col min="15" max="15" width="4.125" style="28" customWidth="1"/>
    <col min="16" max="16" width="5.125" style="29" customWidth="1"/>
    <col min="17" max="17" width="5.125" style="28" customWidth="1"/>
    <col min="18" max="18" width="4.375" style="28" customWidth="1"/>
    <col min="19" max="19" width="4.375" style="29" customWidth="1"/>
    <col min="20" max="21" width="4.375" style="28" customWidth="1"/>
    <col min="22" max="16384" width="6.00390625" style="28" customWidth="1"/>
  </cols>
  <sheetData>
    <row r="1" ht="6" customHeight="1"/>
    <row r="2" ht="13.5" customHeight="1">
      <c r="B2" s="30" t="s">
        <v>27</v>
      </c>
    </row>
    <row r="3" ht="6" customHeight="1"/>
    <row r="4" spans="2:21" s="31" customFormat="1" ht="13.5" customHeight="1">
      <c r="B4" s="32"/>
      <c r="C4" s="32"/>
      <c r="D4" s="32"/>
      <c r="E4" s="490" t="s">
        <v>28</v>
      </c>
      <c r="F4" s="491"/>
      <c r="G4" s="491"/>
      <c r="H4" s="492"/>
      <c r="I4" s="490" t="s">
        <v>29</v>
      </c>
      <c r="J4" s="491"/>
      <c r="K4" s="491"/>
      <c r="L4" s="492"/>
      <c r="M4" s="490" t="s">
        <v>47</v>
      </c>
      <c r="N4" s="491"/>
      <c r="O4" s="492"/>
      <c r="P4" s="500" t="s">
        <v>48</v>
      </c>
      <c r="Q4" s="501"/>
      <c r="R4" s="501"/>
      <c r="S4" s="501"/>
      <c r="T4" s="501"/>
      <c r="U4" s="501"/>
    </row>
    <row r="5" spans="2:21" s="31" customFormat="1" ht="13.5" customHeight="1">
      <c r="B5" s="485" t="s">
        <v>49</v>
      </c>
      <c r="C5" s="485"/>
      <c r="D5" s="489"/>
      <c r="E5" s="493"/>
      <c r="F5" s="494"/>
      <c r="G5" s="494"/>
      <c r="H5" s="495"/>
      <c r="I5" s="493"/>
      <c r="J5" s="494"/>
      <c r="K5" s="494"/>
      <c r="L5" s="495"/>
      <c r="M5" s="493"/>
      <c r="N5" s="494"/>
      <c r="O5" s="495"/>
      <c r="P5" s="487" t="s">
        <v>50</v>
      </c>
      <c r="Q5" s="488"/>
      <c r="R5" s="502"/>
      <c r="S5" s="487" t="s">
        <v>51</v>
      </c>
      <c r="T5" s="488"/>
      <c r="U5" s="488"/>
    </row>
    <row r="6" spans="2:21" s="31" customFormat="1" ht="13.5" customHeight="1">
      <c r="B6" s="485"/>
      <c r="C6" s="485"/>
      <c r="D6" s="489"/>
      <c r="E6" s="496" t="s">
        <v>10</v>
      </c>
      <c r="F6" s="498" t="s">
        <v>30</v>
      </c>
      <c r="G6" s="498" t="s">
        <v>31</v>
      </c>
      <c r="H6" s="498" t="s">
        <v>32</v>
      </c>
      <c r="I6" s="496" t="s">
        <v>10</v>
      </c>
      <c r="J6" s="33" t="s">
        <v>33</v>
      </c>
      <c r="K6" s="33" t="s">
        <v>34</v>
      </c>
      <c r="L6" s="33" t="s">
        <v>35</v>
      </c>
      <c r="M6" s="496" t="s">
        <v>10</v>
      </c>
      <c r="N6" s="33" t="s">
        <v>34</v>
      </c>
      <c r="O6" s="33" t="s">
        <v>35</v>
      </c>
      <c r="P6" s="496" t="s">
        <v>10</v>
      </c>
      <c r="Q6" s="33" t="s">
        <v>36</v>
      </c>
      <c r="R6" s="33" t="s">
        <v>37</v>
      </c>
      <c r="S6" s="496" t="s">
        <v>10</v>
      </c>
      <c r="T6" s="33" t="s">
        <v>38</v>
      </c>
      <c r="U6" s="33" t="s">
        <v>39</v>
      </c>
    </row>
    <row r="7" spans="5:21" s="31" customFormat="1" ht="13.5" customHeight="1">
      <c r="E7" s="497"/>
      <c r="F7" s="499"/>
      <c r="G7" s="499"/>
      <c r="H7" s="499"/>
      <c r="I7" s="497"/>
      <c r="J7" s="34" t="s">
        <v>40</v>
      </c>
      <c r="K7" s="34" t="s">
        <v>41</v>
      </c>
      <c r="L7" s="34" t="s">
        <v>42</v>
      </c>
      <c r="M7" s="497"/>
      <c r="N7" s="34" t="s">
        <v>41</v>
      </c>
      <c r="O7" s="34" t="s">
        <v>42</v>
      </c>
      <c r="P7" s="497"/>
      <c r="Q7" s="34" t="s">
        <v>43</v>
      </c>
      <c r="R7" s="34" t="s">
        <v>42</v>
      </c>
      <c r="S7" s="497"/>
      <c r="T7" s="34" t="s">
        <v>44</v>
      </c>
      <c r="U7" s="34" t="s">
        <v>42</v>
      </c>
    </row>
    <row r="8" spans="2:21" ht="6" customHeight="1">
      <c r="B8" s="35"/>
      <c r="C8" s="35"/>
      <c r="D8" s="35"/>
      <c r="E8" s="36"/>
      <c r="F8" s="37"/>
      <c r="G8" s="37"/>
      <c r="H8" s="37"/>
      <c r="I8" s="38"/>
      <c r="J8" s="37"/>
      <c r="K8" s="37"/>
      <c r="L8" s="37"/>
      <c r="M8" s="38"/>
      <c r="N8" s="37"/>
      <c r="O8" s="37"/>
      <c r="P8" s="38"/>
      <c r="Q8" s="37"/>
      <c r="R8" s="37"/>
      <c r="S8" s="38"/>
      <c r="T8" s="37"/>
      <c r="U8" s="37"/>
    </row>
    <row r="9" spans="2:21" s="29" customFormat="1" ht="13.5" customHeight="1">
      <c r="B9" s="39"/>
      <c r="C9" s="39"/>
      <c r="D9" s="40" t="s">
        <v>10</v>
      </c>
      <c r="E9" s="41">
        <v>4</v>
      </c>
      <c r="F9" s="42">
        <v>2</v>
      </c>
      <c r="G9" s="42">
        <v>1</v>
      </c>
      <c r="H9" s="42">
        <v>1</v>
      </c>
      <c r="I9" s="42">
        <v>13</v>
      </c>
      <c r="J9" s="42">
        <v>13</v>
      </c>
      <c r="K9" s="43">
        <v>0</v>
      </c>
      <c r="L9" s="43">
        <v>0</v>
      </c>
      <c r="M9" s="42">
        <v>2</v>
      </c>
      <c r="N9" s="42">
        <v>2</v>
      </c>
      <c r="O9" s="43">
        <v>0</v>
      </c>
      <c r="P9" s="42">
        <v>15</v>
      </c>
      <c r="Q9" s="42">
        <v>4</v>
      </c>
      <c r="R9" s="42">
        <v>11</v>
      </c>
      <c r="S9" s="42">
        <v>36</v>
      </c>
      <c r="T9" s="42">
        <v>10</v>
      </c>
      <c r="U9" s="42">
        <v>26</v>
      </c>
    </row>
    <row r="10" spans="2:21" ht="13.5" customHeight="1">
      <c r="B10" s="485" t="s">
        <v>52</v>
      </c>
      <c r="C10" s="485"/>
      <c r="D10" s="31" t="s">
        <v>45</v>
      </c>
      <c r="E10" s="44">
        <v>4</v>
      </c>
      <c r="F10" s="45">
        <v>2</v>
      </c>
      <c r="G10" s="45">
        <v>1</v>
      </c>
      <c r="H10" s="45">
        <v>1</v>
      </c>
      <c r="I10" s="46">
        <v>6</v>
      </c>
      <c r="J10" s="45">
        <v>6</v>
      </c>
      <c r="K10" s="47">
        <v>0</v>
      </c>
      <c r="L10" s="47">
        <v>0</v>
      </c>
      <c r="M10" s="46">
        <v>2</v>
      </c>
      <c r="N10" s="45">
        <v>2</v>
      </c>
      <c r="O10" s="47">
        <v>0</v>
      </c>
      <c r="P10" s="46">
        <v>8</v>
      </c>
      <c r="Q10" s="45">
        <v>1</v>
      </c>
      <c r="R10" s="45">
        <v>7</v>
      </c>
      <c r="S10" s="46">
        <v>29</v>
      </c>
      <c r="T10" s="45">
        <v>7</v>
      </c>
      <c r="U10" s="45">
        <v>22</v>
      </c>
    </row>
    <row r="11" spans="2:21" ht="13.5" customHeight="1">
      <c r="B11" s="31"/>
      <c r="C11" s="31"/>
      <c r="D11" s="31" t="s">
        <v>46</v>
      </c>
      <c r="E11" s="44">
        <v>0</v>
      </c>
      <c r="F11" s="47">
        <v>0</v>
      </c>
      <c r="G11" s="47">
        <v>0</v>
      </c>
      <c r="H11" s="47">
        <v>0</v>
      </c>
      <c r="I11" s="46">
        <v>7</v>
      </c>
      <c r="J11" s="45">
        <v>7</v>
      </c>
      <c r="K11" s="47">
        <v>0</v>
      </c>
      <c r="L11" s="47">
        <v>0</v>
      </c>
      <c r="M11" s="46">
        <f>N11+O11</f>
        <v>0</v>
      </c>
      <c r="N11" s="45">
        <v>0</v>
      </c>
      <c r="O11" s="47">
        <v>0</v>
      </c>
      <c r="P11" s="46">
        <v>7</v>
      </c>
      <c r="Q11" s="45">
        <v>3</v>
      </c>
      <c r="R11" s="45">
        <v>4</v>
      </c>
      <c r="S11" s="46">
        <v>7</v>
      </c>
      <c r="T11" s="45">
        <v>3</v>
      </c>
      <c r="U11" s="45">
        <v>4</v>
      </c>
    </row>
    <row r="12" spans="2:21" ht="13.5" customHeight="1">
      <c r="B12" s="31"/>
      <c r="C12" s="31"/>
      <c r="D12" s="31"/>
      <c r="E12" s="48"/>
      <c r="F12" s="49"/>
      <c r="G12" s="49"/>
      <c r="H12" s="49"/>
      <c r="I12" s="50"/>
      <c r="J12" s="49"/>
      <c r="K12" s="49"/>
      <c r="L12" s="49"/>
      <c r="M12" s="50"/>
      <c r="N12" s="49"/>
      <c r="O12" s="49"/>
      <c r="P12" s="50"/>
      <c r="Q12" s="49"/>
      <c r="R12" s="49"/>
      <c r="S12" s="50"/>
      <c r="T12" s="49"/>
      <c r="U12" s="49"/>
    </row>
    <row r="13" spans="2:21" s="29" customFormat="1" ht="13.5" customHeight="1">
      <c r="B13" s="39"/>
      <c r="C13" s="39"/>
      <c r="D13" s="40" t="s">
        <v>10</v>
      </c>
      <c r="E13" s="41">
        <v>15</v>
      </c>
      <c r="F13" s="42">
        <v>8</v>
      </c>
      <c r="G13" s="42">
        <v>1</v>
      </c>
      <c r="H13" s="42">
        <v>6</v>
      </c>
      <c r="I13" s="42">
        <v>25</v>
      </c>
      <c r="J13" s="42">
        <v>25</v>
      </c>
      <c r="K13" s="43">
        <f>K14+K15</f>
        <v>0</v>
      </c>
      <c r="L13" s="43">
        <f>L14+L15</f>
        <v>0</v>
      </c>
      <c r="M13" s="42">
        <v>6</v>
      </c>
      <c r="N13" s="42">
        <v>6</v>
      </c>
      <c r="O13" s="43">
        <f>O14+O15</f>
        <v>0</v>
      </c>
      <c r="P13" s="42">
        <v>3</v>
      </c>
      <c r="Q13" s="42">
        <v>2</v>
      </c>
      <c r="R13" s="43">
        <v>1</v>
      </c>
      <c r="S13" s="50">
        <v>0</v>
      </c>
      <c r="T13" s="50">
        <v>0</v>
      </c>
      <c r="U13" s="43">
        <f>U14+U15</f>
        <v>0</v>
      </c>
    </row>
    <row r="14" spans="2:21" ht="13.5" customHeight="1">
      <c r="B14" s="485" t="s">
        <v>53</v>
      </c>
      <c r="C14" s="485"/>
      <c r="D14" s="31" t="s">
        <v>45</v>
      </c>
      <c r="E14" s="44">
        <v>8</v>
      </c>
      <c r="F14" s="45">
        <v>4</v>
      </c>
      <c r="G14" s="45">
        <v>1</v>
      </c>
      <c r="H14" s="45">
        <v>3</v>
      </c>
      <c r="I14" s="46">
        <v>16</v>
      </c>
      <c r="J14" s="45">
        <v>16</v>
      </c>
      <c r="K14" s="47">
        <v>0</v>
      </c>
      <c r="L14" s="47">
        <v>0</v>
      </c>
      <c r="M14" s="46">
        <v>1</v>
      </c>
      <c r="N14" s="45">
        <v>1</v>
      </c>
      <c r="O14" s="47">
        <v>0</v>
      </c>
      <c r="P14" s="46">
        <v>1</v>
      </c>
      <c r="Q14" s="45">
        <v>1</v>
      </c>
      <c r="R14" s="47">
        <v>0</v>
      </c>
      <c r="S14" s="50">
        <v>0</v>
      </c>
      <c r="T14" s="47">
        <v>0</v>
      </c>
      <c r="U14" s="47">
        <v>0</v>
      </c>
    </row>
    <row r="15" spans="2:21" ht="13.5" customHeight="1">
      <c r="B15" s="31"/>
      <c r="C15" s="31"/>
      <c r="D15" s="31" t="s">
        <v>46</v>
      </c>
      <c r="E15" s="44">
        <v>7</v>
      </c>
      <c r="F15" s="47">
        <v>4</v>
      </c>
      <c r="G15" s="45">
        <v>0</v>
      </c>
      <c r="H15" s="45">
        <v>3</v>
      </c>
      <c r="I15" s="46">
        <v>9</v>
      </c>
      <c r="J15" s="45">
        <v>9</v>
      </c>
      <c r="K15" s="47">
        <v>0</v>
      </c>
      <c r="L15" s="47">
        <v>0</v>
      </c>
      <c r="M15" s="46">
        <v>5</v>
      </c>
      <c r="N15" s="45">
        <v>5</v>
      </c>
      <c r="O15" s="47">
        <v>0</v>
      </c>
      <c r="P15" s="46">
        <v>2</v>
      </c>
      <c r="Q15" s="45">
        <v>1</v>
      </c>
      <c r="R15" s="47">
        <v>1</v>
      </c>
      <c r="S15" s="50">
        <v>0</v>
      </c>
      <c r="T15" s="47">
        <v>0</v>
      </c>
      <c r="U15" s="47">
        <v>0</v>
      </c>
    </row>
    <row r="16" spans="2:21" ht="13.5" customHeight="1">
      <c r="B16" s="31"/>
      <c r="C16" s="31"/>
      <c r="D16" s="31"/>
      <c r="E16" s="48"/>
      <c r="F16" s="49"/>
      <c r="G16" s="49"/>
      <c r="H16" s="49"/>
      <c r="I16" s="50"/>
      <c r="J16" s="49"/>
      <c r="K16" s="49"/>
      <c r="L16" s="49"/>
      <c r="M16" s="50"/>
      <c r="N16" s="49"/>
      <c r="O16" s="49"/>
      <c r="P16" s="50"/>
      <c r="Q16" s="49"/>
      <c r="R16" s="49"/>
      <c r="S16" s="50"/>
      <c r="T16" s="49"/>
      <c r="U16" s="49"/>
    </row>
    <row r="17" spans="2:21" s="29" customFormat="1" ht="13.5" customHeight="1">
      <c r="B17" s="39"/>
      <c r="C17" s="39"/>
      <c r="D17" s="40" t="s">
        <v>10</v>
      </c>
      <c r="E17" s="51">
        <f>E18+E19</f>
        <v>0</v>
      </c>
      <c r="F17" s="43">
        <f>F18+F19</f>
        <v>0</v>
      </c>
      <c r="G17" s="43">
        <f>G18+G19</f>
        <v>0</v>
      </c>
      <c r="H17" s="43">
        <f>H18+H19</f>
        <v>0</v>
      </c>
      <c r="I17" s="42">
        <v>202</v>
      </c>
      <c r="J17" s="42">
        <v>200</v>
      </c>
      <c r="K17" s="43">
        <v>2</v>
      </c>
      <c r="L17" s="43">
        <f>L18+L19</f>
        <v>0</v>
      </c>
      <c r="M17" s="42">
        <v>173</v>
      </c>
      <c r="N17" s="42">
        <v>172</v>
      </c>
      <c r="O17" s="43">
        <v>1</v>
      </c>
      <c r="P17" s="42">
        <v>312</v>
      </c>
      <c r="Q17" s="42">
        <v>308</v>
      </c>
      <c r="R17" s="42">
        <v>4</v>
      </c>
      <c r="S17" s="43">
        <f>S18+S19</f>
        <v>0</v>
      </c>
      <c r="T17" s="43">
        <f>T18+T19</f>
        <v>0</v>
      </c>
      <c r="U17" s="43">
        <f>U18+U19</f>
        <v>0</v>
      </c>
    </row>
    <row r="18" spans="2:21" ht="13.5" customHeight="1">
      <c r="B18" s="31"/>
      <c r="C18" s="31" t="s">
        <v>10</v>
      </c>
      <c r="D18" s="31" t="s">
        <v>45</v>
      </c>
      <c r="E18" s="48">
        <f>SUM(F18:H18)</f>
        <v>0</v>
      </c>
      <c r="F18" s="47">
        <v>0</v>
      </c>
      <c r="G18" s="47">
        <v>0</v>
      </c>
      <c r="H18" s="47">
        <v>0</v>
      </c>
      <c r="I18" s="46">
        <v>132</v>
      </c>
      <c r="J18" s="45">
        <v>130</v>
      </c>
      <c r="K18" s="47">
        <v>2</v>
      </c>
      <c r="L18" s="47">
        <v>0</v>
      </c>
      <c r="M18" s="46">
        <v>118</v>
      </c>
      <c r="N18" s="45">
        <v>117</v>
      </c>
      <c r="O18" s="47">
        <v>1</v>
      </c>
      <c r="P18" s="46">
        <v>199</v>
      </c>
      <c r="Q18" s="45">
        <v>198</v>
      </c>
      <c r="R18" s="45">
        <v>1</v>
      </c>
      <c r="S18" s="50">
        <f>T18+U18</f>
        <v>0</v>
      </c>
      <c r="T18" s="47">
        <v>0</v>
      </c>
      <c r="U18" s="47">
        <v>0</v>
      </c>
    </row>
    <row r="19" spans="2:21" ht="13.5" customHeight="1">
      <c r="B19" s="31"/>
      <c r="C19" s="31"/>
      <c r="D19" s="31" t="s">
        <v>46</v>
      </c>
      <c r="E19" s="48">
        <f>SUM(F19:H19)</f>
        <v>0</v>
      </c>
      <c r="F19" s="47">
        <v>0</v>
      </c>
      <c r="G19" s="47">
        <v>0</v>
      </c>
      <c r="H19" s="47">
        <v>0</v>
      </c>
      <c r="I19" s="46">
        <v>70</v>
      </c>
      <c r="J19" s="45">
        <v>70</v>
      </c>
      <c r="K19" s="47">
        <v>0</v>
      </c>
      <c r="L19" s="47">
        <v>0</v>
      </c>
      <c r="M19" s="46">
        <v>55</v>
      </c>
      <c r="N19" s="45">
        <v>55</v>
      </c>
      <c r="O19" s="47">
        <v>0</v>
      </c>
      <c r="P19" s="46">
        <v>113</v>
      </c>
      <c r="Q19" s="45">
        <v>110</v>
      </c>
      <c r="R19" s="45">
        <v>3</v>
      </c>
      <c r="S19" s="50">
        <f>T19+U19</f>
        <v>0</v>
      </c>
      <c r="T19" s="47">
        <v>0</v>
      </c>
      <c r="U19" s="47">
        <v>0</v>
      </c>
    </row>
    <row r="20" spans="2:21" ht="13.5" customHeight="1">
      <c r="B20" s="31" t="s">
        <v>18</v>
      </c>
      <c r="C20" s="31"/>
      <c r="D20" s="31"/>
      <c r="E20" s="48"/>
      <c r="F20" s="49"/>
      <c r="G20" s="49"/>
      <c r="H20" s="49"/>
      <c r="I20" s="50"/>
      <c r="J20" s="49"/>
      <c r="K20" s="49"/>
      <c r="L20" s="49"/>
      <c r="M20" s="50"/>
      <c r="N20" s="49"/>
      <c r="O20" s="49"/>
      <c r="P20" s="50"/>
      <c r="Q20" s="49"/>
      <c r="R20" s="49"/>
      <c r="S20" s="50"/>
      <c r="T20" s="49"/>
      <c r="U20" s="49"/>
    </row>
    <row r="21" spans="2:21" s="29" customFormat="1" ht="13.5" customHeight="1">
      <c r="B21" s="39"/>
      <c r="C21" s="486" t="s">
        <v>54</v>
      </c>
      <c r="D21" s="39" t="s">
        <v>10</v>
      </c>
      <c r="E21" s="48">
        <f>E22+E23</f>
        <v>0</v>
      </c>
      <c r="F21" s="50">
        <f>F22+F23</f>
        <v>0</v>
      </c>
      <c r="G21" s="50">
        <f>G22+G23</f>
        <v>0</v>
      </c>
      <c r="H21" s="50">
        <f>H22+H23</f>
        <v>0</v>
      </c>
      <c r="I21" s="46">
        <v>18</v>
      </c>
      <c r="J21" s="46">
        <v>18</v>
      </c>
      <c r="K21" s="50">
        <f>K22+K23</f>
        <v>0</v>
      </c>
      <c r="L21" s="50">
        <f>L22+L23</f>
        <v>0</v>
      </c>
      <c r="M21" s="46">
        <v>18</v>
      </c>
      <c r="N21" s="46">
        <v>18</v>
      </c>
      <c r="O21" s="43">
        <f>O22+O23</f>
        <v>0</v>
      </c>
      <c r="P21" s="46">
        <v>27</v>
      </c>
      <c r="Q21" s="46">
        <v>27</v>
      </c>
      <c r="R21" s="46">
        <f>R22+R23</f>
        <v>0</v>
      </c>
      <c r="S21" s="50">
        <f>S22+S23</f>
        <v>0</v>
      </c>
      <c r="T21" s="50">
        <f>T22+T23</f>
        <v>0</v>
      </c>
      <c r="U21" s="50">
        <f>U22+U23</f>
        <v>0</v>
      </c>
    </row>
    <row r="22" spans="2:21" ht="13.5" customHeight="1">
      <c r="B22" s="31"/>
      <c r="C22" s="486"/>
      <c r="D22" s="31" t="s">
        <v>45</v>
      </c>
      <c r="E22" s="48">
        <f>SUM(F22:H22)</f>
        <v>0</v>
      </c>
      <c r="F22" s="47">
        <v>0</v>
      </c>
      <c r="G22" s="47">
        <v>0</v>
      </c>
      <c r="H22" s="47">
        <v>0</v>
      </c>
      <c r="I22" s="46">
        <v>11</v>
      </c>
      <c r="J22" s="45">
        <v>11</v>
      </c>
      <c r="K22" s="47">
        <v>0</v>
      </c>
      <c r="L22" s="47">
        <v>0</v>
      </c>
      <c r="M22" s="46">
        <v>13</v>
      </c>
      <c r="N22" s="45">
        <v>13</v>
      </c>
      <c r="O22" s="47">
        <v>0</v>
      </c>
      <c r="P22" s="46">
        <v>16</v>
      </c>
      <c r="Q22" s="45">
        <v>16</v>
      </c>
      <c r="R22" s="45">
        <v>0</v>
      </c>
      <c r="S22" s="50">
        <f>T22+U22</f>
        <v>0</v>
      </c>
      <c r="T22" s="47">
        <v>0</v>
      </c>
      <c r="U22" s="47">
        <v>0</v>
      </c>
    </row>
    <row r="23" spans="2:21" ht="13.5" customHeight="1">
      <c r="B23" s="31"/>
      <c r="C23" s="486"/>
      <c r="D23" s="31" t="s">
        <v>46</v>
      </c>
      <c r="E23" s="48">
        <f>SUM(F23:H23)</f>
        <v>0</v>
      </c>
      <c r="F23" s="47">
        <v>0</v>
      </c>
      <c r="G23" s="47">
        <v>0</v>
      </c>
      <c r="H23" s="47">
        <v>0</v>
      </c>
      <c r="I23" s="46">
        <v>7</v>
      </c>
      <c r="J23" s="45">
        <v>7</v>
      </c>
      <c r="K23" s="47">
        <v>0</v>
      </c>
      <c r="L23" s="47">
        <v>0</v>
      </c>
      <c r="M23" s="46">
        <v>5</v>
      </c>
      <c r="N23" s="45">
        <v>5</v>
      </c>
      <c r="O23" s="47">
        <v>0</v>
      </c>
      <c r="P23" s="46">
        <v>11</v>
      </c>
      <c r="Q23" s="45">
        <v>11</v>
      </c>
      <c r="R23" s="47">
        <v>0</v>
      </c>
      <c r="S23" s="50">
        <f>T23+U23</f>
        <v>0</v>
      </c>
      <c r="T23" s="47">
        <v>0</v>
      </c>
      <c r="U23" s="47">
        <v>0</v>
      </c>
    </row>
    <row r="24" spans="2:21" ht="6" customHeight="1">
      <c r="B24" s="52"/>
      <c r="C24" s="52"/>
      <c r="D24" s="53"/>
      <c r="E24" s="54"/>
      <c r="F24" s="55"/>
      <c r="G24" s="55"/>
      <c r="H24" s="55"/>
      <c r="I24" s="56"/>
      <c r="J24" s="55"/>
      <c r="K24" s="55"/>
      <c r="L24" s="55"/>
      <c r="M24" s="56"/>
      <c r="N24" s="55"/>
      <c r="O24" s="55"/>
      <c r="P24" s="56"/>
      <c r="Q24" s="55"/>
      <c r="R24" s="55"/>
      <c r="S24" s="56"/>
      <c r="T24" s="55"/>
      <c r="U24" s="55"/>
    </row>
    <row r="25" ht="12.75" customHeight="1">
      <c r="D25" s="57"/>
    </row>
    <row r="26" ht="12.75" customHeight="1">
      <c r="D26" s="57"/>
    </row>
    <row r="27" ht="12.75" customHeight="1">
      <c r="D27" s="57"/>
    </row>
    <row r="28" ht="12.75" thickBot="1" thickTop="1"/>
    <row r="29" ht="12.75" thickBot="1" thickTop="1"/>
    <row r="30" ht="12.75" thickBot="1" thickTop="1"/>
    <row r="31" ht="12.75" thickBot="1" thickTop="1"/>
    <row r="32" ht="12.75" thickBot="1" thickTop="1"/>
    <row r="33" ht="12.75" thickBot="1" thickTop="1"/>
  </sheetData>
  <sheetProtection/>
  <mergeCells count="18">
    <mergeCell ref="E6:E7"/>
    <mergeCell ref="G6:G7"/>
    <mergeCell ref="I6:I7"/>
    <mergeCell ref="M6:M7"/>
    <mergeCell ref="P4:U4"/>
    <mergeCell ref="I4:L5"/>
    <mergeCell ref="M4:O5"/>
    <mergeCell ref="P5:R5"/>
    <mergeCell ref="B10:C10"/>
    <mergeCell ref="B14:C14"/>
    <mergeCell ref="C21:C23"/>
    <mergeCell ref="S5:U5"/>
    <mergeCell ref="B5:D6"/>
    <mergeCell ref="E4:H5"/>
    <mergeCell ref="P6:P7"/>
    <mergeCell ref="S6:S7"/>
    <mergeCell ref="F6:F7"/>
    <mergeCell ref="H6:H7"/>
  </mergeCells>
  <printOptions/>
  <pageMargins left="0.7874015748031497" right="0.1968503937007874" top="0.984251968503937" bottom="0.98425196850393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28"/>
  <sheetViews>
    <sheetView zoomScalePageLayoutView="0" workbookViewId="0" topLeftCell="A1">
      <pane xSplit="4" ySplit="6" topLeftCell="E7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G4" sqref="G4:Q5"/>
    </sheetView>
  </sheetViews>
  <sheetFormatPr defaultColWidth="7.00390625" defaultRowHeight="12.75" customHeight="1"/>
  <cols>
    <col min="1" max="1" width="0.5" style="28" customWidth="1"/>
    <col min="2" max="2" width="8.625" style="28" customWidth="1"/>
    <col min="3" max="3" width="4.625" style="28" customWidth="1"/>
    <col min="4" max="4" width="3.625" style="28" customWidth="1"/>
    <col min="5" max="7" width="5.625" style="28" customWidth="1"/>
    <col min="8" max="13" width="5.125" style="28" customWidth="1"/>
    <col min="14" max="14" width="5.625" style="28" customWidth="1"/>
    <col min="15" max="17" width="5.125" style="28" customWidth="1"/>
    <col min="18" max="18" width="1.00390625" style="28" customWidth="1"/>
    <col min="19" max="19" width="8.625" style="28" customWidth="1"/>
    <col min="20" max="20" width="4.625" style="28" customWidth="1"/>
    <col min="21" max="21" width="3.625" style="28" customWidth="1"/>
    <col min="22" max="22" width="8.00390625" style="28" customWidth="1"/>
    <col min="23" max="27" width="7.00390625" style="28" customWidth="1"/>
    <col min="28" max="16384" width="7.00390625" style="28" customWidth="1"/>
  </cols>
  <sheetData>
    <row r="1" ht="6" customHeight="1"/>
    <row r="2" spans="2:19" ht="12.75" customHeight="1">
      <c r="B2" s="30" t="s">
        <v>55</v>
      </c>
      <c r="S2" s="30" t="s">
        <v>56</v>
      </c>
    </row>
    <row r="3" ht="6" customHeight="1"/>
    <row r="4" spans="2:30" s="31" customFormat="1" ht="13.5" customHeight="1">
      <c r="B4" s="58"/>
      <c r="C4" s="58"/>
      <c r="D4" s="58"/>
      <c r="E4" s="33"/>
      <c r="F4" s="33"/>
      <c r="G4" s="503" t="s">
        <v>64</v>
      </c>
      <c r="H4" s="504"/>
      <c r="I4" s="504"/>
      <c r="J4" s="504"/>
      <c r="K4" s="504"/>
      <c r="L4" s="504"/>
      <c r="M4" s="505"/>
      <c r="N4" s="503" t="s">
        <v>65</v>
      </c>
      <c r="O4" s="504"/>
      <c r="P4" s="504"/>
      <c r="Q4" s="504"/>
      <c r="S4" s="58"/>
      <c r="T4" s="58"/>
      <c r="U4" s="58"/>
      <c r="V4" s="487" t="s">
        <v>66</v>
      </c>
      <c r="W4" s="488"/>
      <c r="X4" s="488"/>
      <c r="Y4" s="488"/>
      <c r="Z4" s="488"/>
      <c r="AA4" s="488"/>
      <c r="AB4" s="488"/>
      <c r="AC4" s="488"/>
      <c r="AD4" s="488"/>
    </row>
    <row r="5" spans="2:30" s="31" customFormat="1" ht="13.5" customHeight="1">
      <c r="B5" s="485" t="s">
        <v>67</v>
      </c>
      <c r="C5" s="485"/>
      <c r="D5" s="489"/>
      <c r="E5" s="34" t="s">
        <v>10</v>
      </c>
      <c r="F5" s="34" t="s">
        <v>57</v>
      </c>
      <c r="G5" s="493"/>
      <c r="H5" s="494"/>
      <c r="I5" s="494"/>
      <c r="J5" s="494"/>
      <c r="K5" s="494"/>
      <c r="L5" s="494"/>
      <c r="M5" s="495"/>
      <c r="N5" s="493"/>
      <c r="O5" s="494"/>
      <c r="P5" s="494"/>
      <c r="Q5" s="494"/>
      <c r="S5" s="485" t="s">
        <v>67</v>
      </c>
      <c r="T5" s="485"/>
      <c r="U5" s="489"/>
      <c r="V5" s="498" t="s">
        <v>10</v>
      </c>
      <c r="W5" s="487" t="s">
        <v>68</v>
      </c>
      <c r="X5" s="488"/>
      <c r="Y5" s="488"/>
      <c r="Z5" s="502"/>
      <c r="AA5" s="487" t="s">
        <v>69</v>
      </c>
      <c r="AB5" s="488"/>
      <c r="AC5" s="488"/>
      <c r="AD5" s="488"/>
    </row>
    <row r="6" spans="5:30" s="31" customFormat="1" ht="13.5" customHeight="1">
      <c r="E6" s="34"/>
      <c r="F6" s="34"/>
      <c r="G6" s="33" t="s">
        <v>10</v>
      </c>
      <c r="H6" s="33" t="s">
        <v>58</v>
      </c>
      <c r="I6" s="33" t="s">
        <v>59</v>
      </c>
      <c r="J6" s="33" t="s">
        <v>60</v>
      </c>
      <c r="K6" s="33" t="s">
        <v>61</v>
      </c>
      <c r="L6" s="33" t="s">
        <v>62</v>
      </c>
      <c r="M6" s="33" t="s">
        <v>63</v>
      </c>
      <c r="N6" s="33" t="s">
        <v>10</v>
      </c>
      <c r="O6" s="33" t="s">
        <v>58</v>
      </c>
      <c r="P6" s="33" t="s">
        <v>59</v>
      </c>
      <c r="Q6" s="33" t="s">
        <v>60</v>
      </c>
      <c r="V6" s="499"/>
      <c r="W6" s="33" t="s">
        <v>10</v>
      </c>
      <c r="X6" s="33" t="s">
        <v>58</v>
      </c>
      <c r="Y6" s="33" t="s">
        <v>59</v>
      </c>
      <c r="Z6" s="33" t="s">
        <v>60</v>
      </c>
      <c r="AA6" s="33" t="s">
        <v>10</v>
      </c>
      <c r="AB6" s="33" t="s">
        <v>58</v>
      </c>
      <c r="AC6" s="33" t="s">
        <v>59</v>
      </c>
      <c r="AD6" s="33" t="s">
        <v>60</v>
      </c>
    </row>
    <row r="7" spans="2:30" ht="6" customHeight="1">
      <c r="B7" s="35"/>
      <c r="C7" s="35"/>
      <c r="D7" s="35"/>
      <c r="E7" s="5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S7" s="35"/>
      <c r="T7" s="35"/>
      <c r="U7" s="35"/>
      <c r="V7" s="59"/>
      <c r="W7" s="37"/>
      <c r="X7" s="37"/>
      <c r="Y7" s="37"/>
      <c r="Z7" s="37"/>
      <c r="AA7" s="37"/>
      <c r="AB7" s="37"/>
      <c r="AC7" s="37"/>
      <c r="AD7" s="37"/>
    </row>
    <row r="8" spans="2:30" ht="13.5" customHeight="1">
      <c r="B8" s="31"/>
      <c r="C8" s="31"/>
      <c r="D8" s="60" t="s">
        <v>10</v>
      </c>
      <c r="E8" s="41">
        <v>70</v>
      </c>
      <c r="F8" s="61">
        <v>4</v>
      </c>
      <c r="G8" s="61">
        <v>13</v>
      </c>
      <c r="H8" s="61">
        <v>3</v>
      </c>
      <c r="I8" s="61">
        <v>1</v>
      </c>
      <c r="J8" s="62">
        <v>2</v>
      </c>
      <c r="K8" s="61">
        <v>3</v>
      </c>
      <c r="L8" s="61">
        <v>3</v>
      </c>
      <c r="M8" s="62">
        <v>1</v>
      </c>
      <c r="N8" s="63">
        <v>2</v>
      </c>
      <c r="O8" s="64">
        <v>1</v>
      </c>
      <c r="P8" s="64">
        <v>1</v>
      </c>
      <c r="Q8" s="63">
        <v>0</v>
      </c>
      <c r="R8" s="65"/>
      <c r="S8" s="31"/>
      <c r="T8" s="31"/>
      <c r="U8" s="60" t="s">
        <v>10</v>
      </c>
      <c r="V8" s="66">
        <v>51</v>
      </c>
      <c r="W8" s="63">
        <v>15</v>
      </c>
      <c r="X8" s="63">
        <v>5</v>
      </c>
      <c r="Y8" s="63">
        <v>5</v>
      </c>
      <c r="Z8" s="63">
        <v>5</v>
      </c>
      <c r="AA8" s="63">
        <v>36</v>
      </c>
      <c r="AB8" s="63">
        <v>12</v>
      </c>
      <c r="AC8" s="63">
        <v>11</v>
      </c>
      <c r="AD8" s="63">
        <v>13</v>
      </c>
    </row>
    <row r="9" spans="2:30" ht="13.5" customHeight="1">
      <c r="B9" s="485" t="s">
        <v>70</v>
      </c>
      <c r="C9" s="485"/>
      <c r="D9" s="31" t="s">
        <v>45</v>
      </c>
      <c r="E9" s="67">
        <v>49</v>
      </c>
      <c r="F9" s="68">
        <v>4</v>
      </c>
      <c r="G9" s="69">
        <v>6</v>
      </c>
      <c r="H9" s="68">
        <v>1</v>
      </c>
      <c r="I9" s="70">
        <v>1</v>
      </c>
      <c r="J9" s="70">
        <v>1</v>
      </c>
      <c r="K9" s="68">
        <v>1</v>
      </c>
      <c r="L9" s="70">
        <v>2</v>
      </c>
      <c r="M9" s="70">
        <v>0</v>
      </c>
      <c r="N9" s="69">
        <v>2</v>
      </c>
      <c r="O9" s="68">
        <v>1</v>
      </c>
      <c r="P9" s="68">
        <v>1</v>
      </c>
      <c r="Q9" s="68">
        <v>0</v>
      </c>
      <c r="S9" s="485" t="s">
        <v>70</v>
      </c>
      <c r="T9" s="485"/>
      <c r="U9" s="31" t="s">
        <v>45</v>
      </c>
      <c r="V9" s="67">
        <v>37</v>
      </c>
      <c r="W9" s="69">
        <v>8</v>
      </c>
      <c r="X9" s="68">
        <v>4</v>
      </c>
      <c r="Y9" s="68">
        <v>3</v>
      </c>
      <c r="Z9" s="68">
        <v>1</v>
      </c>
      <c r="AA9" s="69">
        <v>29</v>
      </c>
      <c r="AB9" s="68">
        <v>10</v>
      </c>
      <c r="AC9" s="68">
        <v>10</v>
      </c>
      <c r="AD9" s="68">
        <v>9</v>
      </c>
    </row>
    <row r="10" spans="2:30" ht="13.5" customHeight="1">
      <c r="B10" s="31"/>
      <c r="C10" s="31"/>
      <c r="D10" s="31" t="s">
        <v>46</v>
      </c>
      <c r="E10" s="67">
        <v>21</v>
      </c>
      <c r="F10" s="68">
        <v>0</v>
      </c>
      <c r="G10" s="69">
        <v>7</v>
      </c>
      <c r="H10" s="70">
        <v>2</v>
      </c>
      <c r="I10" s="68">
        <v>0</v>
      </c>
      <c r="J10" s="70">
        <v>1</v>
      </c>
      <c r="K10" s="70">
        <v>2</v>
      </c>
      <c r="L10" s="70">
        <v>1</v>
      </c>
      <c r="M10" s="70">
        <v>1</v>
      </c>
      <c r="N10" s="69">
        <v>0</v>
      </c>
      <c r="O10" s="68">
        <v>0</v>
      </c>
      <c r="P10" s="68">
        <v>0</v>
      </c>
      <c r="Q10" s="68">
        <v>0</v>
      </c>
      <c r="S10" s="31"/>
      <c r="T10" s="31"/>
      <c r="U10" s="31" t="s">
        <v>46</v>
      </c>
      <c r="V10" s="67">
        <v>14</v>
      </c>
      <c r="W10" s="69">
        <v>7</v>
      </c>
      <c r="X10" s="68">
        <v>1</v>
      </c>
      <c r="Y10" s="68">
        <v>2</v>
      </c>
      <c r="Z10" s="70">
        <v>4</v>
      </c>
      <c r="AA10" s="69">
        <v>7</v>
      </c>
      <c r="AB10" s="68">
        <v>2</v>
      </c>
      <c r="AC10" s="68">
        <v>1</v>
      </c>
      <c r="AD10" s="68">
        <v>4</v>
      </c>
    </row>
    <row r="11" spans="2:30" ht="13.5" customHeight="1">
      <c r="B11" s="31"/>
      <c r="C11" s="31"/>
      <c r="D11" s="31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S11" s="31"/>
      <c r="T11" s="31"/>
      <c r="U11" s="31"/>
      <c r="V11" s="71"/>
      <c r="W11" s="72"/>
      <c r="X11" s="72"/>
      <c r="Y11" s="72"/>
      <c r="Z11" s="72"/>
      <c r="AA11" s="72"/>
      <c r="AB11" s="72"/>
      <c r="AC11" s="72"/>
      <c r="AD11" s="72"/>
    </row>
    <row r="12" spans="2:30" ht="13.5" customHeight="1">
      <c r="B12" s="31"/>
      <c r="C12" s="31"/>
      <c r="D12" s="60" t="s">
        <v>10</v>
      </c>
      <c r="E12" s="66">
        <v>49</v>
      </c>
      <c r="F12" s="63">
        <v>15</v>
      </c>
      <c r="G12" s="63">
        <v>25</v>
      </c>
      <c r="H12" s="63">
        <v>5</v>
      </c>
      <c r="I12" s="63">
        <v>4</v>
      </c>
      <c r="J12" s="63">
        <v>6</v>
      </c>
      <c r="K12" s="63">
        <v>6</v>
      </c>
      <c r="L12" s="63">
        <v>2</v>
      </c>
      <c r="M12" s="64">
        <v>2</v>
      </c>
      <c r="N12" s="63">
        <v>6</v>
      </c>
      <c r="O12" s="64">
        <v>1</v>
      </c>
      <c r="P12" s="63">
        <v>2</v>
      </c>
      <c r="Q12" s="63">
        <v>3</v>
      </c>
      <c r="R12" s="65"/>
      <c r="S12" s="31"/>
      <c r="T12" s="31"/>
      <c r="U12" s="60" t="s">
        <v>10</v>
      </c>
      <c r="V12" s="66">
        <v>3</v>
      </c>
      <c r="W12" s="63">
        <v>3</v>
      </c>
      <c r="X12" s="63">
        <v>0</v>
      </c>
      <c r="Y12" s="63">
        <v>1</v>
      </c>
      <c r="Z12" s="63">
        <v>2</v>
      </c>
      <c r="AA12" s="72">
        <v>0</v>
      </c>
      <c r="AB12" s="72">
        <v>0</v>
      </c>
      <c r="AC12" s="64">
        <v>0</v>
      </c>
      <c r="AD12" s="64">
        <v>0</v>
      </c>
    </row>
    <row r="13" spans="2:30" ht="13.5" customHeight="1">
      <c r="B13" s="485" t="s">
        <v>71</v>
      </c>
      <c r="C13" s="485"/>
      <c r="D13" s="31" t="s">
        <v>45</v>
      </c>
      <c r="E13" s="67">
        <v>26</v>
      </c>
      <c r="F13" s="68">
        <v>8</v>
      </c>
      <c r="G13" s="69">
        <v>16</v>
      </c>
      <c r="H13" s="68">
        <v>3</v>
      </c>
      <c r="I13" s="68">
        <v>3</v>
      </c>
      <c r="J13" s="68">
        <v>2</v>
      </c>
      <c r="K13" s="70">
        <v>5</v>
      </c>
      <c r="L13" s="70">
        <v>2</v>
      </c>
      <c r="M13" s="70">
        <v>1</v>
      </c>
      <c r="N13" s="69">
        <v>1</v>
      </c>
      <c r="O13" s="70">
        <v>1</v>
      </c>
      <c r="P13" s="68">
        <v>0</v>
      </c>
      <c r="Q13" s="68">
        <v>0</v>
      </c>
      <c r="S13" s="485" t="s">
        <v>71</v>
      </c>
      <c r="T13" s="485"/>
      <c r="U13" s="31" t="s">
        <v>45</v>
      </c>
      <c r="V13" s="67">
        <v>1</v>
      </c>
      <c r="W13" s="69">
        <v>1</v>
      </c>
      <c r="X13" s="70">
        <v>0</v>
      </c>
      <c r="Y13" s="68">
        <v>0</v>
      </c>
      <c r="Z13" s="68">
        <v>1</v>
      </c>
      <c r="AA13" s="72">
        <v>0</v>
      </c>
      <c r="AB13" s="70">
        <v>0</v>
      </c>
      <c r="AC13" s="70">
        <v>0</v>
      </c>
      <c r="AD13" s="70">
        <v>0</v>
      </c>
    </row>
    <row r="14" spans="2:30" ht="13.5" customHeight="1">
      <c r="B14" s="31"/>
      <c r="C14" s="31"/>
      <c r="D14" s="31" t="s">
        <v>46</v>
      </c>
      <c r="E14" s="67">
        <v>23</v>
      </c>
      <c r="F14" s="68">
        <v>7</v>
      </c>
      <c r="G14" s="69">
        <v>9</v>
      </c>
      <c r="H14" s="70">
        <v>2</v>
      </c>
      <c r="I14" s="68">
        <v>1</v>
      </c>
      <c r="J14" s="68">
        <v>4</v>
      </c>
      <c r="K14" s="70">
        <v>1</v>
      </c>
      <c r="L14" s="70">
        <v>0</v>
      </c>
      <c r="M14" s="70">
        <v>1</v>
      </c>
      <c r="N14" s="69">
        <v>5</v>
      </c>
      <c r="O14" s="70">
        <v>0</v>
      </c>
      <c r="P14" s="70">
        <v>2</v>
      </c>
      <c r="Q14" s="68">
        <v>3</v>
      </c>
      <c r="S14" s="31"/>
      <c r="T14" s="31"/>
      <c r="U14" s="31" t="s">
        <v>46</v>
      </c>
      <c r="V14" s="67">
        <v>2</v>
      </c>
      <c r="W14" s="69">
        <v>2</v>
      </c>
      <c r="X14" s="68">
        <v>0</v>
      </c>
      <c r="Y14" s="70">
        <v>1</v>
      </c>
      <c r="Z14" s="68">
        <v>1</v>
      </c>
      <c r="AA14" s="72">
        <v>0</v>
      </c>
      <c r="AB14" s="70">
        <v>0</v>
      </c>
      <c r="AC14" s="70">
        <v>0</v>
      </c>
      <c r="AD14" s="70">
        <v>0</v>
      </c>
    </row>
    <row r="15" spans="2:30" ht="13.5" customHeight="1">
      <c r="B15" s="31"/>
      <c r="C15" s="31"/>
      <c r="D15" s="3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S15" s="31"/>
      <c r="T15" s="31"/>
      <c r="U15" s="31"/>
      <c r="V15" s="71"/>
      <c r="W15" s="72"/>
      <c r="X15" s="72"/>
      <c r="Y15" s="72"/>
      <c r="Z15" s="72"/>
      <c r="AA15" s="72"/>
      <c r="AB15" s="72"/>
      <c r="AC15" s="72"/>
      <c r="AD15" s="72"/>
    </row>
    <row r="16" spans="2:30" ht="13.5" customHeight="1">
      <c r="B16" s="31"/>
      <c r="C16" s="31"/>
      <c r="D16" s="60" t="s">
        <v>10</v>
      </c>
      <c r="E16" s="66">
        <v>687</v>
      </c>
      <c r="F16" s="64">
        <f>F17+F18</f>
        <v>0</v>
      </c>
      <c r="G16" s="63">
        <v>202</v>
      </c>
      <c r="H16" s="63">
        <v>35</v>
      </c>
      <c r="I16" s="63">
        <v>27</v>
      </c>
      <c r="J16" s="63">
        <v>41</v>
      </c>
      <c r="K16" s="63">
        <v>31</v>
      </c>
      <c r="L16" s="63">
        <v>34</v>
      </c>
      <c r="M16" s="63">
        <v>34</v>
      </c>
      <c r="N16" s="63">
        <v>173</v>
      </c>
      <c r="O16" s="63">
        <v>62</v>
      </c>
      <c r="P16" s="63">
        <v>46</v>
      </c>
      <c r="Q16" s="63">
        <v>65</v>
      </c>
      <c r="R16" s="65"/>
      <c r="S16" s="31"/>
      <c r="T16" s="31"/>
      <c r="U16" s="60" t="s">
        <v>10</v>
      </c>
      <c r="V16" s="66">
        <v>312</v>
      </c>
      <c r="W16" s="63">
        <v>312</v>
      </c>
      <c r="X16" s="63">
        <v>103</v>
      </c>
      <c r="Y16" s="63">
        <v>103</v>
      </c>
      <c r="Z16" s="63">
        <v>106</v>
      </c>
      <c r="AA16" s="64">
        <v>0</v>
      </c>
      <c r="AB16" s="64">
        <v>0</v>
      </c>
      <c r="AC16" s="64">
        <v>0</v>
      </c>
      <c r="AD16" s="64">
        <v>0</v>
      </c>
    </row>
    <row r="17" spans="2:30" ht="13.5" customHeight="1">
      <c r="B17" s="31"/>
      <c r="C17" s="31" t="s">
        <v>10</v>
      </c>
      <c r="D17" s="31" t="s">
        <v>45</v>
      </c>
      <c r="E17" s="67">
        <v>449</v>
      </c>
      <c r="F17" s="70">
        <v>0</v>
      </c>
      <c r="G17" s="69">
        <v>132</v>
      </c>
      <c r="H17" s="68">
        <v>22</v>
      </c>
      <c r="I17" s="68">
        <v>19</v>
      </c>
      <c r="J17" s="68">
        <v>31</v>
      </c>
      <c r="K17" s="68">
        <v>21</v>
      </c>
      <c r="L17" s="68">
        <v>18</v>
      </c>
      <c r="M17" s="68">
        <v>21</v>
      </c>
      <c r="N17" s="69">
        <v>118</v>
      </c>
      <c r="O17" s="68">
        <v>40</v>
      </c>
      <c r="P17" s="68">
        <v>33</v>
      </c>
      <c r="Q17" s="68">
        <v>45</v>
      </c>
      <c r="S17" s="31"/>
      <c r="T17" s="31" t="s">
        <v>10</v>
      </c>
      <c r="U17" s="31" t="s">
        <v>45</v>
      </c>
      <c r="V17" s="67">
        <v>199</v>
      </c>
      <c r="W17" s="69">
        <v>199</v>
      </c>
      <c r="X17" s="68">
        <v>76</v>
      </c>
      <c r="Y17" s="68">
        <v>62</v>
      </c>
      <c r="Z17" s="68">
        <v>61</v>
      </c>
      <c r="AA17" s="72">
        <v>0</v>
      </c>
      <c r="AB17" s="70">
        <v>0</v>
      </c>
      <c r="AC17" s="70">
        <v>0</v>
      </c>
      <c r="AD17" s="70">
        <v>0</v>
      </c>
    </row>
    <row r="18" spans="2:30" ht="13.5" customHeight="1">
      <c r="B18" s="31"/>
      <c r="C18" s="31"/>
      <c r="D18" s="31" t="s">
        <v>46</v>
      </c>
      <c r="E18" s="67">
        <v>238</v>
      </c>
      <c r="F18" s="70">
        <v>0</v>
      </c>
      <c r="G18" s="69">
        <v>70</v>
      </c>
      <c r="H18" s="68">
        <v>13</v>
      </c>
      <c r="I18" s="68">
        <v>8</v>
      </c>
      <c r="J18" s="68">
        <v>10</v>
      </c>
      <c r="K18" s="68">
        <v>10</v>
      </c>
      <c r="L18" s="68">
        <v>16</v>
      </c>
      <c r="M18" s="68">
        <v>13</v>
      </c>
      <c r="N18" s="69">
        <v>55</v>
      </c>
      <c r="O18" s="68">
        <v>22</v>
      </c>
      <c r="P18" s="68">
        <v>13</v>
      </c>
      <c r="Q18" s="68">
        <v>20</v>
      </c>
      <c r="S18" s="31"/>
      <c r="T18" s="31"/>
      <c r="U18" s="31" t="s">
        <v>46</v>
      </c>
      <c r="V18" s="67">
        <v>113</v>
      </c>
      <c r="W18" s="69">
        <v>113</v>
      </c>
      <c r="X18" s="68">
        <v>27</v>
      </c>
      <c r="Y18" s="68">
        <v>41</v>
      </c>
      <c r="Z18" s="68">
        <v>45</v>
      </c>
      <c r="AA18" s="72">
        <v>0</v>
      </c>
      <c r="AB18" s="70">
        <v>0</v>
      </c>
      <c r="AC18" s="70">
        <v>0</v>
      </c>
      <c r="AD18" s="70">
        <v>0</v>
      </c>
    </row>
    <row r="19" spans="2:30" ht="13.5" customHeight="1">
      <c r="B19" s="31" t="s">
        <v>18</v>
      </c>
      <c r="C19" s="31"/>
      <c r="D19" s="31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S19" s="31" t="s">
        <v>18</v>
      </c>
      <c r="T19" s="31"/>
      <c r="U19" s="31"/>
      <c r="V19" s="71"/>
      <c r="W19" s="72"/>
      <c r="X19" s="72"/>
      <c r="Y19" s="72"/>
      <c r="Z19" s="72"/>
      <c r="AA19" s="72"/>
      <c r="AB19" s="72"/>
      <c r="AC19" s="72"/>
      <c r="AD19" s="72"/>
    </row>
    <row r="20" spans="2:30" ht="13.5" customHeight="1">
      <c r="B20" s="31"/>
      <c r="C20" s="486" t="s">
        <v>72</v>
      </c>
      <c r="D20" s="31" t="s">
        <v>10</v>
      </c>
      <c r="E20" s="67">
        <v>63</v>
      </c>
      <c r="F20" s="72">
        <v>0</v>
      </c>
      <c r="G20" s="69">
        <v>18</v>
      </c>
      <c r="H20" s="69">
        <v>3</v>
      </c>
      <c r="I20" s="69">
        <v>3</v>
      </c>
      <c r="J20" s="69">
        <v>3</v>
      </c>
      <c r="K20" s="69">
        <v>3</v>
      </c>
      <c r="L20" s="69">
        <v>3</v>
      </c>
      <c r="M20" s="69">
        <v>3</v>
      </c>
      <c r="N20" s="69">
        <v>18</v>
      </c>
      <c r="O20" s="69">
        <v>6</v>
      </c>
      <c r="P20" s="69">
        <v>6</v>
      </c>
      <c r="Q20" s="69">
        <v>6</v>
      </c>
      <c r="S20" s="31"/>
      <c r="T20" s="486" t="s">
        <v>72</v>
      </c>
      <c r="U20" s="31" t="s">
        <v>10</v>
      </c>
      <c r="V20" s="67">
        <v>27</v>
      </c>
      <c r="W20" s="69">
        <v>27</v>
      </c>
      <c r="X20" s="69">
        <v>9</v>
      </c>
      <c r="Y20" s="69">
        <v>9</v>
      </c>
      <c r="Z20" s="69">
        <v>9</v>
      </c>
      <c r="AA20" s="72">
        <f>AA21+AA22</f>
        <v>0</v>
      </c>
      <c r="AB20" s="72">
        <f>AB21+AB22</f>
        <v>0</v>
      </c>
      <c r="AC20" s="72">
        <f>AC21+AC22</f>
        <v>0</v>
      </c>
      <c r="AD20" s="72">
        <f>AD21+AD22</f>
        <v>0</v>
      </c>
    </row>
    <row r="21" spans="2:30" ht="13.5" customHeight="1">
      <c r="B21" s="31"/>
      <c r="C21" s="486"/>
      <c r="D21" s="31" t="s">
        <v>45</v>
      </c>
      <c r="E21" s="67">
        <v>40</v>
      </c>
      <c r="F21" s="70">
        <v>0</v>
      </c>
      <c r="G21" s="69">
        <v>11</v>
      </c>
      <c r="H21" s="68">
        <v>1</v>
      </c>
      <c r="I21" s="68">
        <v>2</v>
      </c>
      <c r="J21" s="68">
        <v>2</v>
      </c>
      <c r="K21" s="68">
        <v>2</v>
      </c>
      <c r="L21" s="68">
        <v>2</v>
      </c>
      <c r="M21" s="68">
        <v>2</v>
      </c>
      <c r="N21" s="69">
        <v>13</v>
      </c>
      <c r="O21" s="68">
        <v>5</v>
      </c>
      <c r="P21" s="68">
        <v>4</v>
      </c>
      <c r="Q21" s="68">
        <v>4</v>
      </c>
      <c r="S21" s="31"/>
      <c r="T21" s="486"/>
      <c r="U21" s="31" t="s">
        <v>45</v>
      </c>
      <c r="V21" s="67">
        <v>16</v>
      </c>
      <c r="W21" s="69">
        <v>16</v>
      </c>
      <c r="X21" s="68">
        <v>8</v>
      </c>
      <c r="Y21" s="68">
        <v>4</v>
      </c>
      <c r="Z21" s="68">
        <v>4</v>
      </c>
      <c r="AA21" s="72">
        <f>SUM(AB21:AD21)</f>
        <v>0</v>
      </c>
      <c r="AB21" s="70">
        <v>0</v>
      </c>
      <c r="AC21" s="70">
        <v>0</v>
      </c>
      <c r="AD21" s="70">
        <v>0</v>
      </c>
    </row>
    <row r="22" spans="2:30" ht="13.5" customHeight="1">
      <c r="B22" s="31"/>
      <c r="C22" s="486"/>
      <c r="D22" s="31" t="s">
        <v>46</v>
      </c>
      <c r="E22" s="67">
        <v>23</v>
      </c>
      <c r="F22" s="70">
        <v>0</v>
      </c>
      <c r="G22" s="69">
        <v>7</v>
      </c>
      <c r="H22" s="68">
        <v>2</v>
      </c>
      <c r="I22" s="68">
        <v>1</v>
      </c>
      <c r="J22" s="68">
        <v>1</v>
      </c>
      <c r="K22" s="68">
        <v>1</v>
      </c>
      <c r="L22" s="68">
        <v>1</v>
      </c>
      <c r="M22" s="70">
        <v>1</v>
      </c>
      <c r="N22" s="69">
        <v>5</v>
      </c>
      <c r="O22" s="68">
        <v>1</v>
      </c>
      <c r="P22" s="70">
        <v>2</v>
      </c>
      <c r="Q22" s="68">
        <v>2</v>
      </c>
      <c r="S22" s="31"/>
      <c r="T22" s="486"/>
      <c r="U22" s="31" t="s">
        <v>46</v>
      </c>
      <c r="V22" s="67">
        <v>11</v>
      </c>
      <c r="W22" s="69">
        <v>11</v>
      </c>
      <c r="X22" s="68">
        <v>1</v>
      </c>
      <c r="Y22" s="68">
        <v>5</v>
      </c>
      <c r="Z22" s="68">
        <v>5</v>
      </c>
      <c r="AA22" s="72">
        <f>SUM(AB22:AD22)</f>
        <v>0</v>
      </c>
      <c r="AB22" s="70">
        <v>0</v>
      </c>
      <c r="AC22" s="70">
        <v>0</v>
      </c>
      <c r="AD22" s="70">
        <v>0</v>
      </c>
    </row>
    <row r="23" spans="2:30" ht="6" customHeight="1">
      <c r="B23" s="52"/>
      <c r="C23" s="52"/>
      <c r="D23" s="53"/>
      <c r="E23" s="73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S23" s="52"/>
      <c r="T23" s="52"/>
      <c r="U23" s="53"/>
      <c r="V23" s="73"/>
      <c r="W23" s="55"/>
      <c r="X23" s="55"/>
      <c r="Y23" s="55"/>
      <c r="Z23" s="55"/>
      <c r="AA23" s="55"/>
      <c r="AB23" s="55"/>
      <c r="AC23" s="55"/>
      <c r="AD23" s="55"/>
    </row>
    <row r="24" spans="4:21" ht="12.75" customHeight="1">
      <c r="D24" s="57"/>
      <c r="U24" s="57"/>
    </row>
    <row r="25" spans="4:21" ht="12.75" customHeight="1">
      <c r="D25" s="57"/>
      <c r="U25" s="57"/>
    </row>
    <row r="26" spans="4:21" ht="12.75" customHeight="1">
      <c r="D26" s="57"/>
      <c r="U26" s="57"/>
    </row>
    <row r="27" spans="4:21" ht="12.75" customHeight="1">
      <c r="D27" s="57"/>
      <c r="U27" s="57"/>
    </row>
    <row r="28" spans="4:21" ht="12.75" customHeight="1">
      <c r="D28" s="57"/>
      <c r="U28" s="57"/>
    </row>
    <row r="29" ht="12.75" thickBot="1" thickTop="1"/>
    <row r="30" ht="12.75" thickBot="1" thickTop="1"/>
    <row r="31" ht="12.75" thickBot="1" thickTop="1"/>
    <row r="32" ht="12.75" thickBot="1" thickTop="1"/>
    <row r="33" ht="12.75" thickBot="1" thickTop="1"/>
    <row r="34" ht="12.75" thickBot="1" thickTop="1"/>
  </sheetData>
  <sheetProtection/>
  <mergeCells count="14">
    <mergeCell ref="B5:D5"/>
    <mergeCell ref="V4:AD4"/>
    <mergeCell ref="W5:Z5"/>
    <mergeCell ref="AA5:AD5"/>
    <mergeCell ref="V5:V6"/>
    <mergeCell ref="S5:U5"/>
    <mergeCell ref="G4:M5"/>
    <mergeCell ref="N4:Q5"/>
    <mergeCell ref="B9:C9"/>
    <mergeCell ref="B13:C13"/>
    <mergeCell ref="C20:C22"/>
    <mergeCell ref="S9:T9"/>
    <mergeCell ref="S13:T13"/>
    <mergeCell ref="T20:T22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71"/>
  <sheetViews>
    <sheetView zoomScalePageLayoutView="0" workbookViewId="0" topLeftCell="A1">
      <pane xSplit="2" ySplit="6" topLeftCell="C7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G21" sqref="G21"/>
    </sheetView>
  </sheetViews>
  <sheetFormatPr defaultColWidth="7.00390625" defaultRowHeight="14.25" customHeight="1"/>
  <cols>
    <col min="1" max="1" width="0.5" style="74" customWidth="1"/>
    <col min="2" max="2" width="8.625" style="74" customWidth="1"/>
    <col min="3" max="3" width="4.625" style="74" customWidth="1"/>
    <col min="4" max="4" width="5.125" style="74" customWidth="1"/>
    <col min="5" max="5" width="6.875" style="74" customWidth="1"/>
    <col min="6" max="7" width="6.625" style="74" customWidth="1"/>
    <col min="8" max="10" width="5.125" style="74" customWidth="1"/>
    <col min="11" max="11" width="6.625" style="74" customWidth="1"/>
    <col min="12" max="13" width="6.125" style="74" customWidth="1"/>
    <col min="14" max="14" width="6.375" style="74" customWidth="1"/>
    <col min="15" max="16" width="6.125" style="74" customWidth="1"/>
    <col min="17" max="17" width="6.625" style="74" customWidth="1"/>
    <col min="18" max="19" width="6.125" style="74" customWidth="1"/>
    <col min="20" max="16384" width="7.00390625" style="74" customWidth="1"/>
  </cols>
  <sheetData>
    <row r="1" ht="4.5" customHeight="1"/>
    <row r="2" ht="14.25" customHeight="1">
      <c r="B2" s="75" t="s">
        <v>73</v>
      </c>
    </row>
    <row r="3" s="76" customFormat="1" ht="4.5" customHeight="1" thickBot="1"/>
    <row r="4" spans="2:19" s="76" customFormat="1" ht="13.5" customHeight="1">
      <c r="B4" s="77"/>
      <c r="C4" s="78"/>
      <c r="D4" s="78"/>
      <c r="E4" s="79"/>
      <c r="F4" s="80"/>
      <c r="G4" s="80"/>
      <c r="H4" s="447" t="s">
        <v>133</v>
      </c>
      <c r="I4" s="447"/>
      <c r="J4" s="447"/>
      <c r="K4" s="447"/>
      <c r="L4" s="447"/>
      <c r="M4" s="447"/>
      <c r="N4" s="80"/>
      <c r="O4" s="80"/>
      <c r="P4" s="80"/>
      <c r="Q4" s="446" t="s">
        <v>134</v>
      </c>
      <c r="R4" s="447"/>
      <c r="S4" s="447"/>
    </row>
    <row r="5" spans="2:19" s="81" customFormat="1" ht="13.5" customHeight="1">
      <c r="B5" s="81" t="s">
        <v>74</v>
      </c>
      <c r="C5" s="12" t="s">
        <v>75</v>
      </c>
      <c r="D5" s="82" t="s">
        <v>2</v>
      </c>
      <c r="E5" s="83"/>
      <c r="F5" s="84" t="s">
        <v>10</v>
      </c>
      <c r="G5" s="85"/>
      <c r="H5" s="83"/>
      <c r="I5" s="84" t="s">
        <v>76</v>
      </c>
      <c r="J5" s="85"/>
      <c r="K5" s="83"/>
      <c r="L5" s="84" t="s">
        <v>77</v>
      </c>
      <c r="M5" s="85"/>
      <c r="N5" s="83"/>
      <c r="O5" s="84" t="s">
        <v>78</v>
      </c>
      <c r="P5" s="85"/>
      <c r="Q5" s="477" t="s">
        <v>10</v>
      </c>
      <c r="R5" s="477" t="s">
        <v>45</v>
      </c>
      <c r="S5" s="507" t="s">
        <v>46</v>
      </c>
    </row>
    <row r="6" spans="3:19" s="81" customFormat="1" ht="13.5" customHeight="1">
      <c r="C6" s="12"/>
      <c r="D6" s="82" t="s">
        <v>79</v>
      </c>
      <c r="E6" s="87" t="s">
        <v>10</v>
      </c>
      <c r="F6" s="87" t="s">
        <v>45</v>
      </c>
      <c r="G6" s="87" t="s">
        <v>46</v>
      </c>
      <c r="H6" s="87" t="s">
        <v>10</v>
      </c>
      <c r="I6" s="87" t="s">
        <v>45</v>
      </c>
      <c r="J6" s="87" t="s">
        <v>46</v>
      </c>
      <c r="K6" s="87" t="s">
        <v>10</v>
      </c>
      <c r="L6" s="87" t="s">
        <v>45</v>
      </c>
      <c r="M6" s="87" t="s">
        <v>46</v>
      </c>
      <c r="N6" s="87" t="s">
        <v>10</v>
      </c>
      <c r="O6" s="87" t="s">
        <v>45</v>
      </c>
      <c r="P6" s="87" t="s">
        <v>46</v>
      </c>
      <c r="Q6" s="506"/>
      <c r="R6" s="506"/>
      <c r="S6" s="508"/>
    </row>
    <row r="7" spans="2:19" s="76" customFormat="1" ht="4.5" customHeigh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90"/>
      <c r="S7" s="90"/>
    </row>
    <row r="8" spans="2:19" s="76" customFormat="1" ht="13.5" customHeight="1">
      <c r="B8" s="91" t="s">
        <v>80</v>
      </c>
      <c r="C8" s="92">
        <v>241</v>
      </c>
      <c r="D8" s="93">
        <v>775</v>
      </c>
      <c r="E8" s="93">
        <v>9905</v>
      </c>
      <c r="F8" s="93">
        <v>4924</v>
      </c>
      <c r="G8" s="93">
        <v>4981</v>
      </c>
      <c r="H8" s="93">
        <v>596</v>
      </c>
      <c r="I8" s="94">
        <v>306</v>
      </c>
      <c r="J8" s="94">
        <v>290</v>
      </c>
      <c r="K8" s="94">
        <v>3868</v>
      </c>
      <c r="L8" s="94">
        <v>1862</v>
      </c>
      <c r="M8" s="94">
        <v>2006</v>
      </c>
      <c r="N8" s="93">
        <v>5441</v>
      </c>
      <c r="O8" s="94">
        <v>2756</v>
      </c>
      <c r="P8" s="94">
        <v>2685</v>
      </c>
      <c r="Q8" s="93">
        <v>5611</v>
      </c>
      <c r="R8" s="94">
        <v>2899</v>
      </c>
      <c r="S8" s="94">
        <v>2712</v>
      </c>
    </row>
    <row r="9" spans="2:19" s="76" customFormat="1" ht="13.5" customHeight="1">
      <c r="B9" s="95" t="s">
        <v>81</v>
      </c>
      <c r="C9" s="96">
        <v>1</v>
      </c>
      <c r="D9" s="68">
        <v>8</v>
      </c>
      <c r="E9" s="97">
        <v>145</v>
      </c>
      <c r="F9" s="97">
        <v>72</v>
      </c>
      <c r="G9" s="97">
        <v>73</v>
      </c>
      <c r="H9" s="97">
        <v>30</v>
      </c>
      <c r="I9" s="98">
        <v>15</v>
      </c>
      <c r="J9" s="98">
        <v>15</v>
      </c>
      <c r="K9" s="97">
        <v>60</v>
      </c>
      <c r="L9" s="98">
        <v>30</v>
      </c>
      <c r="M9" s="98">
        <v>30</v>
      </c>
      <c r="N9" s="97">
        <v>55</v>
      </c>
      <c r="O9" s="98">
        <v>27</v>
      </c>
      <c r="P9" s="98">
        <v>28</v>
      </c>
      <c r="Q9" s="97">
        <v>58</v>
      </c>
      <c r="R9" s="98">
        <v>30</v>
      </c>
      <c r="S9" s="98">
        <v>28</v>
      </c>
    </row>
    <row r="10" spans="2:19" s="76" customFormat="1" ht="13.5" customHeight="1">
      <c r="B10" s="95" t="s">
        <v>82</v>
      </c>
      <c r="C10" s="96">
        <v>13</v>
      </c>
      <c r="D10" s="68">
        <v>125</v>
      </c>
      <c r="E10" s="97">
        <v>1808</v>
      </c>
      <c r="F10" s="97">
        <v>905</v>
      </c>
      <c r="G10" s="97">
        <v>903</v>
      </c>
      <c r="H10" s="97">
        <v>528</v>
      </c>
      <c r="I10" s="98">
        <v>270</v>
      </c>
      <c r="J10" s="98">
        <v>258</v>
      </c>
      <c r="K10" s="97">
        <v>640</v>
      </c>
      <c r="L10" s="98">
        <v>311</v>
      </c>
      <c r="M10" s="98">
        <v>329</v>
      </c>
      <c r="N10" s="97">
        <v>640</v>
      </c>
      <c r="O10" s="98">
        <v>324</v>
      </c>
      <c r="P10" s="98">
        <v>316</v>
      </c>
      <c r="Q10" s="97">
        <v>715</v>
      </c>
      <c r="R10" s="98">
        <v>373</v>
      </c>
      <c r="S10" s="98">
        <v>342</v>
      </c>
    </row>
    <row r="11" spans="2:19" s="76" customFormat="1" ht="4.5" customHeight="1">
      <c r="B11" s="95"/>
      <c r="C11" s="67"/>
      <c r="D11" s="69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2:19" s="76" customFormat="1" ht="13.5" customHeight="1">
      <c r="B12" s="99" t="s">
        <v>83</v>
      </c>
      <c r="C12" s="96">
        <v>35</v>
      </c>
      <c r="D12" s="68">
        <v>236</v>
      </c>
      <c r="E12" s="97">
        <v>3509</v>
      </c>
      <c r="F12" s="69">
        <v>1763</v>
      </c>
      <c r="G12" s="69">
        <v>1746</v>
      </c>
      <c r="H12" s="97">
        <v>361</v>
      </c>
      <c r="I12" s="68">
        <v>198</v>
      </c>
      <c r="J12" s="68">
        <v>163</v>
      </c>
      <c r="K12" s="97">
        <v>1505</v>
      </c>
      <c r="L12" s="68">
        <v>741</v>
      </c>
      <c r="M12" s="68">
        <v>764</v>
      </c>
      <c r="N12" s="97">
        <v>1643</v>
      </c>
      <c r="O12" s="68">
        <v>824</v>
      </c>
      <c r="P12" s="68">
        <v>819</v>
      </c>
      <c r="Q12" s="97">
        <v>1744</v>
      </c>
      <c r="R12" s="68">
        <v>903</v>
      </c>
      <c r="S12" s="68">
        <v>841</v>
      </c>
    </row>
    <row r="13" spans="2:19" s="76" customFormat="1" ht="14.25" customHeight="1">
      <c r="B13" s="99" t="s">
        <v>84</v>
      </c>
      <c r="C13" s="96">
        <v>21</v>
      </c>
      <c r="D13" s="68">
        <v>99</v>
      </c>
      <c r="E13" s="97">
        <v>1188</v>
      </c>
      <c r="F13" s="69">
        <v>545</v>
      </c>
      <c r="G13" s="69">
        <v>643</v>
      </c>
      <c r="H13" s="97">
        <v>41</v>
      </c>
      <c r="I13" s="68">
        <v>14</v>
      </c>
      <c r="J13" s="68">
        <v>27</v>
      </c>
      <c r="K13" s="97">
        <v>550</v>
      </c>
      <c r="L13" s="68">
        <v>239</v>
      </c>
      <c r="M13" s="68">
        <v>311</v>
      </c>
      <c r="N13" s="97">
        <v>597</v>
      </c>
      <c r="O13" s="68">
        <v>292</v>
      </c>
      <c r="P13" s="68">
        <v>305</v>
      </c>
      <c r="Q13" s="97">
        <v>627</v>
      </c>
      <c r="R13" s="68">
        <v>334</v>
      </c>
      <c r="S13" s="68">
        <v>293</v>
      </c>
    </row>
    <row r="14" spans="2:19" s="76" customFormat="1" ht="14.25" customHeight="1">
      <c r="B14" s="99" t="s">
        <v>85</v>
      </c>
      <c r="C14" s="96">
        <v>11</v>
      </c>
      <c r="D14" s="68">
        <v>32</v>
      </c>
      <c r="E14" s="97">
        <v>348</v>
      </c>
      <c r="F14" s="69">
        <v>176</v>
      </c>
      <c r="G14" s="69">
        <v>172</v>
      </c>
      <c r="H14" s="97">
        <v>0</v>
      </c>
      <c r="I14" s="98">
        <v>0</v>
      </c>
      <c r="J14" s="98">
        <v>0</v>
      </c>
      <c r="K14" s="97">
        <v>141</v>
      </c>
      <c r="L14" s="68">
        <v>71</v>
      </c>
      <c r="M14" s="68">
        <v>70</v>
      </c>
      <c r="N14" s="97">
        <v>207</v>
      </c>
      <c r="O14" s="68">
        <v>105</v>
      </c>
      <c r="P14" s="68">
        <v>102</v>
      </c>
      <c r="Q14" s="97">
        <v>227</v>
      </c>
      <c r="R14" s="68">
        <v>125</v>
      </c>
      <c r="S14" s="68">
        <v>102</v>
      </c>
    </row>
    <row r="15" spans="2:19" s="76" customFormat="1" ht="14.25" customHeight="1">
      <c r="B15" s="99" t="s">
        <v>86</v>
      </c>
      <c r="C15" s="96">
        <v>15</v>
      </c>
      <c r="D15" s="68">
        <v>54</v>
      </c>
      <c r="E15" s="97">
        <v>629</v>
      </c>
      <c r="F15" s="69">
        <v>303</v>
      </c>
      <c r="G15" s="69">
        <v>326</v>
      </c>
      <c r="H15" s="97">
        <v>70</v>
      </c>
      <c r="I15" s="68">
        <v>31</v>
      </c>
      <c r="J15" s="68">
        <v>39</v>
      </c>
      <c r="K15" s="97">
        <v>266</v>
      </c>
      <c r="L15" s="68">
        <v>118</v>
      </c>
      <c r="M15" s="68">
        <v>148</v>
      </c>
      <c r="N15" s="97">
        <v>293</v>
      </c>
      <c r="O15" s="68">
        <v>154</v>
      </c>
      <c r="P15" s="68">
        <v>139</v>
      </c>
      <c r="Q15" s="97">
        <v>333</v>
      </c>
      <c r="R15" s="68">
        <v>168</v>
      </c>
      <c r="S15" s="68">
        <v>165</v>
      </c>
    </row>
    <row r="16" spans="2:19" s="76" customFormat="1" ht="14.25" customHeight="1">
      <c r="B16" s="99" t="s">
        <v>87</v>
      </c>
      <c r="C16" s="100">
        <v>0</v>
      </c>
      <c r="D16" s="70">
        <v>0</v>
      </c>
      <c r="E16" s="97">
        <v>0</v>
      </c>
      <c r="F16" s="72">
        <v>0</v>
      </c>
      <c r="G16" s="72">
        <v>0</v>
      </c>
      <c r="H16" s="97">
        <v>0</v>
      </c>
      <c r="I16" s="68">
        <v>0</v>
      </c>
      <c r="J16" s="98">
        <v>0</v>
      </c>
      <c r="K16" s="97">
        <v>0</v>
      </c>
      <c r="L16" s="98">
        <v>0</v>
      </c>
      <c r="M16" s="68">
        <v>0</v>
      </c>
      <c r="N16" s="97">
        <v>0</v>
      </c>
      <c r="O16" s="98">
        <v>0</v>
      </c>
      <c r="P16" s="98">
        <v>0</v>
      </c>
      <c r="Q16" s="97">
        <v>0</v>
      </c>
      <c r="R16" s="98">
        <v>0</v>
      </c>
      <c r="S16" s="98">
        <v>0</v>
      </c>
    </row>
    <row r="17" spans="2:19" s="101" customFormat="1" ht="4.5" customHeight="1">
      <c r="B17" s="102"/>
      <c r="C17" s="44"/>
      <c r="D17" s="103"/>
      <c r="E17" s="104"/>
      <c r="F17" s="103"/>
      <c r="G17" s="103"/>
      <c r="H17" s="104"/>
      <c r="I17" s="103"/>
      <c r="J17" s="104"/>
      <c r="K17" s="104"/>
      <c r="L17" s="103"/>
      <c r="M17" s="103"/>
      <c r="N17" s="104"/>
      <c r="O17" s="103"/>
      <c r="P17" s="103"/>
      <c r="Q17" s="104"/>
      <c r="R17" s="104"/>
      <c r="S17" s="103"/>
    </row>
    <row r="18" spans="2:19" s="76" customFormat="1" ht="13.5" customHeight="1">
      <c r="B18" s="99" t="s">
        <v>88</v>
      </c>
      <c r="C18" s="96">
        <v>1</v>
      </c>
      <c r="D18" s="68">
        <v>2</v>
      </c>
      <c r="E18" s="97">
        <v>21</v>
      </c>
      <c r="F18" s="69">
        <v>14</v>
      </c>
      <c r="G18" s="69">
        <v>7</v>
      </c>
      <c r="H18" s="97">
        <v>0</v>
      </c>
      <c r="I18" s="98">
        <v>0</v>
      </c>
      <c r="J18" s="98">
        <v>0</v>
      </c>
      <c r="K18" s="97">
        <v>11</v>
      </c>
      <c r="L18" s="68">
        <v>7</v>
      </c>
      <c r="M18" s="68">
        <v>4</v>
      </c>
      <c r="N18" s="97">
        <v>10</v>
      </c>
      <c r="O18" s="68">
        <v>7</v>
      </c>
      <c r="P18" s="68">
        <v>3</v>
      </c>
      <c r="Q18" s="97">
        <v>16</v>
      </c>
      <c r="R18" s="68">
        <v>10</v>
      </c>
      <c r="S18" s="68">
        <v>6</v>
      </c>
    </row>
    <row r="19" spans="2:19" s="76" customFormat="1" ht="14.25" customHeight="1">
      <c r="B19" s="105" t="s">
        <v>89</v>
      </c>
      <c r="C19" s="100">
        <v>0</v>
      </c>
      <c r="D19" s="70">
        <v>0</v>
      </c>
      <c r="E19" s="97">
        <v>0</v>
      </c>
      <c r="F19" s="72">
        <v>0</v>
      </c>
      <c r="G19" s="72">
        <v>0</v>
      </c>
      <c r="H19" s="97">
        <v>0</v>
      </c>
      <c r="I19" s="98">
        <v>0</v>
      </c>
      <c r="J19" s="98">
        <v>0</v>
      </c>
      <c r="K19" s="97">
        <v>0</v>
      </c>
      <c r="L19" s="98">
        <v>0</v>
      </c>
      <c r="M19" s="98">
        <v>0</v>
      </c>
      <c r="N19" s="97">
        <v>0</v>
      </c>
      <c r="O19" s="98">
        <v>0</v>
      </c>
      <c r="P19" s="98">
        <v>0</v>
      </c>
      <c r="Q19" s="97">
        <v>0</v>
      </c>
      <c r="R19" s="98">
        <v>0</v>
      </c>
      <c r="S19" s="98">
        <v>0</v>
      </c>
    </row>
    <row r="20" spans="2:19" s="76" customFormat="1" ht="14.25" customHeight="1">
      <c r="B20" s="99" t="s">
        <v>90</v>
      </c>
      <c r="C20" s="96">
        <v>6</v>
      </c>
      <c r="D20" s="68">
        <v>24</v>
      </c>
      <c r="E20" s="97">
        <v>304</v>
      </c>
      <c r="F20" s="69">
        <v>141</v>
      </c>
      <c r="G20" s="69">
        <v>163</v>
      </c>
      <c r="H20" s="97">
        <v>0</v>
      </c>
      <c r="I20" s="98">
        <v>0</v>
      </c>
      <c r="J20" s="98">
        <v>0</v>
      </c>
      <c r="K20" s="97">
        <v>138</v>
      </c>
      <c r="L20" s="68">
        <v>58</v>
      </c>
      <c r="M20" s="68">
        <v>80</v>
      </c>
      <c r="N20" s="97">
        <v>166</v>
      </c>
      <c r="O20" s="68">
        <v>83</v>
      </c>
      <c r="P20" s="68">
        <v>83</v>
      </c>
      <c r="Q20" s="97">
        <v>176</v>
      </c>
      <c r="R20" s="68">
        <v>87</v>
      </c>
      <c r="S20" s="68">
        <v>89</v>
      </c>
    </row>
    <row r="21" spans="2:19" s="76" customFormat="1" ht="14.25" customHeight="1">
      <c r="B21" s="99" t="s">
        <v>91</v>
      </c>
      <c r="C21" s="96">
        <v>5</v>
      </c>
      <c r="D21" s="68">
        <v>7</v>
      </c>
      <c r="E21" s="97">
        <v>59</v>
      </c>
      <c r="F21" s="69">
        <v>28</v>
      </c>
      <c r="G21" s="69">
        <v>31</v>
      </c>
      <c r="H21" s="97">
        <v>0</v>
      </c>
      <c r="I21" s="98">
        <v>0</v>
      </c>
      <c r="J21" s="98">
        <v>0</v>
      </c>
      <c r="K21" s="97">
        <v>36</v>
      </c>
      <c r="L21" s="68">
        <v>17</v>
      </c>
      <c r="M21" s="68">
        <v>19</v>
      </c>
      <c r="N21" s="97">
        <v>23</v>
      </c>
      <c r="O21" s="68">
        <v>11</v>
      </c>
      <c r="P21" s="68">
        <v>12</v>
      </c>
      <c r="Q21" s="97">
        <v>30</v>
      </c>
      <c r="R21" s="68">
        <v>17</v>
      </c>
      <c r="S21" s="68">
        <v>13</v>
      </c>
    </row>
    <row r="22" spans="2:19" s="76" customFormat="1" ht="14.25" customHeight="1">
      <c r="B22" s="99" t="s">
        <v>92</v>
      </c>
      <c r="C22" s="96">
        <v>2</v>
      </c>
      <c r="D22" s="68">
        <v>4</v>
      </c>
      <c r="E22" s="97">
        <v>46</v>
      </c>
      <c r="F22" s="69">
        <v>19</v>
      </c>
      <c r="G22" s="69">
        <v>27</v>
      </c>
      <c r="H22" s="97">
        <v>0</v>
      </c>
      <c r="I22" s="98">
        <v>0</v>
      </c>
      <c r="J22" s="98">
        <v>0</v>
      </c>
      <c r="K22" s="97">
        <v>0</v>
      </c>
      <c r="L22" s="98">
        <v>0</v>
      </c>
      <c r="M22" s="98">
        <v>0</v>
      </c>
      <c r="N22" s="97">
        <v>46</v>
      </c>
      <c r="O22" s="68">
        <v>19</v>
      </c>
      <c r="P22" s="68">
        <v>27</v>
      </c>
      <c r="Q22" s="97">
        <v>54</v>
      </c>
      <c r="R22" s="68">
        <v>30</v>
      </c>
      <c r="S22" s="68">
        <v>24</v>
      </c>
    </row>
    <row r="23" spans="2:19" s="101" customFormat="1" ht="4.5" customHeight="1">
      <c r="B23" s="102"/>
      <c r="C23" s="44"/>
      <c r="D23" s="103"/>
      <c r="E23" s="104"/>
      <c r="F23" s="103"/>
      <c r="G23" s="103"/>
      <c r="H23" s="104"/>
      <c r="I23" s="104"/>
      <c r="J23" s="104"/>
      <c r="K23" s="104"/>
      <c r="L23" s="104"/>
      <c r="M23" s="104"/>
      <c r="N23" s="104"/>
      <c r="O23" s="103"/>
      <c r="P23" s="103"/>
      <c r="Q23" s="104"/>
      <c r="R23" s="103"/>
      <c r="S23" s="103"/>
    </row>
    <row r="24" spans="2:19" s="76" customFormat="1" ht="13.5" customHeight="1">
      <c r="B24" s="99" t="s">
        <v>93</v>
      </c>
      <c r="C24" s="96">
        <v>1</v>
      </c>
      <c r="D24" s="68">
        <v>7</v>
      </c>
      <c r="E24" s="97">
        <v>92</v>
      </c>
      <c r="F24" s="69">
        <v>47</v>
      </c>
      <c r="G24" s="69">
        <v>45</v>
      </c>
      <c r="H24" s="97">
        <v>25</v>
      </c>
      <c r="I24" s="68">
        <v>15</v>
      </c>
      <c r="J24" s="68">
        <v>10</v>
      </c>
      <c r="K24" s="97">
        <v>32</v>
      </c>
      <c r="L24" s="68">
        <v>14</v>
      </c>
      <c r="M24" s="68">
        <v>18</v>
      </c>
      <c r="N24" s="97">
        <v>35</v>
      </c>
      <c r="O24" s="68">
        <v>18</v>
      </c>
      <c r="P24" s="68">
        <v>17</v>
      </c>
      <c r="Q24" s="97">
        <v>51</v>
      </c>
      <c r="R24" s="68">
        <v>28</v>
      </c>
      <c r="S24" s="68">
        <v>23</v>
      </c>
    </row>
    <row r="25" spans="2:19" s="76" customFormat="1" ht="14.25" customHeight="1">
      <c r="B25" s="99" t="s">
        <v>94</v>
      </c>
      <c r="C25" s="100">
        <v>2</v>
      </c>
      <c r="D25" s="70">
        <v>9</v>
      </c>
      <c r="E25" s="97">
        <v>60</v>
      </c>
      <c r="F25" s="72">
        <v>35</v>
      </c>
      <c r="G25" s="72">
        <v>25</v>
      </c>
      <c r="H25" s="97">
        <v>0</v>
      </c>
      <c r="I25" s="98">
        <v>0</v>
      </c>
      <c r="J25" s="98">
        <v>0</v>
      </c>
      <c r="K25" s="97">
        <v>29</v>
      </c>
      <c r="L25" s="98">
        <v>21</v>
      </c>
      <c r="M25" s="98">
        <v>8</v>
      </c>
      <c r="N25" s="97">
        <v>31</v>
      </c>
      <c r="O25" s="98">
        <v>14</v>
      </c>
      <c r="P25" s="98">
        <v>17</v>
      </c>
      <c r="Q25" s="97">
        <v>0</v>
      </c>
      <c r="R25" s="98">
        <v>0</v>
      </c>
      <c r="S25" s="98">
        <v>0</v>
      </c>
    </row>
    <row r="26" spans="2:19" s="76" customFormat="1" ht="14.25" customHeight="1">
      <c r="B26" s="99" t="s">
        <v>95</v>
      </c>
      <c r="C26" s="96">
        <v>4</v>
      </c>
      <c r="D26" s="68">
        <v>10</v>
      </c>
      <c r="E26" s="97">
        <v>47</v>
      </c>
      <c r="F26" s="69">
        <v>18</v>
      </c>
      <c r="G26" s="69">
        <v>29</v>
      </c>
      <c r="H26" s="97">
        <v>0</v>
      </c>
      <c r="I26" s="98">
        <v>0</v>
      </c>
      <c r="J26" s="98">
        <v>0</v>
      </c>
      <c r="K26" s="97">
        <v>23</v>
      </c>
      <c r="L26" s="68">
        <v>10</v>
      </c>
      <c r="M26" s="68">
        <v>13</v>
      </c>
      <c r="N26" s="97">
        <v>24</v>
      </c>
      <c r="O26" s="68">
        <v>8</v>
      </c>
      <c r="P26" s="98">
        <v>16</v>
      </c>
      <c r="Q26" s="97">
        <v>18</v>
      </c>
      <c r="R26" s="68">
        <v>7</v>
      </c>
      <c r="S26" s="68">
        <v>11</v>
      </c>
    </row>
    <row r="27" spans="2:19" s="76" customFormat="1" ht="14.25" customHeight="1">
      <c r="B27" s="99" t="s">
        <v>96</v>
      </c>
      <c r="C27" s="100">
        <v>0</v>
      </c>
      <c r="D27" s="70">
        <v>0</v>
      </c>
      <c r="E27" s="97">
        <v>0</v>
      </c>
      <c r="F27" s="72">
        <v>0</v>
      </c>
      <c r="G27" s="72">
        <v>0</v>
      </c>
      <c r="H27" s="97">
        <v>0</v>
      </c>
      <c r="I27" s="98">
        <v>0</v>
      </c>
      <c r="J27" s="98">
        <v>0</v>
      </c>
      <c r="K27" s="97">
        <v>0</v>
      </c>
      <c r="L27" s="98">
        <v>0</v>
      </c>
      <c r="M27" s="98">
        <v>0</v>
      </c>
      <c r="N27" s="97">
        <v>0</v>
      </c>
      <c r="O27" s="98">
        <v>0</v>
      </c>
      <c r="P27" s="98">
        <v>0</v>
      </c>
      <c r="Q27" s="97">
        <v>0</v>
      </c>
      <c r="R27" s="98">
        <v>0</v>
      </c>
      <c r="S27" s="98">
        <v>0</v>
      </c>
    </row>
    <row r="28" spans="2:19" s="76" customFormat="1" ht="14.25" customHeight="1">
      <c r="B28" s="99" t="s">
        <v>97</v>
      </c>
      <c r="C28" s="100">
        <v>0</v>
      </c>
      <c r="D28" s="70">
        <v>0</v>
      </c>
      <c r="E28" s="97">
        <v>0</v>
      </c>
      <c r="F28" s="72">
        <v>0</v>
      </c>
      <c r="G28" s="72">
        <v>0</v>
      </c>
      <c r="H28" s="97">
        <v>0</v>
      </c>
      <c r="I28" s="98">
        <v>0</v>
      </c>
      <c r="J28" s="98">
        <v>0</v>
      </c>
      <c r="K28" s="97">
        <v>0</v>
      </c>
      <c r="L28" s="98">
        <v>0</v>
      </c>
      <c r="M28" s="98">
        <v>0</v>
      </c>
      <c r="N28" s="97">
        <v>0</v>
      </c>
      <c r="O28" s="98">
        <v>0</v>
      </c>
      <c r="P28" s="98">
        <v>0</v>
      </c>
      <c r="Q28" s="97">
        <v>0</v>
      </c>
      <c r="R28" s="98">
        <v>0</v>
      </c>
      <c r="S28" s="98">
        <v>0</v>
      </c>
    </row>
    <row r="29" spans="2:19" s="101" customFormat="1" ht="4.5" customHeight="1">
      <c r="B29" s="102"/>
      <c r="C29" s="48"/>
      <c r="D29" s="106"/>
      <c r="E29" s="104"/>
      <c r="F29" s="106"/>
      <c r="G29" s="106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  <row r="30" spans="2:19" s="76" customFormat="1" ht="13.5" customHeight="1">
      <c r="B30" s="99" t="s">
        <v>98</v>
      </c>
      <c r="C30" s="96">
        <v>1</v>
      </c>
      <c r="D30" s="68">
        <v>2</v>
      </c>
      <c r="E30" s="97">
        <v>14</v>
      </c>
      <c r="F30" s="69">
        <v>4</v>
      </c>
      <c r="G30" s="69">
        <v>10</v>
      </c>
      <c r="H30" s="97">
        <v>3</v>
      </c>
      <c r="I30" s="98">
        <v>1</v>
      </c>
      <c r="J30" s="68">
        <v>2</v>
      </c>
      <c r="K30" s="97">
        <v>6</v>
      </c>
      <c r="L30" s="98">
        <v>3</v>
      </c>
      <c r="M30" s="68">
        <v>3</v>
      </c>
      <c r="N30" s="97">
        <v>5</v>
      </c>
      <c r="O30" s="68">
        <v>0</v>
      </c>
      <c r="P30" s="68">
        <v>5</v>
      </c>
      <c r="Q30" s="97">
        <v>7</v>
      </c>
      <c r="R30" s="68">
        <v>4</v>
      </c>
      <c r="S30" s="68">
        <v>3</v>
      </c>
    </row>
    <row r="31" spans="2:19" s="76" customFormat="1" ht="14.25" customHeight="1">
      <c r="B31" s="99" t="s">
        <v>99</v>
      </c>
      <c r="C31" s="96">
        <v>2</v>
      </c>
      <c r="D31" s="68">
        <v>4</v>
      </c>
      <c r="E31" s="97">
        <v>17</v>
      </c>
      <c r="F31" s="69">
        <v>6</v>
      </c>
      <c r="G31" s="69">
        <v>11</v>
      </c>
      <c r="H31" s="97">
        <v>0</v>
      </c>
      <c r="I31" s="98">
        <v>0</v>
      </c>
      <c r="J31" s="98">
        <v>0</v>
      </c>
      <c r="K31" s="97">
        <v>0</v>
      </c>
      <c r="L31" s="98">
        <v>0</v>
      </c>
      <c r="M31" s="98">
        <v>0</v>
      </c>
      <c r="N31" s="97">
        <v>17</v>
      </c>
      <c r="O31" s="68">
        <v>6</v>
      </c>
      <c r="P31" s="68">
        <v>11</v>
      </c>
      <c r="Q31" s="97">
        <v>20</v>
      </c>
      <c r="R31" s="68">
        <v>12</v>
      </c>
      <c r="S31" s="68">
        <v>8</v>
      </c>
    </row>
    <row r="32" spans="2:19" s="76" customFormat="1" ht="14.25" customHeight="1">
      <c r="B32" s="99" t="s">
        <v>100</v>
      </c>
      <c r="C32" s="96">
        <v>1</v>
      </c>
      <c r="D32" s="68">
        <v>7</v>
      </c>
      <c r="E32" s="97">
        <v>65</v>
      </c>
      <c r="F32" s="69">
        <v>25</v>
      </c>
      <c r="G32" s="69">
        <v>40</v>
      </c>
      <c r="H32" s="97">
        <v>0</v>
      </c>
      <c r="I32" s="98">
        <v>0</v>
      </c>
      <c r="J32" s="98">
        <v>0</v>
      </c>
      <c r="K32" s="97">
        <v>33</v>
      </c>
      <c r="L32" s="68">
        <v>15</v>
      </c>
      <c r="M32" s="68">
        <v>18</v>
      </c>
      <c r="N32" s="97">
        <v>32</v>
      </c>
      <c r="O32" s="68">
        <v>10</v>
      </c>
      <c r="P32" s="68">
        <v>22</v>
      </c>
      <c r="Q32" s="97">
        <v>31</v>
      </c>
      <c r="R32" s="68">
        <v>16</v>
      </c>
      <c r="S32" s="68">
        <v>15</v>
      </c>
    </row>
    <row r="33" spans="2:19" s="76" customFormat="1" ht="14.25" customHeight="1">
      <c r="B33" s="99" t="s">
        <v>101</v>
      </c>
      <c r="C33" s="100">
        <v>0</v>
      </c>
      <c r="D33" s="70">
        <v>0</v>
      </c>
      <c r="E33" s="97">
        <v>0</v>
      </c>
      <c r="F33" s="72">
        <v>0</v>
      </c>
      <c r="G33" s="72">
        <v>0</v>
      </c>
      <c r="H33" s="97">
        <v>0</v>
      </c>
      <c r="I33" s="98">
        <v>0</v>
      </c>
      <c r="J33" s="98">
        <v>0</v>
      </c>
      <c r="K33" s="97">
        <v>0</v>
      </c>
      <c r="L33" s="98">
        <v>0</v>
      </c>
      <c r="M33" s="98">
        <v>0</v>
      </c>
      <c r="N33" s="97">
        <v>0</v>
      </c>
      <c r="O33" s="98">
        <v>0</v>
      </c>
      <c r="P33" s="98">
        <v>0</v>
      </c>
      <c r="Q33" s="97">
        <v>0</v>
      </c>
      <c r="R33" s="98">
        <v>0</v>
      </c>
      <c r="S33" s="98">
        <v>0</v>
      </c>
    </row>
    <row r="34" spans="2:19" s="76" customFormat="1" ht="14.25" customHeight="1">
      <c r="B34" s="99" t="s">
        <v>102</v>
      </c>
      <c r="C34" s="96">
        <v>2</v>
      </c>
      <c r="D34" s="68">
        <v>6</v>
      </c>
      <c r="E34" s="97">
        <v>50</v>
      </c>
      <c r="F34" s="69">
        <v>26</v>
      </c>
      <c r="G34" s="69">
        <v>24</v>
      </c>
      <c r="H34" s="97">
        <v>0</v>
      </c>
      <c r="I34" s="98">
        <v>0</v>
      </c>
      <c r="J34" s="98">
        <v>0</v>
      </c>
      <c r="K34" s="97">
        <v>11</v>
      </c>
      <c r="L34" s="98">
        <v>6</v>
      </c>
      <c r="M34" s="98">
        <v>5</v>
      </c>
      <c r="N34" s="97">
        <v>39</v>
      </c>
      <c r="O34" s="68">
        <v>20</v>
      </c>
      <c r="P34" s="68">
        <v>19</v>
      </c>
      <c r="Q34" s="97">
        <v>46</v>
      </c>
      <c r="R34" s="68">
        <v>21</v>
      </c>
      <c r="S34" s="68">
        <v>25</v>
      </c>
    </row>
    <row r="35" spans="2:19" s="101" customFormat="1" ht="4.5" customHeight="1">
      <c r="B35" s="102"/>
      <c r="C35" s="44"/>
      <c r="D35" s="103"/>
      <c r="E35" s="104"/>
      <c r="F35" s="103"/>
      <c r="G35" s="103"/>
      <c r="H35" s="104"/>
      <c r="I35" s="104"/>
      <c r="J35" s="104"/>
      <c r="K35" s="104"/>
      <c r="L35" s="104"/>
      <c r="M35" s="104"/>
      <c r="N35" s="104"/>
      <c r="O35" s="103"/>
      <c r="P35" s="103"/>
      <c r="Q35" s="104"/>
      <c r="R35" s="103"/>
      <c r="S35" s="103"/>
    </row>
    <row r="36" spans="2:19" s="76" customFormat="1" ht="13.5" customHeight="1">
      <c r="B36" s="99" t="s">
        <v>103</v>
      </c>
      <c r="C36" s="100">
        <v>0</v>
      </c>
      <c r="D36" s="70">
        <v>0</v>
      </c>
      <c r="E36" s="97">
        <v>0</v>
      </c>
      <c r="F36" s="72">
        <v>0</v>
      </c>
      <c r="G36" s="72">
        <v>0</v>
      </c>
      <c r="H36" s="97">
        <v>0</v>
      </c>
      <c r="I36" s="98">
        <v>0</v>
      </c>
      <c r="J36" s="98">
        <v>0</v>
      </c>
      <c r="K36" s="97">
        <v>0</v>
      </c>
      <c r="L36" s="98">
        <v>0</v>
      </c>
      <c r="M36" s="98">
        <v>0</v>
      </c>
      <c r="N36" s="97">
        <v>0</v>
      </c>
      <c r="O36" s="98">
        <v>0</v>
      </c>
      <c r="P36" s="98">
        <v>0</v>
      </c>
      <c r="Q36" s="97">
        <v>0</v>
      </c>
      <c r="R36" s="98">
        <v>0</v>
      </c>
      <c r="S36" s="98">
        <v>0</v>
      </c>
    </row>
    <row r="37" spans="2:19" s="76" customFormat="1" ht="14.25" customHeight="1">
      <c r="B37" s="99" t="s">
        <v>104</v>
      </c>
      <c r="C37" s="96">
        <v>1</v>
      </c>
      <c r="D37" s="68">
        <v>2</v>
      </c>
      <c r="E37" s="97">
        <v>25</v>
      </c>
      <c r="F37" s="69">
        <v>16</v>
      </c>
      <c r="G37" s="69">
        <v>9</v>
      </c>
      <c r="H37" s="97">
        <v>0</v>
      </c>
      <c r="I37" s="98">
        <v>0</v>
      </c>
      <c r="J37" s="98">
        <v>0</v>
      </c>
      <c r="K37" s="97">
        <v>0</v>
      </c>
      <c r="L37" s="98">
        <v>0</v>
      </c>
      <c r="M37" s="98">
        <v>0</v>
      </c>
      <c r="N37" s="97">
        <v>25</v>
      </c>
      <c r="O37" s="68">
        <v>16</v>
      </c>
      <c r="P37" s="68">
        <v>9</v>
      </c>
      <c r="Q37" s="97">
        <v>30</v>
      </c>
      <c r="R37" s="68">
        <v>16</v>
      </c>
      <c r="S37" s="68">
        <v>14</v>
      </c>
    </row>
    <row r="38" spans="2:19" s="76" customFormat="1" ht="14.25" customHeight="1">
      <c r="B38" s="99" t="s">
        <v>105</v>
      </c>
      <c r="C38" s="96">
        <v>4</v>
      </c>
      <c r="D38" s="68">
        <v>13</v>
      </c>
      <c r="E38" s="97">
        <v>207</v>
      </c>
      <c r="F38" s="69">
        <v>108</v>
      </c>
      <c r="G38" s="69">
        <v>99</v>
      </c>
      <c r="H38" s="97">
        <v>21</v>
      </c>
      <c r="I38" s="68">
        <v>10</v>
      </c>
      <c r="J38" s="68">
        <v>11</v>
      </c>
      <c r="K38" s="97">
        <v>34</v>
      </c>
      <c r="L38" s="68">
        <v>19</v>
      </c>
      <c r="M38" s="68">
        <v>15</v>
      </c>
      <c r="N38" s="97">
        <v>152</v>
      </c>
      <c r="O38" s="68">
        <v>79</v>
      </c>
      <c r="P38" s="68">
        <v>73</v>
      </c>
      <c r="Q38" s="97">
        <v>139</v>
      </c>
      <c r="R38" s="68">
        <v>68</v>
      </c>
      <c r="S38" s="68">
        <v>71</v>
      </c>
    </row>
    <row r="39" spans="2:19" s="76" customFormat="1" ht="14.25" customHeight="1">
      <c r="B39" s="99" t="s">
        <v>106</v>
      </c>
      <c r="C39" s="96">
        <v>3</v>
      </c>
      <c r="D39" s="68">
        <v>9</v>
      </c>
      <c r="E39" s="97">
        <v>163</v>
      </c>
      <c r="F39" s="69">
        <v>76</v>
      </c>
      <c r="G39" s="69">
        <v>87</v>
      </c>
      <c r="H39" s="97">
        <v>0</v>
      </c>
      <c r="I39" s="98">
        <v>0</v>
      </c>
      <c r="J39" s="98">
        <v>0</v>
      </c>
      <c r="K39" s="97">
        <v>0</v>
      </c>
      <c r="L39" s="98">
        <v>0</v>
      </c>
      <c r="M39" s="98">
        <v>0</v>
      </c>
      <c r="N39" s="97">
        <v>163</v>
      </c>
      <c r="O39" s="68">
        <v>76</v>
      </c>
      <c r="P39" s="68">
        <v>87</v>
      </c>
      <c r="Q39" s="97">
        <v>165</v>
      </c>
      <c r="R39" s="68">
        <v>88</v>
      </c>
      <c r="S39" s="68">
        <v>77</v>
      </c>
    </row>
    <row r="40" spans="2:19" s="76" customFormat="1" ht="14.25" customHeight="1">
      <c r="B40" s="99" t="s">
        <v>107</v>
      </c>
      <c r="C40" s="96">
        <v>4</v>
      </c>
      <c r="D40" s="68">
        <v>39</v>
      </c>
      <c r="E40" s="97">
        <v>662</v>
      </c>
      <c r="F40" s="69">
        <v>326</v>
      </c>
      <c r="G40" s="69">
        <v>336</v>
      </c>
      <c r="H40" s="97">
        <v>0</v>
      </c>
      <c r="I40" s="98">
        <v>0</v>
      </c>
      <c r="J40" s="98">
        <v>0</v>
      </c>
      <c r="K40" s="97">
        <v>320</v>
      </c>
      <c r="L40" s="68">
        <v>148</v>
      </c>
      <c r="M40" s="68">
        <v>172</v>
      </c>
      <c r="N40" s="97">
        <v>342</v>
      </c>
      <c r="O40" s="68">
        <v>178</v>
      </c>
      <c r="P40" s="68">
        <v>164</v>
      </c>
      <c r="Q40" s="97">
        <v>338</v>
      </c>
      <c r="R40" s="68">
        <v>160</v>
      </c>
      <c r="S40" s="68">
        <v>178</v>
      </c>
    </row>
    <row r="41" spans="2:19" s="101" customFormat="1" ht="4.5" customHeight="1">
      <c r="B41" s="102"/>
      <c r="C41" s="44"/>
      <c r="D41" s="103"/>
      <c r="E41" s="104"/>
      <c r="F41" s="103"/>
      <c r="G41" s="103"/>
      <c r="H41" s="104"/>
      <c r="I41" s="104"/>
      <c r="J41" s="104"/>
      <c r="K41" s="104"/>
      <c r="L41" s="103"/>
      <c r="M41" s="103"/>
      <c r="N41" s="104"/>
      <c r="O41" s="103"/>
      <c r="P41" s="103"/>
      <c r="Q41" s="104"/>
      <c r="R41" s="103"/>
      <c r="S41" s="103"/>
    </row>
    <row r="42" spans="2:19" s="76" customFormat="1" ht="13.5" customHeight="1">
      <c r="B42" s="99" t="s">
        <v>108</v>
      </c>
      <c r="C42" s="96">
        <v>4</v>
      </c>
      <c r="D42" s="68">
        <v>17</v>
      </c>
      <c r="E42" s="97">
        <v>171</v>
      </c>
      <c r="F42" s="69">
        <v>80</v>
      </c>
      <c r="G42" s="69">
        <v>91</v>
      </c>
      <c r="H42" s="97">
        <v>1</v>
      </c>
      <c r="I42" s="68">
        <v>0</v>
      </c>
      <c r="J42" s="70">
        <v>1</v>
      </c>
      <c r="K42" s="97">
        <v>70</v>
      </c>
      <c r="L42" s="68">
        <v>31</v>
      </c>
      <c r="M42" s="68">
        <v>39</v>
      </c>
      <c r="N42" s="97">
        <v>100</v>
      </c>
      <c r="O42" s="68">
        <v>49</v>
      </c>
      <c r="P42" s="68">
        <v>51</v>
      </c>
      <c r="Q42" s="97">
        <v>89</v>
      </c>
      <c r="R42" s="68">
        <v>51</v>
      </c>
      <c r="S42" s="68">
        <v>38</v>
      </c>
    </row>
    <row r="43" spans="2:19" s="76" customFormat="1" ht="14.25" customHeight="1">
      <c r="B43" s="99" t="s">
        <v>109</v>
      </c>
      <c r="C43" s="96">
        <v>4</v>
      </c>
      <c r="D43" s="68">
        <v>6</v>
      </c>
      <c r="E43" s="97">
        <v>88</v>
      </c>
      <c r="F43" s="69">
        <v>46</v>
      </c>
      <c r="G43" s="69">
        <v>42</v>
      </c>
      <c r="H43" s="97">
        <v>0</v>
      </c>
      <c r="I43" s="98">
        <v>0</v>
      </c>
      <c r="J43" s="98">
        <v>0</v>
      </c>
      <c r="K43" s="97">
        <v>0</v>
      </c>
      <c r="L43" s="98">
        <v>0</v>
      </c>
      <c r="M43" s="98">
        <v>0</v>
      </c>
      <c r="N43" s="97">
        <v>88</v>
      </c>
      <c r="O43" s="68">
        <v>46</v>
      </c>
      <c r="P43" s="68">
        <v>42</v>
      </c>
      <c r="Q43" s="97">
        <v>87</v>
      </c>
      <c r="R43" s="68">
        <v>54</v>
      </c>
      <c r="S43" s="68">
        <v>33</v>
      </c>
    </row>
    <row r="44" spans="2:19" s="76" customFormat="1" ht="14.25" customHeight="1">
      <c r="B44" s="99" t="s">
        <v>110</v>
      </c>
      <c r="C44" s="96">
        <v>2</v>
      </c>
      <c r="D44" s="68">
        <v>6</v>
      </c>
      <c r="E44" s="97">
        <v>56</v>
      </c>
      <c r="F44" s="69">
        <v>35</v>
      </c>
      <c r="G44" s="69">
        <v>21</v>
      </c>
      <c r="H44" s="97">
        <v>0</v>
      </c>
      <c r="I44" s="98">
        <v>0</v>
      </c>
      <c r="J44" s="98">
        <v>0</v>
      </c>
      <c r="K44" s="97">
        <v>0</v>
      </c>
      <c r="L44" s="98">
        <v>0</v>
      </c>
      <c r="M44" s="98">
        <v>0</v>
      </c>
      <c r="N44" s="97">
        <v>56</v>
      </c>
      <c r="O44" s="68">
        <v>35</v>
      </c>
      <c r="P44" s="68">
        <v>21</v>
      </c>
      <c r="Q44" s="97">
        <v>62</v>
      </c>
      <c r="R44" s="68">
        <v>26</v>
      </c>
      <c r="S44" s="68">
        <v>36</v>
      </c>
    </row>
    <row r="45" spans="2:19" s="76" customFormat="1" ht="14.25" customHeight="1">
      <c r="B45" s="99" t="s">
        <v>111</v>
      </c>
      <c r="C45" s="96">
        <v>2</v>
      </c>
      <c r="D45" s="68">
        <v>9</v>
      </c>
      <c r="E45" s="97">
        <v>130</v>
      </c>
      <c r="F45" s="69">
        <v>67</v>
      </c>
      <c r="G45" s="69">
        <v>63</v>
      </c>
      <c r="H45" s="97">
        <v>0</v>
      </c>
      <c r="I45" s="98">
        <v>0</v>
      </c>
      <c r="J45" s="98">
        <v>0</v>
      </c>
      <c r="K45" s="97">
        <v>75</v>
      </c>
      <c r="L45" s="68">
        <v>41</v>
      </c>
      <c r="M45" s="68">
        <v>34</v>
      </c>
      <c r="N45" s="97">
        <v>55</v>
      </c>
      <c r="O45" s="68">
        <v>26</v>
      </c>
      <c r="P45" s="68">
        <v>29</v>
      </c>
      <c r="Q45" s="97">
        <v>58</v>
      </c>
      <c r="R45" s="68">
        <v>30</v>
      </c>
      <c r="S45" s="68">
        <v>28</v>
      </c>
    </row>
    <row r="46" spans="2:19" s="76" customFormat="1" ht="14.25" customHeight="1">
      <c r="B46" s="99" t="s">
        <v>112</v>
      </c>
      <c r="C46" s="96">
        <v>5</v>
      </c>
      <c r="D46" s="68">
        <v>11</v>
      </c>
      <c r="E46" s="97">
        <v>118</v>
      </c>
      <c r="F46" s="69">
        <v>56</v>
      </c>
      <c r="G46" s="69">
        <v>62</v>
      </c>
      <c r="H46" s="97">
        <v>0</v>
      </c>
      <c r="I46" s="98">
        <v>0</v>
      </c>
      <c r="J46" s="98">
        <v>0</v>
      </c>
      <c r="K46" s="97">
        <v>32</v>
      </c>
      <c r="L46" s="68">
        <v>14</v>
      </c>
      <c r="M46" s="68">
        <v>18</v>
      </c>
      <c r="N46" s="97">
        <v>86</v>
      </c>
      <c r="O46" s="68">
        <v>42</v>
      </c>
      <c r="P46" s="68">
        <v>44</v>
      </c>
      <c r="Q46" s="97">
        <v>81</v>
      </c>
      <c r="R46" s="68">
        <v>35</v>
      </c>
      <c r="S46" s="68">
        <v>46</v>
      </c>
    </row>
    <row r="47" spans="2:19" s="101" customFormat="1" ht="4.5" customHeight="1">
      <c r="B47" s="102"/>
      <c r="C47" s="44"/>
      <c r="D47" s="103"/>
      <c r="E47" s="104"/>
      <c r="F47" s="103"/>
      <c r="G47" s="103"/>
      <c r="H47" s="104"/>
      <c r="I47" s="103"/>
      <c r="J47" s="104"/>
      <c r="K47" s="104"/>
      <c r="L47" s="103"/>
      <c r="M47" s="103"/>
      <c r="N47" s="104"/>
      <c r="O47" s="103"/>
      <c r="P47" s="103"/>
      <c r="Q47" s="104"/>
      <c r="R47" s="103"/>
      <c r="S47" s="103"/>
    </row>
    <row r="48" spans="2:19" s="76" customFormat="1" ht="13.5" customHeight="1">
      <c r="B48" s="99" t="s">
        <v>113</v>
      </c>
      <c r="C48" s="96">
        <v>3</v>
      </c>
      <c r="D48" s="68">
        <v>6</v>
      </c>
      <c r="E48" s="97">
        <v>117</v>
      </c>
      <c r="F48" s="69">
        <v>70</v>
      </c>
      <c r="G48" s="69">
        <v>47</v>
      </c>
      <c r="H48" s="97">
        <v>0</v>
      </c>
      <c r="I48" s="98">
        <v>0</v>
      </c>
      <c r="J48" s="98">
        <v>0</v>
      </c>
      <c r="K48" s="97">
        <v>0</v>
      </c>
      <c r="L48" s="98">
        <v>0</v>
      </c>
      <c r="M48" s="98">
        <v>0</v>
      </c>
      <c r="N48" s="97">
        <v>117</v>
      </c>
      <c r="O48" s="68">
        <v>70</v>
      </c>
      <c r="P48" s="68">
        <v>47</v>
      </c>
      <c r="Q48" s="97">
        <v>127</v>
      </c>
      <c r="R48" s="68">
        <v>59</v>
      </c>
      <c r="S48" s="68">
        <v>68</v>
      </c>
    </row>
    <row r="49" spans="2:19" s="76" customFormat="1" ht="14.25" customHeight="1">
      <c r="B49" s="99" t="s">
        <v>114</v>
      </c>
      <c r="C49" s="96">
        <v>8</v>
      </c>
      <c r="D49" s="68">
        <v>37</v>
      </c>
      <c r="E49" s="97">
        <v>463</v>
      </c>
      <c r="F49" s="69">
        <v>237</v>
      </c>
      <c r="G49" s="69">
        <v>226</v>
      </c>
      <c r="H49" s="97">
        <v>56</v>
      </c>
      <c r="I49" s="68">
        <v>27</v>
      </c>
      <c r="J49" s="68">
        <v>29</v>
      </c>
      <c r="K49" s="97">
        <v>189</v>
      </c>
      <c r="L49" s="68">
        <v>95</v>
      </c>
      <c r="M49" s="68">
        <v>94</v>
      </c>
      <c r="N49" s="97">
        <v>218</v>
      </c>
      <c r="O49" s="68">
        <v>115</v>
      </c>
      <c r="P49" s="68">
        <v>103</v>
      </c>
      <c r="Q49" s="97">
        <v>217</v>
      </c>
      <c r="R49" s="68">
        <v>107</v>
      </c>
      <c r="S49" s="68">
        <v>110</v>
      </c>
    </row>
    <row r="50" spans="2:19" s="76" customFormat="1" ht="14.25" customHeight="1">
      <c r="B50" s="99" t="s">
        <v>115</v>
      </c>
      <c r="C50" s="96">
        <v>2</v>
      </c>
      <c r="D50" s="68">
        <v>7</v>
      </c>
      <c r="E50" s="97">
        <v>98</v>
      </c>
      <c r="F50" s="69">
        <v>49</v>
      </c>
      <c r="G50" s="69">
        <v>49</v>
      </c>
      <c r="H50" s="97">
        <v>0</v>
      </c>
      <c r="I50" s="98">
        <v>0</v>
      </c>
      <c r="J50" s="98">
        <v>0</v>
      </c>
      <c r="K50" s="97">
        <v>30</v>
      </c>
      <c r="L50" s="68">
        <v>14</v>
      </c>
      <c r="M50" s="68">
        <v>16</v>
      </c>
      <c r="N50" s="97">
        <v>68</v>
      </c>
      <c r="O50" s="68">
        <v>35</v>
      </c>
      <c r="P50" s="68">
        <v>33</v>
      </c>
      <c r="Q50" s="97">
        <v>68</v>
      </c>
      <c r="R50" s="68">
        <v>37</v>
      </c>
      <c r="S50" s="68">
        <v>31</v>
      </c>
    </row>
    <row r="51" spans="2:19" s="76" customFormat="1" ht="14.25" customHeight="1">
      <c r="B51" s="99" t="s">
        <v>116</v>
      </c>
      <c r="C51" s="96">
        <v>5</v>
      </c>
      <c r="D51" s="68">
        <v>7</v>
      </c>
      <c r="E51" s="97">
        <v>89</v>
      </c>
      <c r="F51" s="69">
        <v>49</v>
      </c>
      <c r="G51" s="69">
        <v>40</v>
      </c>
      <c r="H51" s="97">
        <v>0</v>
      </c>
      <c r="I51" s="98">
        <v>0</v>
      </c>
      <c r="J51" s="98">
        <v>0</v>
      </c>
      <c r="K51" s="97">
        <v>0</v>
      </c>
      <c r="L51" s="98">
        <v>0</v>
      </c>
      <c r="M51" s="98">
        <v>0</v>
      </c>
      <c r="N51" s="97">
        <v>89</v>
      </c>
      <c r="O51" s="68">
        <v>49</v>
      </c>
      <c r="P51" s="68">
        <v>40</v>
      </c>
      <c r="Q51" s="97">
        <v>93</v>
      </c>
      <c r="R51" s="68">
        <v>50</v>
      </c>
      <c r="S51" s="68">
        <v>43</v>
      </c>
    </row>
    <row r="52" spans="2:19" s="76" customFormat="1" ht="14.25" customHeight="1">
      <c r="B52" s="99" t="s">
        <v>117</v>
      </c>
      <c r="C52" s="96">
        <v>4</v>
      </c>
      <c r="D52" s="68">
        <v>2</v>
      </c>
      <c r="E52" s="97">
        <v>12</v>
      </c>
      <c r="F52" s="69">
        <v>8</v>
      </c>
      <c r="G52" s="69">
        <v>4</v>
      </c>
      <c r="H52" s="97">
        <v>0</v>
      </c>
      <c r="I52" s="98">
        <v>0</v>
      </c>
      <c r="J52" s="98">
        <v>0</v>
      </c>
      <c r="K52" s="97">
        <v>8</v>
      </c>
      <c r="L52" s="68">
        <v>5</v>
      </c>
      <c r="M52" s="68">
        <v>3</v>
      </c>
      <c r="N52" s="97">
        <v>4</v>
      </c>
      <c r="O52" s="68">
        <v>3</v>
      </c>
      <c r="P52" s="68">
        <v>1</v>
      </c>
      <c r="Q52" s="97">
        <v>3</v>
      </c>
      <c r="R52" s="68">
        <v>2</v>
      </c>
      <c r="S52" s="68">
        <v>1</v>
      </c>
    </row>
    <row r="53" spans="2:19" s="101" customFormat="1" ht="4.5" customHeight="1">
      <c r="B53" s="102"/>
      <c r="C53" s="44"/>
      <c r="D53" s="103"/>
      <c r="E53" s="104"/>
      <c r="F53" s="103"/>
      <c r="G53" s="103"/>
      <c r="H53" s="104"/>
      <c r="I53" s="104"/>
      <c r="J53" s="104"/>
      <c r="K53" s="104"/>
      <c r="L53" s="103"/>
      <c r="M53" s="103"/>
      <c r="N53" s="104"/>
      <c r="O53" s="103"/>
      <c r="P53" s="103"/>
      <c r="Q53" s="104"/>
      <c r="R53" s="103"/>
      <c r="S53" s="103"/>
    </row>
    <row r="54" spans="2:19" s="76" customFormat="1" ht="13.5" customHeight="1">
      <c r="B54" s="99" t="s">
        <v>118</v>
      </c>
      <c r="C54" s="96">
        <v>8</v>
      </c>
      <c r="D54" s="68">
        <v>18</v>
      </c>
      <c r="E54" s="97">
        <v>185</v>
      </c>
      <c r="F54" s="69">
        <v>100</v>
      </c>
      <c r="G54" s="69">
        <v>85</v>
      </c>
      <c r="H54" s="97">
        <v>5</v>
      </c>
      <c r="I54" s="98">
        <v>3</v>
      </c>
      <c r="J54" s="98">
        <v>2</v>
      </c>
      <c r="K54" s="97">
        <v>33</v>
      </c>
      <c r="L54" s="68">
        <v>16</v>
      </c>
      <c r="M54" s="68">
        <v>17</v>
      </c>
      <c r="N54" s="97">
        <v>147</v>
      </c>
      <c r="O54" s="68">
        <v>81</v>
      </c>
      <c r="P54" s="68">
        <v>66</v>
      </c>
      <c r="Q54" s="97">
        <v>133</v>
      </c>
      <c r="R54" s="68">
        <v>69</v>
      </c>
      <c r="S54" s="68">
        <v>64</v>
      </c>
    </row>
    <row r="55" spans="2:19" s="76" customFormat="1" ht="14.25" customHeight="1">
      <c r="B55" s="99" t="s">
        <v>119</v>
      </c>
      <c r="C55" s="96">
        <v>8</v>
      </c>
      <c r="D55" s="68">
        <v>12</v>
      </c>
      <c r="E55" s="97">
        <v>157</v>
      </c>
      <c r="F55" s="69">
        <v>71</v>
      </c>
      <c r="G55" s="69">
        <v>86</v>
      </c>
      <c r="H55" s="97">
        <v>0</v>
      </c>
      <c r="I55" s="98">
        <v>0</v>
      </c>
      <c r="J55" s="98">
        <v>0</v>
      </c>
      <c r="K55" s="97">
        <v>77</v>
      </c>
      <c r="L55" s="68">
        <v>34</v>
      </c>
      <c r="M55" s="68">
        <v>43</v>
      </c>
      <c r="N55" s="97">
        <v>80</v>
      </c>
      <c r="O55" s="68">
        <v>37</v>
      </c>
      <c r="P55" s="68">
        <v>43</v>
      </c>
      <c r="Q55" s="97">
        <v>71</v>
      </c>
      <c r="R55" s="68">
        <v>39</v>
      </c>
      <c r="S55" s="68">
        <v>32</v>
      </c>
    </row>
    <row r="56" spans="2:19" s="76" customFormat="1" ht="14.25" customHeight="1">
      <c r="B56" s="99" t="s">
        <v>120</v>
      </c>
      <c r="C56" s="96">
        <v>8</v>
      </c>
      <c r="D56" s="68">
        <v>8</v>
      </c>
      <c r="E56" s="97">
        <v>79</v>
      </c>
      <c r="F56" s="69">
        <v>34</v>
      </c>
      <c r="G56" s="69">
        <v>45</v>
      </c>
      <c r="H56" s="97">
        <v>0</v>
      </c>
      <c r="I56" s="98">
        <v>0</v>
      </c>
      <c r="J56" s="98">
        <v>0</v>
      </c>
      <c r="K56" s="97">
        <v>38</v>
      </c>
      <c r="L56" s="68">
        <v>15</v>
      </c>
      <c r="M56" s="68">
        <v>23</v>
      </c>
      <c r="N56" s="97">
        <v>41</v>
      </c>
      <c r="O56" s="68">
        <v>19</v>
      </c>
      <c r="P56" s="68">
        <v>22</v>
      </c>
      <c r="Q56" s="97">
        <v>44</v>
      </c>
      <c r="R56" s="68">
        <v>21</v>
      </c>
      <c r="S56" s="68">
        <v>23</v>
      </c>
    </row>
    <row r="57" spans="2:19" s="76" customFormat="1" ht="14.25" customHeight="1">
      <c r="B57" s="99" t="s">
        <v>121</v>
      </c>
      <c r="C57" s="96">
        <v>7</v>
      </c>
      <c r="D57" s="68">
        <v>4</v>
      </c>
      <c r="E57" s="97">
        <v>60</v>
      </c>
      <c r="F57" s="69">
        <v>37</v>
      </c>
      <c r="G57" s="69">
        <v>23</v>
      </c>
      <c r="H57" s="97">
        <v>0</v>
      </c>
      <c r="I57" s="98">
        <v>0</v>
      </c>
      <c r="J57" s="98">
        <v>0</v>
      </c>
      <c r="K57" s="97">
        <v>10</v>
      </c>
      <c r="L57" s="68">
        <v>9</v>
      </c>
      <c r="M57" s="68">
        <v>1</v>
      </c>
      <c r="N57" s="97">
        <v>50</v>
      </c>
      <c r="O57" s="68">
        <v>28</v>
      </c>
      <c r="P57" s="68">
        <v>22</v>
      </c>
      <c r="Q57" s="97">
        <v>46</v>
      </c>
      <c r="R57" s="68">
        <v>23</v>
      </c>
      <c r="S57" s="68">
        <v>23</v>
      </c>
    </row>
    <row r="58" spans="2:19" s="76" customFormat="1" ht="14.25" customHeight="1">
      <c r="B58" s="99" t="s">
        <v>122</v>
      </c>
      <c r="C58" s="96">
        <v>4</v>
      </c>
      <c r="D58" s="68">
        <v>2</v>
      </c>
      <c r="E58" s="97">
        <v>5</v>
      </c>
      <c r="F58" s="69">
        <v>2</v>
      </c>
      <c r="G58" s="69">
        <v>3</v>
      </c>
      <c r="H58" s="97">
        <v>0</v>
      </c>
      <c r="I58" s="98">
        <v>0</v>
      </c>
      <c r="J58" s="98">
        <v>0</v>
      </c>
      <c r="K58" s="97">
        <v>3</v>
      </c>
      <c r="L58" s="68">
        <v>1</v>
      </c>
      <c r="M58" s="68">
        <v>2</v>
      </c>
      <c r="N58" s="97">
        <v>2</v>
      </c>
      <c r="O58" s="68">
        <v>1</v>
      </c>
      <c r="P58" s="68">
        <v>1</v>
      </c>
      <c r="Q58" s="97">
        <v>8</v>
      </c>
      <c r="R58" s="68">
        <v>5</v>
      </c>
      <c r="S58" s="68">
        <v>3</v>
      </c>
    </row>
    <row r="59" spans="2:19" s="101" customFormat="1" ht="4.5" customHeight="1">
      <c r="B59" s="102"/>
      <c r="C59" s="44"/>
      <c r="D59" s="103"/>
      <c r="E59" s="104"/>
      <c r="F59" s="103"/>
      <c r="G59" s="103"/>
      <c r="H59" s="104"/>
      <c r="I59" s="104"/>
      <c r="J59" s="104"/>
      <c r="K59" s="104"/>
      <c r="L59" s="103"/>
      <c r="M59" s="103"/>
      <c r="N59" s="104"/>
      <c r="O59" s="103"/>
      <c r="P59" s="103"/>
      <c r="Q59" s="104"/>
      <c r="R59" s="103"/>
      <c r="S59" s="103"/>
    </row>
    <row r="60" spans="2:19" s="76" customFormat="1" ht="13.5" customHeight="1">
      <c r="B60" s="99" t="s">
        <v>123</v>
      </c>
      <c r="C60" s="96">
        <v>7</v>
      </c>
      <c r="D60" s="68">
        <v>9</v>
      </c>
      <c r="E60" s="97">
        <v>101</v>
      </c>
      <c r="F60" s="69">
        <v>58</v>
      </c>
      <c r="G60" s="69">
        <v>43</v>
      </c>
      <c r="H60" s="97">
        <v>0</v>
      </c>
      <c r="I60" s="98">
        <v>0</v>
      </c>
      <c r="J60" s="98">
        <v>0</v>
      </c>
      <c r="K60" s="97">
        <v>46</v>
      </c>
      <c r="L60" s="68">
        <v>33</v>
      </c>
      <c r="M60" s="68">
        <v>13</v>
      </c>
      <c r="N60" s="97">
        <v>55</v>
      </c>
      <c r="O60" s="68">
        <v>25</v>
      </c>
      <c r="P60" s="68">
        <v>30</v>
      </c>
      <c r="Q60" s="97">
        <v>55</v>
      </c>
      <c r="R60" s="68">
        <v>27</v>
      </c>
      <c r="S60" s="68">
        <v>28</v>
      </c>
    </row>
    <row r="61" spans="2:19" s="76" customFormat="1" ht="14.25" customHeight="1">
      <c r="B61" s="99" t="s">
        <v>124</v>
      </c>
      <c r="C61" s="96">
        <v>3</v>
      </c>
      <c r="D61" s="68">
        <v>2</v>
      </c>
      <c r="E61" s="97">
        <v>15</v>
      </c>
      <c r="F61" s="69">
        <v>6</v>
      </c>
      <c r="G61" s="69">
        <v>9</v>
      </c>
      <c r="H61" s="97">
        <v>0</v>
      </c>
      <c r="I61" s="70">
        <v>0</v>
      </c>
      <c r="J61" s="70">
        <v>0</v>
      </c>
      <c r="K61" s="97">
        <v>9</v>
      </c>
      <c r="L61" s="68">
        <v>5</v>
      </c>
      <c r="M61" s="68">
        <v>4</v>
      </c>
      <c r="N61" s="97">
        <v>6</v>
      </c>
      <c r="O61" s="68">
        <v>1</v>
      </c>
      <c r="P61" s="68">
        <v>5</v>
      </c>
      <c r="Q61" s="97">
        <v>6</v>
      </c>
      <c r="R61" s="68">
        <v>4</v>
      </c>
      <c r="S61" s="68">
        <v>2</v>
      </c>
    </row>
    <row r="62" spans="2:19" s="76" customFormat="1" ht="14.25" customHeight="1">
      <c r="B62" s="99" t="s">
        <v>125</v>
      </c>
      <c r="C62" s="96">
        <v>2</v>
      </c>
      <c r="D62" s="68">
        <v>3</v>
      </c>
      <c r="E62" s="97">
        <v>19</v>
      </c>
      <c r="F62" s="69">
        <v>10</v>
      </c>
      <c r="G62" s="69">
        <v>9</v>
      </c>
      <c r="H62" s="97">
        <v>3</v>
      </c>
      <c r="I62" s="68">
        <v>1</v>
      </c>
      <c r="J62" s="68">
        <v>2</v>
      </c>
      <c r="K62" s="97">
        <v>6</v>
      </c>
      <c r="L62" s="68">
        <v>3</v>
      </c>
      <c r="M62" s="68">
        <v>3</v>
      </c>
      <c r="N62" s="97">
        <v>10</v>
      </c>
      <c r="O62" s="68">
        <v>6</v>
      </c>
      <c r="P62" s="68">
        <v>4</v>
      </c>
      <c r="Q62" s="97">
        <v>8</v>
      </c>
      <c r="R62" s="68">
        <v>3</v>
      </c>
      <c r="S62" s="68">
        <v>5</v>
      </c>
    </row>
    <row r="63" spans="2:19" s="76" customFormat="1" ht="14.25" customHeight="1">
      <c r="B63" s="99" t="s">
        <v>126</v>
      </c>
      <c r="C63" s="96">
        <v>4</v>
      </c>
      <c r="D63" s="68">
        <v>5</v>
      </c>
      <c r="E63" s="97">
        <v>68</v>
      </c>
      <c r="F63" s="69">
        <v>39</v>
      </c>
      <c r="G63" s="69">
        <v>29</v>
      </c>
      <c r="H63" s="97">
        <v>0</v>
      </c>
      <c r="I63" s="98">
        <v>0</v>
      </c>
      <c r="J63" s="98">
        <v>0</v>
      </c>
      <c r="K63" s="97">
        <v>1</v>
      </c>
      <c r="L63" s="98">
        <v>1</v>
      </c>
      <c r="M63" s="98">
        <v>0</v>
      </c>
      <c r="N63" s="97">
        <v>67</v>
      </c>
      <c r="O63" s="68">
        <v>38</v>
      </c>
      <c r="P63" s="68">
        <v>29</v>
      </c>
      <c r="Q63" s="97">
        <v>60</v>
      </c>
      <c r="R63" s="68">
        <v>31</v>
      </c>
      <c r="S63" s="68">
        <v>29</v>
      </c>
    </row>
    <row r="64" spans="2:19" s="76" customFormat="1" ht="14.25" customHeight="1">
      <c r="B64" s="99" t="s">
        <v>127</v>
      </c>
      <c r="C64" s="96">
        <v>11</v>
      </c>
      <c r="D64" s="68">
        <v>17</v>
      </c>
      <c r="E64" s="97">
        <v>139</v>
      </c>
      <c r="F64" s="69">
        <v>72</v>
      </c>
      <c r="G64" s="69">
        <v>67</v>
      </c>
      <c r="H64" s="97">
        <v>0</v>
      </c>
      <c r="I64" s="98">
        <v>0</v>
      </c>
      <c r="J64" s="98">
        <v>0</v>
      </c>
      <c r="K64" s="97">
        <v>65</v>
      </c>
      <c r="L64" s="68">
        <v>32</v>
      </c>
      <c r="M64" s="68">
        <v>33</v>
      </c>
      <c r="N64" s="97">
        <v>74</v>
      </c>
      <c r="O64" s="68">
        <v>40</v>
      </c>
      <c r="P64" s="68">
        <v>34</v>
      </c>
      <c r="Q64" s="97">
        <v>76</v>
      </c>
      <c r="R64" s="68">
        <v>38</v>
      </c>
      <c r="S64" s="68">
        <v>38</v>
      </c>
    </row>
    <row r="65" spans="2:19" s="101" customFormat="1" ht="4.5" customHeight="1">
      <c r="B65" s="102"/>
      <c r="C65" s="44"/>
      <c r="D65" s="103"/>
      <c r="E65" s="104"/>
      <c r="F65" s="103"/>
      <c r="G65" s="103"/>
      <c r="H65" s="104"/>
      <c r="I65" s="104"/>
      <c r="J65" s="104"/>
      <c r="K65" s="104"/>
      <c r="L65" s="103"/>
      <c r="M65" s="103"/>
      <c r="N65" s="104"/>
      <c r="O65" s="103"/>
      <c r="P65" s="103"/>
      <c r="Q65" s="104"/>
      <c r="R65" s="103"/>
      <c r="S65" s="103"/>
    </row>
    <row r="66" spans="2:19" s="76" customFormat="1" ht="13.5" customHeight="1">
      <c r="B66" s="99" t="s">
        <v>128</v>
      </c>
      <c r="C66" s="96">
        <v>6</v>
      </c>
      <c r="D66" s="68">
        <v>4</v>
      </c>
      <c r="E66" s="97">
        <v>40</v>
      </c>
      <c r="F66" s="69">
        <v>18</v>
      </c>
      <c r="G66" s="69">
        <v>22</v>
      </c>
      <c r="H66" s="97">
        <v>0</v>
      </c>
      <c r="I66" s="98">
        <v>0</v>
      </c>
      <c r="J66" s="98">
        <v>0</v>
      </c>
      <c r="K66" s="97">
        <v>0</v>
      </c>
      <c r="L66" s="98">
        <v>0</v>
      </c>
      <c r="M66" s="98">
        <v>0</v>
      </c>
      <c r="N66" s="97">
        <v>40</v>
      </c>
      <c r="O66" s="68">
        <v>18</v>
      </c>
      <c r="P66" s="68">
        <v>22</v>
      </c>
      <c r="Q66" s="97">
        <v>24</v>
      </c>
      <c r="R66" s="68">
        <v>15</v>
      </c>
      <c r="S66" s="68">
        <v>9</v>
      </c>
    </row>
    <row r="67" spans="2:19" s="76" customFormat="1" ht="14.25" customHeight="1">
      <c r="B67" s="99" t="s">
        <v>129</v>
      </c>
      <c r="C67" s="96">
        <v>4</v>
      </c>
      <c r="D67" s="68">
        <v>6</v>
      </c>
      <c r="E67" s="97">
        <v>66</v>
      </c>
      <c r="F67" s="69">
        <v>39</v>
      </c>
      <c r="G67" s="69">
        <v>27</v>
      </c>
      <c r="H67" s="97">
        <v>0</v>
      </c>
      <c r="I67" s="98">
        <v>0</v>
      </c>
      <c r="J67" s="98">
        <v>0</v>
      </c>
      <c r="K67" s="97">
        <v>36</v>
      </c>
      <c r="L67" s="68">
        <v>23</v>
      </c>
      <c r="M67" s="68">
        <v>13</v>
      </c>
      <c r="N67" s="97">
        <v>30</v>
      </c>
      <c r="O67" s="68">
        <v>16</v>
      </c>
      <c r="P67" s="68">
        <v>14</v>
      </c>
      <c r="Q67" s="97">
        <v>37</v>
      </c>
      <c r="R67" s="68">
        <v>21</v>
      </c>
      <c r="S67" s="68">
        <v>16</v>
      </c>
    </row>
    <row r="68" spans="2:19" s="76" customFormat="1" ht="14.25" customHeight="1">
      <c r="B68" s="99" t="s">
        <v>130</v>
      </c>
      <c r="C68" s="96">
        <v>5</v>
      </c>
      <c r="D68" s="68">
        <v>8</v>
      </c>
      <c r="E68" s="97">
        <v>110</v>
      </c>
      <c r="F68" s="69">
        <v>59</v>
      </c>
      <c r="G68" s="69">
        <v>51</v>
      </c>
      <c r="H68" s="97">
        <v>5</v>
      </c>
      <c r="I68" s="98">
        <v>3</v>
      </c>
      <c r="J68" s="98">
        <v>2</v>
      </c>
      <c r="K68" s="97">
        <v>2</v>
      </c>
      <c r="L68" s="68">
        <v>1</v>
      </c>
      <c r="M68" s="98">
        <v>1</v>
      </c>
      <c r="N68" s="97">
        <v>103</v>
      </c>
      <c r="O68" s="68">
        <v>55</v>
      </c>
      <c r="P68" s="68">
        <v>48</v>
      </c>
      <c r="Q68" s="97">
        <v>101</v>
      </c>
      <c r="R68" s="68">
        <v>54</v>
      </c>
      <c r="S68" s="68">
        <v>47</v>
      </c>
    </row>
    <row r="69" spans="2:19" s="76" customFormat="1" ht="14.25" customHeight="1">
      <c r="B69" s="105" t="s">
        <v>131</v>
      </c>
      <c r="C69" s="100">
        <v>0</v>
      </c>
      <c r="D69" s="70">
        <v>0</v>
      </c>
      <c r="E69" s="97">
        <v>0</v>
      </c>
      <c r="F69" s="72">
        <v>0</v>
      </c>
      <c r="G69" s="72">
        <v>0</v>
      </c>
      <c r="H69" s="97">
        <v>0</v>
      </c>
      <c r="I69" s="98">
        <v>0</v>
      </c>
      <c r="J69" s="98">
        <v>0</v>
      </c>
      <c r="K69" s="97">
        <v>0</v>
      </c>
      <c r="L69" s="98">
        <v>0</v>
      </c>
      <c r="M69" s="98">
        <v>0</v>
      </c>
      <c r="N69" s="97">
        <v>0</v>
      </c>
      <c r="O69" s="98">
        <v>0</v>
      </c>
      <c r="P69" s="98">
        <v>0</v>
      </c>
      <c r="Q69" s="97">
        <v>0</v>
      </c>
      <c r="R69" s="98">
        <v>0</v>
      </c>
      <c r="S69" s="98">
        <v>0</v>
      </c>
    </row>
    <row r="70" spans="2:19" s="76" customFormat="1" ht="14.25" customHeight="1">
      <c r="B70" s="107" t="s">
        <v>132</v>
      </c>
      <c r="C70" s="96">
        <v>4</v>
      </c>
      <c r="D70" s="68">
        <v>3</v>
      </c>
      <c r="E70" s="97">
        <v>13</v>
      </c>
      <c r="F70" s="69">
        <v>6</v>
      </c>
      <c r="G70" s="69">
        <v>7</v>
      </c>
      <c r="H70" s="97">
        <v>5</v>
      </c>
      <c r="I70" s="68">
        <v>3</v>
      </c>
      <c r="J70" s="98">
        <v>2</v>
      </c>
      <c r="K70" s="97">
        <v>3</v>
      </c>
      <c r="L70" s="68">
        <v>2</v>
      </c>
      <c r="M70" s="68">
        <v>1</v>
      </c>
      <c r="N70" s="97">
        <v>5</v>
      </c>
      <c r="O70" s="68">
        <v>1</v>
      </c>
      <c r="P70" s="68">
        <v>4</v>
      </c>
      <c r="Q70" s="97">
        <v>5</v>
      </c>
      <c r="R70" s="68">
        <v>4</v>
      </c>
      <c r="S70" s="68">
        <v>1</v>
      </c>
    </row>
    <row r="71" spans="2:19" s="76" customFormat="1" ht="4.5" customHeight="1" thickBot="1">
      <c r="B71" s="108"/>
      <c r="C71" s="109"/>
      <c r="D71" s="110"/>
      <c r="E71" s="111"/>
      <c r="F71" s="110"/>
      <c r="G71" s="110"/>
      <c r="H71" s="111"/>
      <c r="I71" s="110"/>
      <c r="J71" s="111"/>
      <c r="K71" s="111"/>
      <c r="L71" s="110"/>
      <c r="M71" s="110"/>
      <c r="N71" s="111"/>
      <c r="O71" s="110"/>
      <c r="P71" s="110"/>
      <c r="Q71" s="111"/>
      <c r="R71" s="110"/>
      <c r="S71" s="110"/>
    </row>
    <row r="72" ht="13.5" customHeight="1"/>
    <row r="73" ht="12" thickBot="1" thickTop="1"/>
    <row r="74" ht="12" thickBot="1" thickTop="1"/>
    <row r="75" ht="12" thickBot="1" thickTop="1"/>
    <row r="76" ht="12" thickBot="1" thickTop="1"/>
    <row r="77" ht="12" thickBot="1" thickTop="1"/>
    <row r="78" ht="12" thickBot="1" thickTop="1"/>
  </sheetData>
  <sheetProtection/>
  <mergeCells count="5">
    <mergeCell ref="Q4:S4"/>
    <mergeCell ref="H4:M4"/>
    <mergeCell ref="Q5:Q6"/>
    <mergeCell ref="S5:S6"/>
    <mergeCell ref="R5:R6"/>
  </mergeCells>
  <printOptions/>
  <pageMargins left="0.5905511811023623" right="0.1968503937007874" top="0.7874015748031497" bottom="0.7874015748031497" header="0.5118110236220472" footer="0.5118110236220472"/>
  <pageSetup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44"/>
  <sheetViews>
    <sheetView zoomScalePageLayoutView="0" workbookViewId="0" topLeftCell="A1">
      <pane xSplit="3" ySplit="6" topLeftCell="H31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K46" sqref="K46"/>
    </sheetView>
  </sheetViews>
  <sheetFormatPr defaultColWidth="9.00390625" defaultRowHeight="9"/>
  <cols>
    <col min="1" max="1" width="0.5" style="112" customWidth="1"/>
    <col min="2" max="2" width="8.125" style="112" customWidth="1"/>
    <col min="3" max="3" width="9.00390625" style="112" customWidth="1"/>
    <col min="4" max="4" width="6.625" style="112" customWidth="1"/>
    <col min="5" max="5" width="6.125" style="112" customWidth="1"/>
    <col min="6" max="6" width="6.625" style="112" customWidth="1"/>
    <col min="7" max="7" width="5.125" style="112" customWidth="1"/>
    <col min="8" max="8" width="3.50390625" style="112" customWidth="1"/>
    <col min="9" max="12" width="5.125" style="112" customWidth="1"/>
    <col min="13" max="13" width="6.125" style="112" customWidth="1"/>
    <col min="14" max="14" width="4.875" style="112" customWidth="1"/>
    <col min="15" max="15" width="6.125" style="112" customWidth="1"/>
    <col min="16" max="16" width="6.625" style="112" customWidth="1"/>
    <col min="17" max="17" width="5.125" style="112" customWidth="1"/>
    <col min="18" max="18" width="6.625" style="112" customWidth="1"/>
    <col min="19" max="19" width="4.875" style="112" customWidth="1"/>
    <col min="20" max="20" width="4.125" style="112" customWidth="1"/>
    <col min="21" max="21" width="4.625" style="112" customWidth="1"/>
    <col min="22" max="16384" width="9.00390625" style="112" customWidth="1"/>
  </cols>
  <sheetData>
    <row r="1" ht="4.5" customHeight="1"/>
    <row r="2" ht="13.5" customHeight="1">
      <c r="B2" s="75" t="s">
        <v>135</v>
      </c>
    </row>
    <row r="3" s="76" customFormat="1" ht="4.5" customHeight="1"/>
    <row r="4" spans="2:21" s="81" customFormat="1" ht="13.5" customHeight="1">
      <c r="B4" s="87"/>
      <c r="C4" s="84"/>
      <c r="D4" s="469" t="s">
        <v>158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70"/>
      <c r="P4" s="469" t="s">
        <v>136</v>
      </c>
      <c r="Q4" s="484"/>
      <c r="R4" s="484"/>
      <c r="S4" s="484"/>
      <c r="T4" s="484"/>
      <c r="U4" s="470"/>
    </row>
    <row r="5" spans="2:21" s="81" customFormat="1" ht="13.5" customHeight="1">
      <c r="B5" s="510" t="s">
        <v>159</v>
      </c>
      <c r="C5" s="511"/>
      <c r="D5" s="87"/>
      <c r="E5" s="84" t="s">
        <v>10</v>
      </c>
      <c r="F5" s="84"/>
      <c r="G5" s="87"/>
      <c r="H5" s="84" t="s">
        <v>137</v>
      </c>
      <c r="I5" s="84"/>
      <c r="J5" s="87"/>
      <c r="K5" s="84" t="s">
        <v>138</v>
      </c>
      <c r="L5" s="84"/>
      <c r="M5" s="87"/>
      <c r="N5" s="84" t="s">
        <v>139</v>
      </c>
      <c r="O5" s="84"/>
      <c r="P5" s="469" t="s">
        <v>160</v>
      </c>
      <c r="Q5" s="484"/>
      <c r="R5" s="470"/>
      <c r="S5" s="469" t="s">
        <v>161</v>
      </c>
      <c r="T5" s="484"/>
      <c r="U5" s="470"/>
    </row>
    <row r="6" spans="2:21" s="81" customFormat="1" ht="13.5" customHeight="1">
      <c r="B6" s="12"/>
      <c r="D6" s="87" t="s">
        <v>10</v>
      </c>
      <c r="E6" s="87" t="s">
        <v>45</v>
      </c>
      <c r="F6" s="87" t="s">
        <v>46</v>
      </c>
      <c r="G6" s="87" t="s">
        <v>10</v>
      </c>
      <c r="H6" s="87" t="s">
        <v>45</v>
      </c>
      <c r="I6" s="87" t="s">
        <v>46</v>
      </c>
      <c r="J6" s="87" t="s">
        <v>10</v>
      </c>
      <c r="K6" s="87" t="s">
        <v>45</v>
      </c>
      <c r="L6" s="87" t="s">
        <v>46</v>
      </c>
      <c r="M6" s="87" t="s">
        <v>10</v>
      </c>
      <c r="N6" s="87" t="s">
        <v>45</v>
      </c>
      <c r="O6" s="87" t="s">
        <v>46</v>
      </c>
      <c r="P6" s="87" t="s">
        <v>10</v>
      </c>
      <c r="Q6" s="87" t="s">
        <v>45</v>
      </c>
      <c r="R6" s="87" t="s">
        <v>46</v>
      </c>
      <c r="S6" s="87" t="s">
        <v>10</v>
      </c>
      <c r="T6" s="87" t="s">
        <v>45</v>
      </c>
      <c r="U6" s="86" t="s">
        <v>46</v>
      </c>
    </row>
    <row r="7" spans="2:21" s="76" customFormat="1" ht="4.5" customHeight="1">
      <c r="B7" s="113"/>
      <c r="C7" s="89"/>
      <c r="D7" s="113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2:21" s="76" customFormat="1" ht="13.5" customHeight="1">
      <c r="B8" s="513" t="s">
        <v>162</v>
      </c>
      <c r="C8" s="514"/>
      <c r="D8" s="114">
        <v>2930</v>
      </c>
      <c r="E8" s="94">
        <v>1049</v>
      </c>
      <c r="F8" s="94">
        <v>1881</v>
      </c>
      <c r="G8" s="94">
        <v>141</v>
      </c>
      <c r="H8" s="94">
        <v>9</v>
      </c>
      <c r="I8" s="94">
        <v>132</v>
      </c>
      <c r="J8" s="94">
        <v>657</v>
      </c>
      <c r="K8" s="94">
        <v>115</v>
      </c>
      <c r="L8" s="94">
        <v>542</v>
      </c>
      <c r="M8" s="94">
        <v>2132</v>
      </c>
      <c r="N8" s="94">
        <v>925</v>
      </c>
      <c r="O8" s="94">
        <v>1207</v>
      </c>
      <c r="P8" s="93">
        <v>2570</v>
      </c>
      <c r="Q8" s="93">
        <v>962</v>
      </c>
      <c r="R8" s="93">
        <v>1608</v>
      </c>
      <c r="S8" s="93">
        <v>360</v>
      </c>
      <c r="T8" s="93">
        <v>87</v>
      </c>
      <c r="U8" s="93">
        <v>273</v>
      </c>
    </row>
    <row r="9" spans="2:21" s="76" customFormat="1" ht="4.5" customHeight="1">
      <c r="B9" s="12"/>
      <c r="C9" s="81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2:21" s="76" customFormat="1" ht="13.5" customHeight="1">
      <c r="B10" s="510" t="s">
        <v>140</v>
      </c>
      <c r="C10" s="81" t="s">
        <v>10</v>
      </c>
      <c r="D10" s="67">
        <v>391</v>
      </c>
      <c r="E10" s="69">
        <v>290</v>
      </c>
      <c r="F10" s="69">
        <v>101</v>
      </c>
      <c r="G10" s="72">
        <f>H10+I10</f>
        <v>0</v>
      </c>
      <c r="H10" s="72">
        <f>H11</f>
        <v>0</v>
      </c>
      <c r="I10" s="72">
        <f>I11</f>
        <v>0</v>
      </c>
      <c r="J10" s="72">
        <f>K10+L10</f>
        <v>0</v>
      </c>
      <c r="K10" s="72">
        <f>K11</f>
        <v>0</v>
      </c>
      <c r="L10" s="72">
        <f>L11</f>
        <v>0</v>
      </c>
      <c r="M10" s="69">
        <v>391</v>
      </c>
      <c r="N10" s="69">
        <v>290</v>
      </c>
      <c r="O10" s="69">
        <v>101</v>
      </c>
      <c r="P10" s="69">
        <v>391</v>
      </c>
      <c r="Q10" s="69">
        <v>290</v>
      </c>
      <c r="R10" s="69">
        <v>101</v>
      </c>
      <c r="S10" s="72">
        <f>T10+U10</f>
        <v>0</v>
      </c>
      <c r="T10" s="72">
        <f>T11</f>
        <v>0</v>
      </c>
      <c r="U10" s="72">
        <f>U11</f>
        <v>0</v>
      </c>
    </row>
    <row r="11" spans="2:21" s="76" customFormat="1" ht="13.5" customHeight="1">
      <c r="B11" s="512"/>
      <c r="C11" s="81" t="s">
        <v>141</v>
      </c>
      <c r="D11" s="67">
        <v>391</v>
      </c>
      <c r="E11" s="69">
        <v>290</v>
      </c>
      <c r="F11" s="69">
        <v>101</v>
      </c>
      <c r="G11" s="72">
        <f>H11+I11</f>
        <v>0</v>
      </c>
      <c r="H11" s="98">
        <v>0</v>
      </c>
      <c r="I11" s="98">
        <v>0</v>
      </c>
      <c r="J11" s="72">
        <f>K11+L11</f>
        <v>0</v>
      </c>
      <c r="K11" s="98">
        <v>0</v>
      </c>
      <c r="L11" s="98">
        <v>0</v>
      </c>
      <c r="M11" s="69">
        <v>391</v>
      </c>
      <c r="N11" s="68">
        <v>290</v>
      </c>
      <c r="O11" s="68">
        <v>101</v>
      </c>
      <c r="P11" s="69">
        <v>391</v>
      </c>
      <c r="Q11" s="68">
        <v>290</v>
      </c>
      <c r="R11" s="68">
        <v>101</v>
      </c>
      <c r="S11" s="72">
        <f>T11+U11</f>
        <v>0</v>
      </c>
      <c r="T11" s="98">
        <v>0</v>
      </c>
      <c r="U11" s="98">
        <v>0</v>
      </c>
    </row>
    <row r="12" spans="2:21" s="76" customFormat="1" ht="4.5" customHeight="1">
      <c r="B12" s="12"/>
      <c r="C12" s="81"/>
      <c r="D12" s="71"/>
      <c r="E12" s="72"/>
      <c r="F12" s="72"/>
      <c r="G12" s="72">
        <f>H12+I12</f>
        <v>0</v>
      </c>
      <c r="H12" s="72"/>
      <c r="I12" s="72"/>
      <c r="J12" s="72">
        <f>K12+L12</f>
        <v>0</v>
      </c>
      <c r="K12" s="72"/>
      <c r="L12" s="72"/>
      <c r="M12" s="72"/>
      <c r="N12" s="72"/>
      <c r="O12" s="72"/>
      <c r="P12" s="72"/>
      <c r="Q12" s="72"/>
      <c r="R12" s="72"/>
      <c r="S12" s="72">
        <f>T12+U12</f>
        <v>0</v>
      </c>
      <c r="T12" s="72"/>
      <c r="U12" s="72"/>
    </row>
    <row r="13" spans="2:21" s="76" customFormat="1" ht="13.5" customHeight="1">
      <c r="B13" s="12"/>
      <c r="C13" s="81" t="s">
        <v>10</v>
      </c>
      <c r="D13" s="67">
        <v>1601</v>
      </c>
      <c r="E13" s="69">
        <v>370</v>
      </c>
      <c r="F13" s="69">
        <v>1231</v>
      </c>
      <c r="G13" s="69">
        <v>141</v>
      </c>
      <c r="H13" s="69">
        <v>9</v>
      </c>
      <c r="I13" s="69">
        <v>132</v>
      </c>
      <c r="J13" s="69">
        <v>657</v>
      </c>
      <c r="K13" s="69">
        <v>115</v>
      </c>
      <c r="L13" s="69">
        <v>542</v>
      </c>
      <c r="M13" s="69">
        <v>803</v>
      </c>
      <c r="N13" s="69">
        <v>246</v>
      </c>
      <c r="O13" s="69">
        <v>557</v>
      </c>
      <c r="P13" s="69">
        <v>1306</v>
      </c>
      <c r="Q13" s="69">
        <v>298</v>
      </c>
      <c r="R13" s="69">
        <v>1008</v>
      </c>
      <c r="S13" s="69">
        <v>295</v>
      </c>
      <c r="T13" s="69">
        <v>72</v>
      </c>
      <c r="U13" s="69">
        <v>223</v>
      </c>
    </row>
    <row r="14" spans="2:21" s="76" customFormat="1" ht="13.5" customHeight="1">
      <c r="B14" s="12"/>
      <c r="C14" s="81" t="s">
        <v>142</v>
      </c>
      <c r="D14" s="67">
        <v>658</v>
      </c>
      <c r="E14" s="69">
        <v>88</v>
      </c>
      <c r="F14" s="69">
        <v>570</v>
      </c>
      <c r="G14" s="69">
        <v>141</v>
      </c>
      <c r="H14" s="68">
        <v>9</v>
      </c>
      <c r="I14" s="68">
        <v>132</v>
      </c>
      <c r="J14" s="69">
        <v>363</v>
      </c>
      <c r="K14" s="68">
        <v>71</v>
      </c>
      <c r="L14" s="68">
        <v>292</v>
      </c>
      <c r="M14" s="69">
        <v>154</v>
      </c>
      <c r="N14" s="68">
        <v>8</v>
      </c>
      <c r="O14" s="68">
        <v>146</v>
      </c>
      <c r="P14" s="69">
        <v>363</v>
      </c>
      <c r="Q14" s="68">
        <v>16</v>
      </c>
      <c r="R14" s="68">
        <v>347</v>
      </c>
      <c r="S14" s="69">
        <v>295</v>
      </c>
      <c r="T14" s="68">
        <v>72</v>
      </c>
      <c r="U14" s="68">
        <v>223</v>
      </c>
    </row>
    <row r="15" spans="2:21" s="76" customFormat="1" ht="13.5" customHeight="1">
      <c r="B15" s="510" t="s">
        <v>143</v>
      </c>
      <c r="C15" s="81" t="s">
        <v>144</v>
      </c>
      <c r="D15" s="67">
        <v>273</v>
      </c>
      <c r="E15" s="69">
        <v>44</v>
      </c>
      <c r="F15" s="69">
        <v>229</v>
      </c>
      <c r="G15" s="72">
        <f aca="true" t="shared" si="0" ref="G15:G21">H15+I15</f>
        <v>0</v>
      </c>
      <c r="H15" s="98">
        <v>0</v>
      </c>
      <c r="I15" s="98">
        <v>0</v>
      </c>
      <c r="J15" s="69">
        <v>273</v>
      </c>
      <c r="K15" s="68">
        <v>44</v>
      </c>
      <c r="L15" s="68">
        <v>229</v>
      </c>
      <c r="M15" s="72">
        <v>0</v>
      </c>
      <c r="N15" s="98">
        <v>0</v>
      </c>
      <c r="O15" s="98">
        <v>0</v>
      </c>
      <c r="P15" s="69">
        <v>273</v>
      </c>
      <c r="Q15" s="68">
        <v>44</v>
      </c>
      <c r="R15" s="68">
        <v>229</v>
      </c>
      <c r="S15" s="72">
        <f aca="true" t="shared" si="1" ref="S15:S21">T15+U15</f>
        <v>0</v>
      </c>
      <c r="T15" s="98">
        <v>0</v>
      </c>
      <c r="U15" s="98">
        <v>0</v>
      </c>
    </row>
    <row r="16" spans="2:21" s="76" customFormat="1" ht="13.5" customHeight="1">
      <c r="B16" s="510"/>
      <c r="C16" s="81" t="s">
        <v>145</v>
      </c>
      <c r="D16" s="67">
        <v>138</v>
      </c>
      <c r="E16" s="72">
        <v>0</v>
      </c>
      <c r="F16" s="69">
        <v>138</v>
      </c>
      <c r="G16" s="72">
        <f t="shared" si="0"/>
        <v>0</v>
      </c>
      <c r="H16" s="98">
        <v>0</v>
      </c>
      <c r="I16" s="98">
        <v>0</v>
      </c>
      <c r="J16" s="72">
        <f>K16+L16</f>
        <v>0</v>
      </c>
      <c r="K16" s="98">
        <v>0</v>
      </c>
      <c r="L16" s="98">
        <v>0</v>
      </c>
      <c r="M16" s="69">
        <v>138</v>
      </c>
      <c r="N16" s="98">
        <v>0</v>
      </c>
      <c r="O16" s="68">
        <v>138</v>
      </c>
      <c r="P16" s="69">
        <v>138</v>
      </c>
      <c r="Q16" s="70">
        <v>0</v>
      </c>
      <c r="R16" s="68">
        <v>138</v>
      </c>
      <c r="S16" s="72">
        <f t="shared" si="1"/>
        <v>0</v>
      </c>
      <c r="T16" s="98">
        <v>0</v>
      </c>
      <c r="U16" s="98">
        <v>0</v>
      </c>
    </row>
    <row r="17" spans="2:21" s="76" customFormat="1" ht="13.5" customHeight="1">
      <c r="B17" s="12"/>
      <c r="C17" s="81" t="s">
        <v>146</v>
      </c>
      <c r="D17" s="67">
        <v>42</v>
      </c>
      <c r="E17" s="69">
        <v>23</v>
      </c>
      <c r="F17" s="69">
        <v>19</v>
      </c>
      <c r="G17" s="72">
        <f t="shared" si="0"/>
        <v>0</v>
      </c>
      <c r="H17" s="98">
        <v>0</v>
      </c>
      <c r="I17" s="98">
        <v>0</v>
      </c>
      <c r="J17" s="72">
        <f>K17+L17</f>
        <v>0</v>
      </c>
      <c r="K17" s="98">
        <v>0</v>
      </c>
      <c r="L17" s="98">
        <v>0</v>
      </c>
      <c r="M17" s="69">
        <v>42</v>
      </c>
      <c r="N17" s="68">
        <v>23</v>
      </c>
      <c r="O17" s="68">
        <v>19</v>
      </c>
      <c r="P17" s="69">
        <v>42</v>
      </c>
      <c r="Q17" s="68">
        <v>23</v>
      </c>
      <c r="R17" s="68">
        <v>19</v>
      </c>
      <c r="S17" s="72">
        <f t="shared" si="1"/>
        <v>0</v>
      </c>
      <c r="T17" s="98">
        <v>0</v>
      </c>
      <c r="U17" s="98">
        <v>0</v>
      </c>
    </row>
    <row r="18" spans="2:21" s="76" customFormat="1" ht="13.5" customHeight="1">
      <c r="B18" s="12"/>
      <c r="C18" s="81" t="s">
        <v>147</v>
      </c>
      <c r="D18" s="67">
        <v>490</v>
      </c>
      <c r="E18" s="69">
        <v>215</v>
      </c>
      <c r="F18" s="69">
        <v>275</v>
      </c>
      <c r="G18" s="72">
        <f t="shared" si="0"/>
        <v>0</v>
      </c>
      <c r="H18" s="98">
        <v>0</v>
      </c>
      <c r="I18" s="98">
        <v>0</v>
      </c>
      <c r="J18" s="69">
        <v>21</v>
      </c>
      <c r="K18" s="98">
        <v>0</v>
      </c>
      <c r="L18" s="68">
        <v>21</v>
      </c>
      <c r="M18" s="69">
        <v>469</v>
      </c>
      <c r="N18" s="68">
        <v>215</v>
      </c>
      <c r="O18" s="68">
        <v>254</v>
      </c>
      <c r="P18" s="69">
        <v>490</v>
      </c>
      <c r="Q18" s="68">
        <v>215</v>
      </c>
      <c r="R18" s="68">
        <v>275</v>
      </c>
      <c r="S18" s="72">
        <f t="shared" si="1"/>
        <v>0</v>
      </c>
      <c r="T18" s="98">
        <v>0</v>
      </c>
      <c r="U18" s="98">
        <v>0</v>
      </c>
    </row>
    <row r="19" spans="2:21" s="76" customFormat="1" ht="4.5" customHeight="1">
      <c r="B19" s="12"/>
      <c r="C19" s="81"/>
      <c r="D19" s="71"/>
      <c r="E19" s="72"/>
      <c r="F19" s="72"/>
      <c r="G19" s="72">
        <f t="shared" si="0"/>
        <v>0</v>
      </c>
      <c r="H19" s="72"/>
      <c r="I19" s="72"/>
      <c r="J19" s="72">
        <f>K19+L19</f>
        <v>0</v>
      </c>
      <c r="K19" s="72"/>
      <c r="L19" s="72"/>
      <c r="M19" s="72"/>
      <c r="N19" s="72"/>
      <c r="O19" s="72"/>
      <c r="P19" s="72"/>
      <c r="Q19" s="72"/>
      <c r="R19" s="72"/>
      <c r="S19" s="72">
        <f t="shared" si="1"/>
        <v>0</v>
      </c>
      <c r="T19" s="72"/>
      <c r="U19" s="72"/>
    </row>
    <row r="20" spans="2:21" s="76" customFormat="1" ht="13.5" customHeight="1">
      <c r="B20" s="115"/>
      <c r="C20" s="81" t="s">
        <v>10</v>
      </c>
      <c r="D20" s="67">
        <v>158</v>
      </c>
      <c r="E20" s="69">
        <v>64</v>
      </c>
      <c r="F20" s="69">
        <v>94</v>
      </c>
      <c r="G20" s="72">
        <f t="shared" si="0"/>
        <v>0</v>
      </c>
      <c r="H20" s="72">
        <f>H21</f>
        <v>0</v>
      </c>
      <c r="I20" s="72">
        <f>I21</f>
        <v>0</v>
      </c>
      <c r="J20" s="72">
        <f>K20+L20</f>
        <v>0</v>
      </c>
      <c r="K20" s="72">
        <f>K21</f>
        <v>0</v>
      </c>
      <c r="L20" s="72">
        <f>L21</f>
        <v>0</v>
      </c>
      <c r="M20" s="69">
        <v>158</v>
      </c>
      <c r="N20" s="69">
        <v>64</v>
      </c>
      <c r="O20" s="69">
        <v>94</v>
      </c>
      <c r="P20" s="69">
        <v>158</v>
      </c>
      <c r="Q20" s="69">
        <v>64</v>
      </c>
      <c r="R20" s="69">
        <v>94</v>
      </c>
      <c r="S20" s="72">
        <f t="shared" si="1"/>
        <v>0</v>
      </c>
      <c r="T20" s="72">
        <f>T21</f>
        <v>0</v>
      </c>
      <c r="U20" s="72">
        <f>U21</f>
        <v>0</v>
      </c>
    </row>
    <row r="21" spans="2:21" s="76" customFormat="1" ht="13.5" customHeight="1">
      <c r="B21" s="116" t="s">
        <v>148</v>
      </c>
      <c r="C21" s="81" t="s">
        <v>149</v>
      </c>
      <c r="D21" s="67">
        <v>75</v>
      </c>
      <c r="E21" s="69">
        <v>39</v>
      </c>
      <c r="F21" s="69">
        <v>36</v>
      </c>
      <c r="G21" s="72">
        <f t="shared" si="0"/>
        <v>0</v>
      </c>
      <c r="H21" s="98">
        <v>0</v>
      </c>
      <c r="I21" s="98">
        <v>0</v>
      </c>
      <c r="J21" s="72">
        <f>K21+L21</f>
        <v>0</v>
      </c>
      <c r="K21" s="98">
        <v>0</v>
      </c>
      <c r="L21" s="98">
        <v>0</v>
      </c>
      <c r="M21" s="69">
        <v>75</v>
      </c>
      <c r="N21" s="68">
        <v>39</v>
      </c>
      <c r="O21" s="68">
        <v>36</v>
      </c>
      <c r="P21" s="69">
        <v>75</v>
      </c>
      <c r="Q21" s="68">
        <v>39</v>
      </c>
      <c r="R21" s="68">
        <v>36</v>
      </c>
      <c r="S21" s="72">
        <f t="shared" si="1"/>
        <v>0</v>
      </c>
      <c r="T21" s="98">
        <v>0</v>
      </c>
      <c r="U21" s="98">
        <v>0</v>
      </c>
    </row>
    <row r="22" spans="2:21" s="76" customFormat="1" ht="13.5" customHeight="1">
      <c r="B22" s="12"/>
      <c r="C22" s="81" t="s">
        <v>163</v>
      </c>
      <c r="D22" s="67">
        <v>83</v>
      </c>
      <c r="E22" s="69">
        <v>25</v>
      </c>
      <c r="F22" s="69">
        <v>58</v>
      </c>
      <c r="G22" s="72">
        <v>0</v>
      </c>
      <c r="H22" s="98">
        <v>0</v>
      </c>
      <c r="I22" s="98">
        <v>0</v>
      </c>
      <c r="J22" s="72">
        <v>0</v>
      </c>
      <c r="K22" s="98">
        <v>0</v>
      </c>
      <c r="L22" s="98">
        <v>0</v>
      </c>
      <c r="M22" s="69">
        <v>83</v>
      </c>
      <c r="N22" s="68">
        <v>25</v>
      </c>
      <c r="O22" s="68">
        <v>58</v>
      </c>
      <c r="P22" s="69">
        <v>83</v>
      </c>
      <c r="Q22" s="68">
        <v>25</v>
      </c>
      <c r="R22" s="68">
        <v>58</v>
      </c>
      <c r="S22" s="72">
        <v>0</v>
      </c>
      <c r="T22" s="98">
        <v>0</v>
      </c>
      <c r="U22" s="98">
        <v>0</v>
      </c>
    </row>
    <row r="23" spans="2:21" s="76" customFormat="1" ht="4.5" customHeight="1">
      <c r="B23" s="12"/>
      <c r="C23" s="81"/>
      <c r="D23" s="67"/>
      <c r="E23" s="69"/>
      <c r="F23" s="69"/>
      <c r="G23" s="72">
        <f aca="true" t="shared" si="2" ref="G23:G41">H23+I23</f>
        <v>0</v>
      </c>
      <c r="H23" s="97"/>
      <c r="I23" s="97"/>
      <c r="J23" s="72">
        <f aca="true" t="shared" si="3" ref="J23:J41">K23+L23</f>
        <v>0</v>
      </c>
      <c r="K23" s="97"/>
      <c r="L23" s="97"/>
      <c r="M23" s="69"/>
      <c r="N23" s="69"/>
      <c r="O23" s="69"/>
      <c r="P23" s="69"/>
      <c r="Q23" s="69"/>
      <c r="R23" s="69"/>
      <c r="S23" s="72">
        <f>T23+U23</f>
        <v>0</v>
      </c>
      <c r="T23" s="97"/>
      <c r="U23" s="97"/>
    </row>
    <row r="24" spans="2:21" s="81" customFormat="1" ht="27" customHeight="1">
      <c r="B24" s="117" t="s">
        <v>164</v>
      </c>
      <c r="C24" s="81" t="s">
        <v>147</v>
      </c>
      <c r="D24" s="118">
        <v>209</v>
      </c>
      <c r="E24" s="119">
        <v>110</v>
      </c>
      <c r="F24" s="119">
        <v>99</v>
      </c>
      <c r="G24" s="120">
        <f t="shared" si="2"/>
        <v>0</v>
      </c>
      <c r="H24" s="121">
        <v>0</v>
      </c>
      <c r="I24" s="121">
        <v>0</v>
      </c>
      <c r="J24" s="120">
        <f t="shared" si="3"/>
        <v>0</v>
      </c>
      <c r="K24" s="121">
        <v>0</v>
      </c>
      <c r="L24" s="121">
        <v>0</v>
      </c>
      <c r="M24" s="119">
        <v>209</v>
      </c>
      <c r="N24" s="122">
        <v>110</v>
      </c>
      <c r="O24" s="122">
        <v>99</v>
      </c>
      <c r="P24" s="119">
        <v>209</v>
      </c>
      <c r="Q24" s="122">
        <v>110</v>
      </c>
      <c r="R24" s="122">
        <v>99</v>
      </c>
      <c r="S24" s="120">
        <f>T24+U24</f>
        <v>0</v>
      </c>
      <c r="T24" s="121">
        <v>0</v>
      </c>
      <c r="U24" s="121">
        <v>0</v>
      </c>
    </row>
    <row r="25" spans="2:21" s="76" customFormat="1" ht="4.5" customHeight="1">
      <c r="B25" s="12"/>
      <c r="C25" s="81"/>
      <c r="D25" s="67"/>
      <c r="E25" s="69"/>
      <c r="F25" s="69"/>
      <c r="G25" s="72">
        <f t="shared" si="2"/>
        <v>0</v>
      </c>
      <c r="H25" s="72"/>
      <c r="I25" s="72"/>
      <c r="J25" s="72">
        <f t="shared" si="3"/>
        <v>0</v>
      </c>
      <c r="K25" s="72"/>
      <c r="L25" s="72"/>
      <c r="M25" s="69"/>
      <c r="N25" s="69"/>
      <c r="O25" s="69"/>
      <c r="P25" s="69"/>
      <c r="Q25" s="69"/>
      <c r="R25" s="69"/>
      <c r="S25" s="72">
        <f>T25+U25</f>
        <v>0</v>
      </c>
      <c r="T25" s="72"/>
      <c r="U25" s="72"/>
    </row>
    <row r="26" spans="2:21" s="76" customFormat="1" ht="13.5" customHeight="1">
      <c r="B26" s="12"/>
      <c r="C26" s="81" t="s">
        <v>10</v>
      </c>
      <c r="D26" s="67">
        <v>344</v>
      </c>
      <c r="E26" s="69">
        <v>113</v>
      </c>
      <c r="F26" s="69">
        <v>231</v>
      </c>
      <c r="G26" s="72">
        <f t="shared" si="2"/>
        <v>0</v>
      </c>
      <c r="H26" s="72">
        <f>SUM(H27:H31)</f>
        <v>0</v>
      </c>
      <c r="I26" s="72">
        <f>SUM(I27:I31)</f>
        <v>0</v>
      </c>
      <c r="J26" s="72">
        <f t="shared" si="3"/>
        <v>0</v>
      </c>
      <c r="K26" s="72">
        <f>SUM(K27:K31)</f>
        <v>0</v>
      </c>
      <c r="L26" s="72">
        <f>SUM(L27:L31)</f>
        <v>0</v>
      </c>
      <c r="M26" s="69">
        <v>344</v>
      </c>
      <c r="N26" s="69">
        <v>113</v>
      </c>
      <c r="O26" s="69">
        <v>231</v>
      </c>
      <c r="P26" s="69">
        <v>314</v>
      </c>
      <c r="Q26" s="69">
        <v>98</v>
      </c>
      <c r="R26" s="69">
        <v>216</v>
      </c>
      <c r="S26" s="69">
        <v>30</v>
      </c>
      <c r="T26" s="69">
        <v>15</v>
      </c>
      <c r="U26" s="69">
        <v>15</v>
      </c>
    </row>
    <row r="27" spans="2:21" s="76" customFormat="1" ht="13.5" customHeight="1">
      <c r="B27" s="12"/>
      <c r="C27" s="81" t="s">
        <v>150</v>
      </c>
      <c r="D27" s="67">
        <v>92</v>
      </c>
      <c r="E27" s="69">
        <v>54</v>
      </c>
      <c r="F27" s="69">
        <v>38</v>
      </c>
      <c r="G27" s="72">
        <f t="shared" si="2"/>
        <v>0</v>
      </c>
      <c r="H27" s="98">
        <v>0</v>
      </c>
      <c r="I27" s="98">
        <v>0</v>
      </c>
      <c r="J27" s="72">
        <f t="shared" si="3"/>
        <v>0</v>
      </c>
      <c r="K27" s="98">
        <v>0</v>
      </c>
      <c r="L27" s="98">
        <v>0</v>
      </c>
      <c r="M27" s="69">
        <v>92</v>
      </c>
      <c r="N27" s="68">
        <v>54</v>
      </c>
      <c r="O27" s="68">
        <v>38</v>
      </c>
      <c r="P27" s="69">
        <v>89</v>
      </c>
      <c r="Q27" s="68">
        <v>53</v>
      </c>
      <c r="R27" s="68">
        <v>36</v>
      </c>
      <c r="S27" s="69">
        <v>3</v>
      </c>
      <c r="T27" s="68">
        <v>1</v>
      </c>
      <c r="U27" s="68">
        <v>2</v>
      </c>
    </row>
    <row r="28" spans="2:21" s="76" customFormat="1" ht="13.5" customHeight="1">
      <c r="B28" s="509" t="s">
        <v>165</v>
      </c>
      <c r="C28" s="81" t="s">
        <v>166</v>
      </c>
      <c r="D28" s="71">
        <v>27</v>
      </c>
      <c r="E28" s="72">
        <v>14</v>
      </c>
      <c r="F28" s="72">
        <v>13</v>
      </c>
      <c r="G28" s="72">
        <f t="shared" si="2"/>
        <v>0</v>
      </c>
      <c r="H28" s="98">
        <v>0</v>
      </c>
      <c r="I28" s="98">
        <v>0</v>
      </c>
      <c r="J28" s="72">
        <f t="shared" si="3"/>
        <v>0</v>
      </c>
      <c r="K28" s="98">
        <v>0</v>
      </c>
      <c r="L28" s="98">
        <v>0</v>
      </c>
      <c r="M28" s="72">
        <v>27</v>
      </c>
      <c r="N28" s="98">
        <v>14</v>
      </c>
      <c r="O28" s="98">
        <v>13</v>
      </c>
      <c r="P28" s="72">
        <f>Q28+R28</f>
        <v>0</v>
      </c>
      <c r="Q28" s="98">
        <v>0</v>
      </c>
      <c r="R28" s="98">
        <v>0</v>
      </c>
      <c r="S28" s="72">
        <v>27</v>
      </c>
      <c r="T28" s="98">
        <v>14</v>
      </c>
      <c r="U28" s="98">
        <v>13</v>
      </c>
    </row>
    <row r="29" spans="2:21" s="76" customFormat="1" ht="13.5" customHeight="1">
      <c r="B29" s="510"/>
      <c r="C29" s="81" t="s">
        <v>151</v>
      </c>
      <c r="D29" s="71">
        <f>E29+F29</f>
        <v>0</v>
      </c>
      <c r="E29" s="72">
        <f>H29+K29+N29</f>
        <v>0</v>
      </c>
      <c r="F29" s="72">
        <v>0</v>
      </c>
      <c r="G29" s="72">
        <f t="shared" si="2"/>
        <v>0</v>
      </c>
      <c r="H29" s="98">
        <v>0</v>
      </c>
      <c r="I29" s="98">
        <v>0</v>
      </c>
      <c r="J29" s="72">
        <f t="shared" si="3"/>
        <v>0</v>
      </c>
      <c r="K29" s="98">
        <v>0</v>
      </c>
      <c r="L29" s="98">
        <v>0</v>
      </c>
      <c r="M29" s="72">
        <v>0</v>
      </c>
      <c r="N29" s="98">
        <v>0</v>
      </c>
      <c r="O29" s="98">
        <v>0</v>
      </c>
      <c r="P29" s="72">
        <f>Q29+R29</f>
        <v>0</v>
      </c>
      <c r="Q29" s="98">
        <v>0</v>
      </c>
      <c r="R29" s="98">
        <v>0</v>
      </c>
      <c r="S29" s="72">
        <f>T29+U29</f>
        <v>0</v>
      </c>
      <c r="T29" s="98">
        <v>0</v>
      </c>
      <c r="U29" s="98">
        <v>0</v>
      </c>
    </row>
    <row r="30" spans="2:21" s="76" customFormat="1" ht="13.5" customHeight="1">
      <c r="B30" s="12"/>
      <c r="C30" s="81" t="s">
        <v>152</v>
      </c>
      <c r="D30" s="71">
        <v>225</v>
      </c>
      <c r="E30" s="72">
        <v>45</v>
      </c>
      <c r="F30" s="72">
        <v>180</v>
      </c>
      <c r="G30" s="72">
        <f t="shared" si="2"/>
        <v>0</v>
      </c>
      <c r="H30" s="98">
        <v>0</v>
      </c>
      <c r="I30" s="98">
        <v>0</v>
      </c>
      <c r="J30" s="72">
        <f t="shared" si="3"/>
        <v>0</v>
      </c>
      <c r="K30" s="98">
        <v>0</v>
      </c>
      <c r="L30" s="98">
        <v>0</v>
      </c>
      <c r="M30" s="72">
        <v>225</v>
      </c>
      <c r="N30" s="98">
        <v>45</v>
      </c>
      <c r="O30" s="98">
        <v>180</v>
      </c>
      <c r="P30" s="72">
        <v>225</v>
      </c>
      <c r="Q30" s="98">
        <v>45</v>
      </c>
      <c r="R30" s="98">
        <v>180</v>
      </c>
      <c r="S30" s="72">
        <f>T30+U30</f>
        <v>0</v>
      </c>
      <c r="T30" s="98">
        <v>0</v>
      </c>
      <c r="U30" s="98">
        <v>0</v>
      </c>
    </row>
    <row r="31" spans="2:21" s="76" customFormat="1" ht="13.5" customHeight="1">
      <c r="B31" s="12"/>
      <c r="C31" s="81" t="s">
        <v>147</v>
      </c>
      <c r="D31" s="67">
        <v>0</v>
      </c>
      <c r="E31" s="69">
        <v>0</v>
      </c>
      <c r="F31" s="69">
        <v>0</v>
      </c>
      <c r="G31" s="72">
        <f t="shared" si="2"/>
        <v>0</v>
      </c>
      <c r="H31" s="98">
        <v>0</v>
      </c>
      <c r="I31" s="98">
        <v>0</v>
      </c>
      <c r="J31" s="72">
        <f t="shared" si="3"/>
        <v>0</v>
      </c>
      <c r="K31" s="98">
        <v>0</v>
      </c>
      <c r="L31" s="98">
        <v>0</v>
      </c>
      <c r="M31" s="69">
        <v>0</v>
      </c>
      <c r="N31" s="68">
        <v>0</v>
      </c>
      <c r="O31" s="68">
        <v>0</v>
      </c>
      <c r="P31" s="69">
        <v>0</v>
      </c>
      <c r="Q31" s="68">
        <v>0</v>
      </c>
      <c r="R31" s="68">
        <v>0</v>
      </c>
      <c r="S31" s="72">
        <f>T31+U31</f>
        <v>0</v>
      </c>
      <c r="T31" s="98">
        <v>0</v>
      </c>
      <c r="U31" s="98">
        <v>0</v>
      </c>
    </row>
    <row r="32" spans="2:21" s="76" customFormat="1" ht="4.5" customHeight="1">
      <c r="B32" s="12"/>
      <c r="C32" s="81"/>
      <c r="D32" s="71">
        <f>E32+F32</f>
        <v>0</v>
      </c>
      <c r="E32" s="72"/>
      <c r="F32" s="72"/>
      <c r="G32" s="72">
        <f t="shared" si="2"/>
        <v>0</v>
      </c>
      <c r="H32" s="72"/>
      <c r="I32" s="72"/>
      <c r="J32" s="72">
        <f t="shared" si="3"/>
        <v>0</v>
      </c>
      <c r="K32" s="72"/>
      <c r="L32" s="72"/>
      <c r="M32" s="72"/>
      <c r="N32" s="72"/>
      <c r="O32" s="72"/>
      <c r="P32" s="72">
        <f>Q32+R32</f>
        <v>0</v>
      </c>
      <c r="Q32" s="72"/>
      <c r="R32" s="72"/>
      <c r="S32" s="72">
        <f>T32+U32</f>
        <v>0</v>
      </c>
      <c r="T32" s="72"/>
      <c r="U32" s="72"/>
    </row>
    <row r="33" spans="2:21" s="76" customFormat="1" ht="13.5" customHeight="1">
      <c r="B33" s="12"/>
      <c r="C33" s="81" t="s">
        <v>10</v>
      </c>
      <c r="D33" s="67">
        <v>82</v>
      </c>
      <c r="E33" s="97">
        <f>SUM(E34:E37)</f>
        <v>0</v>
      </c>
      <c r="F33" s="69">
        <v>82</v>
      </c>
      <c r="G33" s="72">
        <f t="shared" si="2"/>
        <v>0</v>
      </c>
      <c r="H33" s="72">
        <f>SUM(H34:H37)</f>
        <v>0</v>
      </c>
      <c r="I33" s="72">
        <f>SUM(I34:I37)</f>
        <v>0</v>
      </c>
      <c r="J33" s="72">
        <f t="shared" si="3"/>
        <v>0</v>
      </c>
      <c r="K33" s="72">
        <f>SUM(K34:K37)</f>
        <v>0</v>
      </c>
      <c r="L33" s="72">
        <f>SUM(L34:L37)</f>
        <v>0</v>
      </c>
      <c r="M33" s="69">
        <v>82</v>
      </c>
      <c r="N33" s="72">
        <f>SUM(N34:N37)</f>
        <v>0</v>
      </c>
      <c r="O33" s="69">
        <v>82</v>
      </c>
      <c r="P33" s="69">
        <v>47</v>
      </c>
      <c r="Q33" s="72">
        <f>SUM(Q34:Q37)</f>
        <v>0</v>
      </c>
      <c r="R33" s="69">
        <v>47</v>
      </c>
      <c r="S33" s="69">
        <v>35</v>
      </c>
      <c r="T33" s="72">
        <v>0</v>
      </c>
      <c r="U33" s="69">
        <v>35</v>
      </c>
    </row>
    <row r="34" spans="2:21" s="76" customFormat="1" ht="13.5" customHeight="1">
      <c r="B34" s="12" t="s">
        <v>167</v>
      </c>
      <c r="C34" s="81" t="s">
        <v>153</v>
      </c>
      <c r="D34" s="67">
        <v>14</v>
      </c>
      <c r="E34" s="72">
        <f>H34+K34+N34</f>
        <v>0</v>
      </c>
      <c r="F34" s="69">
        <v>14</v>
      </c>
      <c r="G34" s="72">
        <f t="shared" si="2"/>
        <v>0</v>
      </c>
      <c r="H34" s="98">
        <v>0</v>
      </c>
      <c r="I34" s="98">
        <v>0</v>
      </c>
      <c r="J34" s="72">
        <f t="shared" si="3"/>
        <v>0</v>
      </c>
      <c r="K34" s="98">
        <v>0</v>
      </c>
      <c r="L34" s="98">
        <v>0</v>
      </c>
      <c r="M34" s="69">
        <v>14</v>
      </c>
      <c r="N34" s="98">
        <v>0</v>
      </c>
      <c r="O34" s="68">
        <v>14</v>
      </c>
      <c r="P34" s="69">
        <v>9</v>
      </c>
      <c r="Q34" s="98">
        <v>0</v>
      </c>
      <c r="R34" s="68">
        <v>9</v>
      </c>
      <c r="S34" s="69">
        <v>5</v>
      </c>
      <c r="T34" s="98">
        <v>0</v>
      </c>
      <c r="U34" s="68">
        <v>5</v>
      </c>
    </row>
    <row r="35" spans="2:21" s="76" customFormat="1" ht="13.5" customHeight="1">
      <c r="B35" s="12" t="s">
        <v>154</v>
      </c>
      <c r="C35" s="81" t="s">
        <v>155</v>
      </c>
      <c r="D35" s="67">
        <v>10</v>
      </c>
      <c r="E35" s="72">
        <f>H35+K35+N35</f>
        <v>0</v>
      </c>
      <c r="F35" s="69">
        <v>10</v>
      </c>
      <c r="G35" s="72">
        <f t="shared" si="2"/>
        <v>0</v>
      </c>
      <c r="H35" s="98">
        <v>0</v>
      </c>
      <c r="I35" s="98">
        <v>0</v>
      </c>
      <c r="J35" s="72">
        <f t="shared" si="3"/>
        <v>0</v>
      </c>
      <c r="K35" s="98">
        <v>0</v>
      </c>
      <c r="L35" s="98">
        <v>0</v>
      </c>
      <c r="M35" s="69">
        <v>10</v>
      </c>
      <c r="N35" s="98">
        <v>0</v>
      </c>
      <c r="O35" s="68">
        <v>10</v>
      </c>
      <c r="P35" s="69">
        <v>4</v>
      </c>
      <c r="Q35" s="98">
        <v>0</v>
      </c>
      <c r="R35" s="68">
        <v>4</v>
      </c>
      <c r="S35" s="69">
        <v>6</v>
      </c>
      <c r="T35" s="98">
        <v>0</v>
      </c>
      <c r="U35" s="68">
        <v>6</v>
      </c>
    </row>
    <row r="36" spans="2:21" s="76" customFormat="1" ht="13.5" customHeight="1">
      <c r="B36" s="12"/>
      <c r="C36" s="81" t="s">
        <v>156</v>
      </c>
      <c r="D36" s="67">
        <v>13</v>
      </c>
      <c r="E36" s="72">
        <f>H36+K36+N36</f>
        <v>0</v>
      </c>
      <c r="F36" s="69">
        <v>13</v>
      </c>
      <c r="G36" s="72">
        <f t="shared" si="2"/>
        <v>0</v>
      </c>
      <c r="H36" s="98">
        <v>0</v>
      </c>
      <c r="I36" s="98">
        <v>0</v>
      </c>
      <c r="J36" s="72">
        <f t="shared" si="3"/>
        <v>0</v>
      </c>
      <c r="K36" s="98">
        <v>0</v>
      </c>
      <c r="L36" s="98">
        <v>0</v>
      </c>
      <c r="M36" s="69">
        <v>13</v>
      </c>
      <c r="N36" s="98">
        <v>0</v>
      </c>
      <c r="O36" s="68">
        <v>13</v>
      </c>
      <c r="P36" s="69">
        <v>5</v>
      </c>
      <c r="Q36" s="98">
        <v>0</v>
      </c>
      <c r="R36" s="68">
        <v>5</v>
      </c>
      <c r="S36" s="69">
        <v>8</v>
      </c>
      <c r="T36" s="98">
        <v>0</v>
      </c>
      <c r="U36" s="68">
        <v>8</v>
      </c>
    </row>
    <row r="37" spans="2:21" s="76" customFormat="1" ht="13.5" customHeight="1">
      <c r="B37" s="12"/>
      <c r="C37" s="81" t="s">
        <v>168</v>
      </c>
      <c r="D37" s="67">
        <v>45</v>
      </c>
      <c r="E37" s="72">
        <f>H37+K37+N37</f>
        <v>0</v>
      </c>
      <c r="F37" s="69">
        <v>45</v>
      </c>
      <c r="G37" s="72">
        <f t="shared" si="2"/>
        <v>0</v>
      </c>
      <c r="H37" s="98">
        <v>0</v>
      </c>
      <c r="I37" s="98">
        <v>0</v>
      </c>
      <c r="J37" s="72">
        <f t="shared" si="3"/>
        <v>0</v>
      </c>
      <c r="K37" s="98">
        <v>0</v>
      </c>
      <c r="L37" s="98">
        <v>0</v>
      </c>
      <c r="M37" s="69">
        <v>45</v>
      </c>
      <c r="N37" s="98">
        <v>0</v>
      </c>
      <c r="O37" s="68">
        <v>45</v>
      </c>
      <c r="P37" s="69">
        <v>29</v>
      </c>
      <c r="Q37" s="98">
        <v>0</v>
      </c>
      <c r="R37" s="68">
        <v>29</v>
      </c>
      <c r="S37" s="69">
        <v>16</v>
      </c>
      <c r="T37" s="98">
        <v>0</v>
      </c>
      <c r="U37" s="68">
        <v>16</v>
      </c>
    </row>
    <row r="38" spans="2:21" s="76" customFormat="1" ht="4.5" customHeight="1">
      <c r="B38" s="12"/>
      <c r="C38" s="81"/>
      <c r="D38" s="71"/>
      <c r="E38" s="72"/>
      <c r="F38" s="72"/>
      <c r="G38" s="72">
        <f t="shared" si="2"/>
        <v>0</v>
      </c>
      <c r="H38" s="72"/>
      <c r="I38" s="72"/>
      <c r="J38" s="72">
        <f t="shared" si="3"/>
        <v>0</v>
      </c>
      <c r="K38" s="72"/>
      <c r="L38" s="72"/>
      <c r="M38" s="72"/>
      <c r="N38" s="72"/>
      <c r="O38" s="72"/>
      <c r="P38" s="72"/>
      <c r="Q38" s="72"/>
      <c r="R38" s="72"/>
      <c r="S38" s="72">
        <f>T38+U38</f>
        <v>0</v>
      </c>
      <c r="T38" s="72"/>
      <c r="U38" s="72"/>
    </row>
    <row r="39" spans="2:21" s="76" customFormat="1" ht="13.5" customHeight="1">
      <c r="B39" s="509" t="s">
        <v>169</v>
      </c>
      <c r="C39" s="81" t="s">
        <v>10</v>
      </c>
      <c r="D39" s="67">
        <v>145</v>
      </c>
      <c r="E39" s="69">
        <v>102</v>
      </c>
      <c r="F39" s="69">
        <v>43</v>
      </c>
      <c r="G39" s="72">
        <f t="shared" si="2"/>
        <v>0</v>
      </c>
      <c r="H39" s="72">
        <f>H40+H41</f>
        <v>0</v>
      </c>
      <c r="I39" s="72">
        <f>I40+I41</f>
        <v>0</v>
      </c>
      <c r="J39" s="72">
        <f t="shared" si="3"/>
        <v>0</v>
      </c>
      <c r="K39" s="72">
        <f>K40+K41</f>
        <v>0</v>
      </c>
      <c r="L39" s="72">
        <f>L40+L41</f>
        <v>0</v>
      </c>
      <c r="M39" s="69">
        <v>145</v>
      </c>
      <c r="N39" s="69">
        <v>102</v>
      </c>
      <c r="O39" s="69">
        <v>43</v>
      </c>
      <c r="P39" s="69">
        <v>145</v>
      </c>
      <c r="Q39" s="69">
        <v>102</v>
      </c>
      <c r="R39" s="69">
        <v>43</v>
      </c>
      <c r="S39" s="72">
        <f>T39+U39</f>
        <v>0</v>
      </c>
      <c r="T39" s="72">
        <f>T40+T41</f>
        <v>0</v>
      </c>
      <c r="U39" s="72">
        <f>U40+U41</f>
        <v>0</v>
      </c>
    </row>
    <row r="40" spans="2:21" s="76" customFormat="1" ht="13.5" customHeight="1">
      <c r="B40" s="510"/>
      <c r="C40" s="81" t="s">
        <v>157</v>
      </c>
      <c r="D40" s="67">
        <v>59</v>
      </c>
      <c r="E40" s="69">
        <v>47</v>
      </c>
      <c r="F40" s="69">
        <v>12</v>
      </c>
      <c r="G40" s="72">
        <f t="shared" si="2"/>
        <v>0</v>
      </c>
      <c r="H40" s="98">
        <v>0</v>
      </c>
      <c r="I40" s="98">
        <v>0</v>
      </c>
      <c r="J40" s="72">
        <f t="shared" si="3"/>
        <v>0</v>
      </c>
      <c r="K40" s="98">
        <v>0</v>
      </c>
      <c r="L40" s="98">
        <v>0</v>
      </c>
      <c r="M40" s="69">
        <v>59</v>
      </c>
      <c r="N40" s="68">
        <v>47</v>
      </c>
      <c r="O40" s="68">
        <v>12</v>
      </c>
      <c r="P40" s="69">
        <v>59</v>
      </c>
      <c r="Q40" s="68">
        <v>47</v>
      </c>
      <c r="R40" s="68">
        <v>12</v>
      </c>
      <c r="S40" s="72">
        <f>T40+U40</f>
        <v>0</v>
      </c>
      <c r="T40" s="98">
        <v>0</v>
      </c>
      <c r="U40" s="98">
        <v>0</v>
      </c>
    </row>
    <row r="41" spans="2:21" s="76" customFormat="1" ht="13.5" customHeight="1">
      <c r="B41" s="510"/>
      <c r="C41" s="81" t="s">
        <v>147</v>
      </c>
      <c r="D41" s="67">
        <v>86</v>
      </c>
      <c r="E41" s="69">
        <v>55</v>
      </c>
      <c r="F41" s="69">
        <v>31</v>
      </c>
      <c r="G41" s="72">
        <f t="shared" si="2"/>
        <v>0</v>
      </c>
      <c r="H41" s="98">
        <v>0</v>
      </c>
      <c r="I41" s="98">
        <v>0</v>
      </c>
      <c r="J41" s="72">
        <f t="shared" si="3"/>
        <v>0</v>
      </c>
      <c r="K41" s="98">
        <v>0</v>
      </c>
      <c r="L41" s="98">
        <v>0</v>
      </c>
      <c r="M41" s="69">
        <v>86</v>
      </c>
      <c r="N41" s="68">
        <v>55</v>
      </c>
      <c r="O41" s="68">
        <v>31</v>
      </c>
      <c r="P41" s="69">
        <v>86</v>
      </c>
      <c r="Q41" s="68">
        <v>55</v>
      </c>
      <c r="R41" s="68">
        <v>31</v>
      </c>
      <c r="S41" s="72">
        <f>T41+U41</f>
        <v>0</v>
      </c>
      <c r="T41" s="98">
        <v>0</v>
      </c>
      <c r="U41" s="98">
        <v>0</v>
      </c>
    </row>
    <row r="42" spans="2:21" s="76" customFormat="1" ht="4.5" customHeight="1">
      <c r="B42" s="123"/>
      <c r="D42" s="123"/>
      <c r="U42" s="124"/>
    </row>
    <row r="43" spans="2:21" s="76" customFormat="1" ht="4.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2:12" ht="13.5" customHeight="1">
      <c r="B44" s="125" t="s">
        <v>170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</sheetData>
  <sheetProtection/>
  <mergeCells count="10">
    <mergeCell ref="P5:R5"/>
    <mergeCell ref="S5:U5"/>
    <mergeCell ref="P4:U4"/>
    <mergeCell ref="B28:B29"/>
    <mergeCell ref="B39:B41"/>
    <mergeCell ref="D4:O4"/>
    <mergeCell ref="B5:C5"/>
    <mergeCell ref="B10:B11"/>
    <mergeCell ref="B8:C8"/>
    <mergeCell ref="B15:B16"/>
  </mergeCells>
  <printOptions/>
  <pageMargins left="0.5905511811023623" right="0.1968503937007874" top="0.984251968503937" bottom="0.984251968503937" header="0.5118110236220472" footer="0.5118110236220472"/>
  <pageSetup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38"/>
  <sheetViews>
    <sheetView zoomScalePageLayoutView="0" workbookViewId="0" topLeftCell="A1">
      <pane xSplit="3" ySplit="5" topLeftCell="D6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E21" sqref="E21"/>
    </sheetView>
  </sheetViews>
  <sheetFormatPr defaultColWidth="9.00390625" defaultRowHeight="9"/>
  <cols>
    <col min="1" max="1" width="0.5" style="112" customWidth="1"/>
    <col min="2" max="2" width="7.625" style="112" customWidth="1"/>
    <col min="3" max="3" width="8.625" style="112" customWidth="1"/>
    <col min="4" max="19" width="4.625" style="112" customWidth="1"/>
    <col min="20" max="16384" width="9.00390625" style="112" customWidth="1"/>
  </cols>
  <sheetData>
    <row r="1" ht="4.5" customHeight="1"/>
    <row r="2" ht="13.5" customHeight="1">
      <c r="B2" s="75" t="s">
        <v>171</v>
      </c>
    </row>
    <row r="3" s="76" customFormat="1" ht="4.5" customHeight="1"/>
    <row r="4" spans="2:19" s="81" customFormat="1" ht="40.5" customHeight="1">
      <c r="B4" s="507" t="s">
        <v>176</v>
      </c>
      <c r="C4" s="517"/>
      <c r="D4" s="126" t="s">
        <v>177</v>
      </c>
      <c r="E4" s="469" t="s">
        <v>178</v>
      </c>
      <c r="F4" s="484"/>
      <c r="G4" s="470"/>
      <c r="H4" s="515" t="s">
        <v>179</v>
      </c>
      <c r="I4" s="484"/>
      <c r="J4" s="470"/>
      <c r="K4" s="515" t="s">
        <v>180</v>
      </c>
      <c r="L4" s="484"/>
      <c r="M4" s="470"/>
      <c r="N4" s="515" t="s">
        <v>181</v>
      </c>
      <c r="O4" s="484"/>
      <c r="P4" s="470"/>
      <c r="Q4" s="515" t="s">
        <v>182</v>
      </c>
      <c r="R4" s="516"/>
      <c r="S4" s="516"/>
    </row>
    <row r="5" spans="2:19" s="81" customFormat="1" ht="13.5" customHeight="1">
      <c r="B5" s="12"/>
      <c r="D5" s="12" t="s">
        <v>10</v>
      </c>
      <c r="E5" s="87" t="s">
        <v>10</v>
      </c>
      <c r="F5" s="87" t="s">
        <v>45</v>
      </c>
      <c r="G5" s="87" t="s">
        <v>46</v>
      </c>
      <c r="H5" s="87" t="s">
        <v>10</v>
      </c>
      <c r="I5" s="87" t="s">
        <v>45</v>
      </c>
      <c r="J5" s="87" t="s">
        <v>46</v>
      </c>
      <c r="K5" s="87" t="s">
        <v>10</v>
      </c>
      <c r="L5" s="87" t="s">
        <v>45</v>
      </c>
      <c r="M5" s="87" t="s">
        <v>46</v>
      </c>
      <c r="N5" s="87" t="s">
        <v>10</v>
      </c>
      <c r="O5" s="87" t="s">
        <v>45</v>
      </c>
      <c r="P5" s="87" t="s">
        <v>46</v>
      </c>
      <c r="Q5" s="87" t="s">
        <v>10</v>
      </c>
      <c r="R5" s="87" t="s">
        <v>45</v>
      </c>
      <c r="S5" s="87" t="s">
        <v>46</v>
      </c>
    </row>
    <row r="6" spans="2:19" s="76" customFormat="1" ht="4.5" customHeight="1">
      <c r="B6" s="113"/>
      <c r="C6" s="89"/>
      <c r="D6" s="59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 s="76" customFormat="1" ht="13.5" customHeight="1">
      <c r="B7" s="513" t="s">
        <v>183</v>
      </c>
      <c r="C7" s="514"/>
      <c r="D7" s="114">
        <v>26</v>
      </c>
      <c r="E7" s="93">
        <v>627</v>
      </c>
      <c r="F7" s="93">
        <v>231</v>
      </c>
      <c r="G7" s="93">
        <v>396</v>
      </c>
      <c r="H7" s="93">
        <v>115</v>
      </c>
      <c r="I7" s="93">
        <v>28</v>
      </c>
      <c r="J7" s="93">
        <v>87</v>
      </c>
      <c r="K7" s="93">
        <v>512</v>
      </c>
      <c r="L7" s="93">
        <v>203</v>
      </c>
      <c r="M7" s="93">
        <v>309</v>
      </c>
      <c r="N7" s="93">
        <v>348</v>
      </c>
      <c r="O7" s="93">
        <v>141</v>
      </c>
      <c r="P7" s="93">
        <v>207</v>
      </c>
      <c r="Q7" s="93">
        <v>66</v>
      </c>
      <c r="R7" s="93">
        <v>16</v>
      </c>
      <c r="S7" s="93">
        <v>50</v>
      </c>
    </row>
    <row r="8" spans="2:19" s="76" customFormat="1" ht="4.5" customHeight="1">
      <c r="B8" s="12"/>
      <c r="C8" s="81"/>
      <c r="D8" s="71"/>
      <c r="E8" s="72"/>
      <c r="F8" s="72"/>
      <c r="G8" s="72"/>
      <c r="H8" s="72">
        <f>I8+J8</f>
        <v>0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2:19" s="76" customFormat="1" ht="13.5" customHeight="1">
      <c r="B9" s="510" t="s">
        <v>184</v>
      </c>
      <c r="C9" s="81" t="s">
        <v>185</v>
      </c>
      <c r="D9" s="71">
        <v>2</v>
      </c>
      <c r="E9" s="72">
        <v>7</v>
      </c>
      <c r="F9" s="72">
        <v>2</v>
      </c>
      <c r="G9" s="72">
        <v>5</v>
      </c>
      <c r="H9" s="72">
        <v>7</v>
      </c>
      <c r="I9" s="72">
        <v>2</v>
      </c>
      <c r="J9" s="72">
        <v>5</v>
      </c>
      <c r="K9" s="72">
        <v>0</v>
      </c>
      <c r="L9" s="72">
        <v>0</v>
      </c>
      <c r="M9" s="72">
        <v>0</v>
      </c>
      <c r="N9" s="72">
        <v>4</v>
      </c>
      <c r="O9" s="72">
        <v>1</v>
      </c>
      <c r="P9" s="72">
        <v>3</v>
      </c>
      <c r="Q9" s="72">
        <v>0</v>
      </c>
      <c r="R9" s="72">
        <v>0</v>
      </c>
      <c r="S9" s="72">
        <v>0</v>
      </c>
    </row>
    <row r="10" spans="2:19" s="76" customFormat="1" ht="13.5" customHeight="1">
      <c r="B10" s="510"/>
      <c r="C10" s="81" t="s">
        <v>186</v>
      </c>
      <c r="D10" s="100">
        <v>2</v>
      </c>
      <c r="E10" s="72">
        <v>7</v>
      </c>
      <c r="F10" s="72">
        <v>2</v>
      </c>
      <c r="G10" s="72">
        <v>5</v>
      </c>
      <c r="H10" s="72">
        <v>7</v>
      </c>
      <c r="I10" s="98">
        <v>2</v>
      </c>
      <c r="J10" s="98">
        <v>5</v>
      </c>
      <c r="K10" s="72">
        <v>0</v>
      </c>
      <c r="L10" s="98">
        <v>0</v>
      </c>
      <c r="M10" s="98">
        <v>0</v>
      </c>
      <c r="N10" s="72">
        <v>4</v>
      </c>
      <c r="O10" s="98">
        <v>1</v>
      </c>
      <c r="P10" s="98">
        <v>3</v>
      </c>
      <c r="Q10" s="72">
        <v>0</v>
      </c>
      <c r="R10" s="98">
        <v>0</v>
      </c>
      <c r="S10" s="98">
        <v>0</v>
      </c>
    </row>
    <row r="11" spans="2:19" s="76" customFormat="1" ht="4.5" customHeight="1">
      <c r="B11" s="12"/>
      <c r="C11" s="81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2:19" s="76" customFormat="1" ht="13.5" customHeight="1">
      <c r="B12" s="12"/>
      <c r="C12" s="81" t="s">
        <v>10</v>
      </c>
      <c r="D12" s="67">
        <v>2</v>
      </c>
      <c r="E12" s="69">
        <v>77</v>
      </c>
      <c r="F12" s="69">
        <v>32</v>
      </c>
      <c r="G12" s="69">
        <v>45</v>
      </c>
      <c r="H12" s="72">
        <f>I13+J13</f>
        <v>0</v>
      </c>
      <c r="I12" s="69">
        <f>I13</f>
        <v>0</v>
      </c>
      <c r="J12" s="69">
        <f>J13</f>
        <v>0</v>
      </c>
      <c r="K12" s="69">
        <v>77</v>
      </c>
      <c r="L12" s="69">
        <v>32</v>
      </c>
      <c r="M12" s="69">
        <v>45</v>
      </c>
      <c r="N12" s="69">
        <v>77</v>
      </c>
      <c r="O12" s="69">
        <v>32</v>
      </c>
      <c r="P12" s="69">
        <v>45</v>
      </c>
      <c r="Q12" s="69">
        <f>R12+S12</f>
        <v>0</v>
      </c>
      <c r="R12" s="69">
        <f>R13+R14</f>
        <v>0</v>
      </c>
      <c r="S12" s="69">
        <f>S13+S14</f>
        <v>0</v>
      </c>
    </row>
    <row r="13" spans="2:19" s="76" customFormat="1" ht="13.5" customHeight="1">
      <c r="B13" s="12" t="s">
        <v>143</v>
      </c>
      <c r="C13" s="81" t="s">
        <v>144</v>
      </c>
      <c r="D13" s="96">
        <v>2</v>
      </c>
      <c r="E13" s="69">
        <v>77</v>
      </c>
      <c r="F13" s="69">
        <v>32</v>
      </c>
      <c r="G13" s="69">
        <v>45</v>
      </c>
      <c r="H13" s="72">
        <f>I14+J14</f>
        <v>0</v>
      </c>
      <c r="I13" s="98">
        <v>0</v>
      </c>
      <c r="J13" s="98">
        <v>0</v>
      </c>
      <c r="K13" s="69">
        <v>77</v>
      </c>
      <c r="L13" s="68">
        <v>32</v>
      </c>
      <c r="M13" s="68">
        <v>45</v>
      </c>
      <c r="N13" s="69">
        <v>77</v>
      </c>
      <c r="O13" s="68">
        <v>32</v>
      </c>
      <c r="P13" s="68">
        <v>45</v>
      </c>
      <c r="Q13" s="69">
        <f>R13+S13</f>
        <v>0</v>
      </c>
      <c r="R13" s="68">
        <v>0</v>
      </c>
      <c r="S13" s="68">
        <v>0</v>
      </c>
    </row>
    <row r="14" spans="2:19" s="76" customFormat="1" ht="13.5" customHeight="1">
      <c r="B14" s="12"/>
      <c r="C14" s="81" t="s">
        <v>145</v>
      </c>
      <c r="D14" s="100">
        <v>0</v>
      </c>
      <c r="E14" s="72">
        <f>F14+G14</f>
        <v>0</v>
      </c>
      <c r="F14" s="72">
        <f>I14+L14</f>
        <v>0</v>
      </c>
      <c r="G14" s="72">
        <f>J14+M14</f>
        <v>0</v>
      </c>
      <c r="H14" s="72">
        <f>I14+J14</f>
        <v>0</v>
      </c>
      <c r="I14" s="98">
        <v>0</v>
      </c>
      <c r="J14" s="98">
        <v>0</v>
      </c>
      <c r="K14" s="72">
        <v>0</v>
      </c>
      <c r="L14" s="98">
        <v>0</v>
      </c>
      <c r="M14" s="98">
        <v>0</v>
      </c>
      <c r="N14" s="72">
        <v>0</v>
      </c>
      <c r="O14" s="98">
        <v>0</v>
      </c>
      <c r="P14" s="98">
        <v>0</v>
      </c>
      <c r="Q14" s="72">
        <f>R14+S14</f>
        <v>0</v>
      </c>
      <c r="R14" s="98">
        <v>0</v>
      </c>
      <c r="S14" s="98">
        <v>0</v>
      </c>
    </row>
    <row r="15" spans="2:19" s="76" customFormat="1" ht="4.5" customHeight="1">
      <c r="B15" s="12"/>
      <c r="C15" s="81"/>
      <c r="D15" s="71"/>
      <c r="E15" s="72">
        <f>F15+G15</f>
        <v>0</v>
      </c>
      <c r="F15" s="72"/>
      <c r="G15" s="72"/>
      <c r="H15" s="72">
        <f>I15+J15</f>
        <v>0</v>
      </c>
      <c r="I15" s="72"/>
      <c r="J15" s="72"/>
      <c r="K15" s="72">
        <f>L15+M15</f>
        <v>0</v>
      </c>
      <c r="L15" s="72"/>
      <c r="M15" s="72"/>
      <c r="N15" s="72">
        <f>O15+P15</f>
        <v>0</v>
      </c>
      <c r="O15" s="72"/>
      <c r="P15" s="72"/>
      <c r="Q15" s="72">
        <f>R15+S15</f>
        <v>0</v>
      </c>
      <c r="R15" s="72"/>
      <c r="S15" s="72"/>
    </row>
    <row r="16" spans="2:19" s="76" customFormat="1" ht="13.5" customHeight="1">
      <c r="B16" s="510" t="s">
        <v>148</v>
      </c>
      <c r="C16" s="81" t="s">
        <v>10</v>
      </c>
      <c r="D16" s="127">
        <f>D17</f>
        <v>0</v>
      </c>
      <c r="E16" s="69">
        <f>F16+G16</f>
        <v>0</v>
      </c>
      <c r="F16" s="69">
        <f>F17</f>
        <v>0</v>
      </c>
      <c r="G16" s="69">
        <f>G17</f>
        <v>0</v>
      </c>
      <c r="H16" s="69">
        <f>I16+J16</f>
        <v>0</v>
      </c>
      <c r="I16" s="69">
        <f aca="true" t="shared" si="0" ref="I16:S16">I17</f>
        <v>0</v>
      </c>
      <c r="J16" s="69">
        <f t="shared" si="0"/>
        <v>0</v>
      </c>
      <c r="K16" s="69">
        <f t="shared" si="0"/>
        <v>0</v>
      </c>
      <c r="L16" s="69">
        <f t="shared" si="0"/>
        <v>0</v>
      </c>
      <c r="M16" s="69">
        <f t="shared" si="0"/>
        <v>0</v>
      </c>
      <c r="N16" s="69">
        <f t="shared" si="0"/>
        <v>0</v>
      </c>
      <c r="O16" s="69">
        <f t="shared" si="0"/>
        <v>0</v>
      </c>
      <c r="P16" s="69">
        <f t="shared" si="0"/>
        <v>0</v>
      </c>
      <c r="Q16" s="69">
        <f t="shared" si="0"/>
        <v>0</v>
      </c>
      <c r="R16" s="69">
        <f t="shared" si="0"/>
        <v>0</v>
      </c>
      <c r="S16" s="69">
        <f t="shared" si="0"/>
        <v>0</v>
      </c>
    </row>
    <row r="17" spans="2:19" s="76" customFormat="1" ht="13.5" customHeight="1">
      <c r="B17" s="510"/>
      <c r="C17" s="81" t="s">
        <v>172</v>
      </c>
      <c r="D17" s="100">
        <v>0</v>
      </c>
      <c r="E17" s="69">
        <f>F17+G17</f>
        <v>0</v>
      </c>
      <c r="F17" s="69">
        <f>F18</f>
        <v>0</v>
      </c>
      <c r="G17" s="69">
        <f>G18</f>
        <v>0</v>
      </c>
      <c r="H17" s="69">
        <f>I17+J17</f>
        <v>0</v>
      </c>
      <c r="I17" s="68">
        <v>0</v>
      </c>
      <c r="J17" s="68">
        <v>0</v>
      </c>
      <c r="K17" s="69">
        <f>K18</f>
        <v>0</v>
      </c>
      <c r="L17" s="68">
        <v>0</v>
      </c>
      <c r="M17" s="68">
        <v>0</v>
      </c>
      <c r="N17" s="69">
        <f>N18</f>
        <v>0</v>
      </c>
      <c r="O17" s="68">
        <v>0</v>
      </c>
      <c r="P17" s="68">
        <v>0</v>
      </c>
      <c r="Q17" s="69">
        <f>Q18</f>
        <v>0</v>
      </c>
      <c r="R17" s="68">
        <v>0</v>
      </c>
      <c r="S17" s="68">
        <v>0</v>
      </c>
    </row>
    <row r="18" spans="2:19" s="76" customFormat="1" ht="4.5" customHeight="1">
      <c r="B18" s="12"/>
      <c r="C18" s="81"/>
      <c r="D18" s="71"/>
      <c r="E18" s="72">
        <f>F18+G18</f>
        <v>0</v>
      </c>
      <c r="F18" s="72"/>
      <c r="G18" s="72"/>
      <c r="H18" s="72">
        <f>I18+J18</f>
        <v>0</v>
      </c>
      <c r="I18" s="72"/>
      <c r="J18" s="72"/>
      <c r="K18" s="72">
        <f>L18+M18</f>
        <v>0</v>
      </c>
      <c r="L18" s="72"/>
      <c r="M18" s="72"/>
      <c r="N18" s="72">
        <f>O18+P18</f>
        <v>0</v>
      </c>
      <c r="O18" s="72"/>
      <c r="P18" s="72"/>
      <c r="Q18" s="72">
        <f>R18+S18</f>
        <v>0</v>
      </c>
      <c r="R18" s="72"/>
      <c r="S18" s="72"/>
    </row>
    <row r="19" spans="2:19" s="76" customFormat="1" ht="13.5" customHeight="1">
      <c r="B19" s="12"/>
      <c r="C19" s="81" t="s">
        <v>10</v>
      </c>
      <c r="D19" s="67">
        <v>11</v>
      </c>
      <c r="E19" s="69">
        <v>445</v>
      </c>
      <c r="F19" s="69">
        <v>183</v>
      </c>
      <c r="G19" s="69">
        <v>262</v>
      </c>
      <c r="H19" s="69">
        <v>76</v>
      </c>
      <c r="I19" s="69">
        <v>26</v>
      </c>
      <c r="J19" s="69">
        <v>50</v>
      </c>
      <c r="K19" s="69">
        <v>369</v>
      </c>
      <c r="L19" s="69">
        <v>157</v>
      </c>
      <c r="M19" s="69">
        <v>212</v>
      </c>
      <c r="N19" s="69">
        <v>189</v>
      </c>
      <c r="O19" s="69">
        <v>94</v>
      </c>
      <c r="P19" s="69">
        <v>95</v>
      </c>
      <c r="Q19" s="69">
        <v>5</v>
      </c>
      <c r="R19" s="69">
        <v>2</v>
      </c>
      <c r="S19" s="69">
        <v>3</v>
      </c>
    </row>
    <row r="20" spans="2:19" s="76" customFormat="1" ht="13.5" customHeight="1">
      <c r="B20" s="509" t="s">
        <v>187</v>
      </c>
      <c r="C20" s="81" t="s">
        <v>150</v>
      </c>
      <c r="D20" s="96">
        <v>1</v>
      </c>
      <c r="E20" s="69">
        <v>72</v>
      </c>
      <c r="F20" s="69">
        <v>13</v>
      </c>
      <c r="G20" s="69">
        <v>59</v>
      </c>
      <c r="H20" s="72">
        <f>I20+J20</f>
        <v>0</v>
      </c>
      <c r="I20" s="98">
        <v>0</v>
      </c>
      <c r="J20" s="98">
        <v>0</v>
      </c>
      <c r="K20" s="69">
        <v>72</v>
      </c>
      <c r="L20" s="68">
        <v>13</v>
      </c>
      <c r="M20" s="68">
        <v>59</v>
      </c>
      <c r="N20" s="69">
        <v>12</v>
      </c>
      <c r="O20" s="68">
        <v>3</v>
      </c>
      <c r="P20" s="68">
        <v>9</v>
      </c>
      <c r="Q20" s="72">
        <v>0</v>
      </c>
      <c r="R20" s="98">
        <v>0</v>
      </c>
      <c r="S20" s="98">
        <v>0</v>
      </c>
    </row>
    <row r="21" spans="2:19" s="76" customFormat="1" ht="13.5" customHeight="1">
      <c r="B21" s="509"/>
      <c r="C21" s="81" t="s">
        <v>166</v>
      </c>
      <c r="D21" s="96">
        <v>1</v>
      </c>
      <c r="E21" s="69">
        <v>5</v>
      </c>
      <c r="F21" s="69">
        <v>2</v>
      </c>
      <c r="G21" s="69">
        <v>3</v>
      </c>
      <c r="H21" s="69">
        <v>5</v>
      </c>
      <c r="I21" s="68">
        <v>2</v>
      </c>
      <c r="J21" s="68">
        <v>3</v>
      </c>
      <c r="K21" s="72">
        <f>L21+M21</f>
        <v>0</v>
      </c>
      <c r="L21" s="98">
        <v>0</v>
      </c>
      <c r="M21" s="98">
        <v>0</v>
      </c>
      <c r="N21" s="72">
        <f>O21+P21</f>
        <v>0</v>
      </c>
      <c r="O21" s="98">
        <v>0</v>
      </c>
      <c r="P21" s="98">
        <v>0</v>
      </c>
      <c r="Q21" s="69">
        <v>5</v>
      </c>
      <c r="R21" s="68">
        <v>2</v>
      </c>
      <c r="S21" s="68">
        <v>3</v>
      </c>
    </row>
    <row r="22" spans="2:19" s="76" customFormat="1" ht="13.5" customHeight="1">
      <c r="B22" s="509"/>
      <c r="C22" s="81" t="s">
        <v>173</v>
      </c>
      <c r="D22" s="100">
        <v>0</v>
      </c>
      <c r="E22" s="72">
        <f>F22+G22</f>
        <v>0</v>
      </c>
      <c r="F22" s="69">
        <f>I22+L22</f>
        <v>0</v>
      </c>
      <c r="G22" s="72">
        <f>J22+M22</f>
        <v>0</v>
      </c>
      <c r="H22" s="72">
        <f>I22+J22</f>
        <v>0</v>
      </c>
      <c r="I22" s="68">
        <v>0</v>
      </c>
      <c r="J22" s="98">
        <v>0</v>
      </c>
      <c r="K22" s="72">
        <f>L22+M22</f>
        <v>0</v>
      </c>
      <c r="L22" s="98">
        <v>0</v>
      </c>
      <c r="M22" s="98">
        <v>0</v>
      </c>
      <c r="N22" s="72">
        <f>O22+P22</f>
        <v>0</v>
      </c>
      <c r="O22" s="98">
        <v>0</v>
      </c>
      <c r="P22" s="98">
        <v>0</v>
      </c>
      <c r="Q22" s="72">
        <f>R22+S22</f>
        <v>0</v>
      </c>
      <c r="R22" s="98">
        <v>0</v>
      </c>
      <c r="S22" s="98">
        <v>0</v>
      </c>
    </row>
    <row r="23" spans="2:19" s="76" customFormat="1" ht="13.5" customHeight="1">
      <c r="B23" s="12"/>
      <c r="C23" s="81" t="s">
        <v>147</v>
      </c>
      <c r="D23" s="96">
        <v>9</v>
      </c>
      <c r="E23" s="69">
        <v>368</v>
      </c>
      <c r="F23" s="69">
        <v>168</v>
      </c>
      <c r="G23" s="69">
        <v>200</v>
      </c>
      <c r="H23" s="69">
        <v>71</v>
      </c>
      <c r="I23" s="68">
        <v>24</v>
      </c>
      <c r="J23" s="68">
        <v>47</v>
      </c>
      <c r="K23" s="69">
        <v>297</v>
      </c>
      <c r="L23" s="68">
        <v>144</v>
      </c>
      <c r="M23" s="68">
        <v>153</v>
      </c>
      <c r="N23" s="69">
        <v>177</v>
      </c>
      <c r="O23" s="68">
        <v>91</v>
      </c>
      <c r="P23" s="68">
        <v>86</v>
      </c>
      <c r="Q23" s="72">
        <f>R23+S23</f>
        <v>0</v>
      </c>
      <c r="R23" s="98">
        <v>0</v>
      </c>
      <c r="S23" s="98">
        <v>0</v>
      </c>
    </row>
    <row r="24" spans="2:19" s="76" customFormat="1" ht="4.5" customHeight="1">
      <c r="B24" s="12"/>
      <c r="C24" s="81"/>
      <c r="D24" s="71"/>
      <c r="E24" s="72">
        <f>F24+G24</f>
        <v>0</v>
      </c>
      <c r="F24" s="72"/>
      <c r="G24" s="72"/>
      <c r="H24" s="72">
        <f>I24+J24</f>
        <v>0</v>
      </c>
      <c r="I24" s="72"/>
      <c r="J24" s="72"/>
      <c r="K24" s="72">
        <f>L24+M24</f>
        <v>0</v>
      </c>
      <c r="L24" s="72"/>
      <c r="M24" s="72"/>
      <c r="N24" s="72">
        <f>O24+P24</f>
        <v>0</v>
      </c>
      <c r="O24" s="72"/>
      <c r="P24" s="72"/>
      <c r="Q24" s="72">
        <f>R24+S24</f>
        <v>0</v>
      </c>
      <c r="R24" s="72"/>
      <c r="S24" s="72"/>
    </row>
    <row r="25" spans="2:19" s="76" customFormat="1" ht="13.5" customHeight="1">
      <c r="B25" s="12"/>
      <c r="C25" s="81" t="s">
        <v>10</v>
      </c>
      <c r="D25" s="67">
        <v>10</v>
      </c>
      <c r="E25" s="69">
        <v>80</v>
      </c>
      <c r="F25" s="69">
        <f>SUM(F26:F29)</f>
        <v>0</v>
      </c>
      <c r="G25" s="69">
        <v>80</v>
      </c>
      <c r="H25" s="69">
        <v>32</v>
      </c>
      <c r="I25" s="69">
        <f>SUM(I26:I29)</f>
        <v>0</v>
      </c>
      <c r="J25" s="69">
        <v>32</v>
      </c>
      <c r="K25" s="69">
        <v>48</v>
      </c>
      <c r="L25" s="97">
        <v>0</v>
      </c>
      <c r="M25" s="69">
        <v>48</v>
      </c>
      <c r="N25" s="69">
        <v>60</v>
      </c>
      <c r="O25" s="69">
        <f>SUM(O26:O29)</f>
        <v>0</v>
      </c>
      <c r="P25" s="69">
        <v>60</v>
      </c>
      <c r="Q25" s="69">
        <v>43</v>
      </c>
      <c r="R25" s="69">
        <f>SUM(R26:R29)</f>
        <v>0</v>
      </c>
      <c r="S25" s="69">
        <v>43</v>
      </c>
    </row>
    <row r="26" spans="2:19" s="76" customFormat="1" ht="13.5" customHeight="1">
      <c r="B26" s="12" t="s">
        <v>167</v>
      </c>
      <c r="C26" s="81" t="s">
        <v>153</v>
      </c>
      <c r="D26" s="96">
        <v>1</v>
      </c>
      <c r="E26" s="69">
        <v>2</v>
      </c>
      <c r="F26" s="72">
        <f>I26+L26</f>
        <v>0</v>
      </c>
      <c r="G26" s="69">
        <v>2</v>
      </c>
      <c r="H26" s="72">
        <f>I26+J26</f>
        <v>0</v>
      </c>
      <c r="I26" s="98">
        <v>0</v>
      </c>
      <c r="J26" s="98">
        <v>0</v>
      </c>
      <c r="K26" s="69">
        <v>2</v>
      </c>
      <c r="L26" s="98">
        <v>0</v>
      </c>
      <c r="M26" s="68">
        <v>2</v>
      </c>
      <c r="N26" s="69">
        <v>2</v>
      </c>
      <c r="O26" s="98">
        <v>0</v>
      </c>
      <c r="P26" s="68">
        <v>2</v>
      </c>
      <c r="Q26" s="72">
        <f>R26+S26</f>
        <v>0</v>
      </c>
      <c r="R26" s="98">
        <v>0</v>
      </c>
      <c r="S26" s="98">
        <v>0</v>
      </c>
    </row>
    <row r="27" spans="2:19" s="76" customFormat="1" ht="13.5" customHeight="1">
      <c r="B27" s="12" t="s">
        <v>154</v>
      </c>
      <c r="C27" s="81" t="s">
        <v>155</v>
      </c>
      <c r="D27" s="96">
        <v>0</v>
      </c>
      <c r="E27" s="69">
        <v>0</v>
      </c>
      <c r="F27" s="72">
        <f>I27+L27</f>
        <v>0</v>
      </c>
      <c r="G27" s="69">
        <v>0</v>
      </c>
      <c r="H27" s="72">
        <f>I27+J27</f>
        <v>0</v>
      </c>
      <c r="I27" s="98">
        <v>0</v>
      </c>
      <c r="J27" s="98">
        <v>0</v>
      </c>
      <c r="K27" s="69">
        <v>0</v>
      </c>
      <c r="L27" s="98">
        <v>0</v>
      </c>
      <c r="M27" s="68">
        <v>0</v>
      </c>
      <c r="N27" s="69">
        <v>0</v>
      </c>
      <c r="O27" s="98">
        <v>0</v>
      </c>
      <c r="P27" s="68">
        <v>0</v>
      </c>
      <c r="Q27" s="72">
        <f>R27+S27</f>
        <v>0</v>
      </c>
      <c r="R27" s="98">
        <v>0</v>
      </c>
      <c r="S27" s="98">
        <v>0</v>
      </c>
    </row>
    <row r="28" spans="2:19" s="76" customFormat="1" ht="13.5" customHeight="1">
      <c r="B28" s="12"/>
      <c r="C28" s="81" t="s">
        <v>156</v>
      </c>
      <c r="D28" s="96">
        <v>7</v>
      </c>
      <c r="E28" s="69">
        <v>56</v>
      </c>
      <c r="F28" s="69">
        <f>I28+L28</f>
        <v>0</v>
      </c>
      <c r="G28" s="69">
        <v>56</v>
      </c>
      <c r="H28" s="69">
        <v>26</v>
      </c>
      <c r="I28" s="68">
        <v>0</v>
      </c>
      <c r="J28" s="68">
        <v>26</v>
      </c>
      <c r="K28" s="69">
        <v>30</v>
      </c>
      <c r="L28" s="98">
        <v>0</v>
      </c>
      <c r="M28" s="68">
        <v>30</v>
      </c>
      <c r="N28" s="69">
        <v>56</v>
      </c>
      <c r="O28" s="68">
        <v>0</v>
      </c>
      <c r="P28" s="68">
        <v>56</v>
      </c>
      <c r="Q28" s="69">
        <v>43</v>
      </c>
      <c r="R28" s="68">
        <v>0</v>
      </c>
      <c r="S28" s="68">
        <v>43</v>
      </c>
    </row>
    <row r="29" spans="2:19" s="76" customFormat="1" ht="13.5" customHeight="1">
      <c r="B29" s="12"/>
      <c r="C29" s="81" t="s">
        <v>168</v>
      </c>
      <c r="D29" s="96">
        <v>2</v>
      </c>
      <c r="E29" s="69">
        <v>22</v>
      </c>
      <c r="F29" s="72">
        <f>I29+L29</f>
        <v>0</v>
      </c>
      <c r="G29" s="69">
        <v>22</v>
      </c>
      <c r="H29" s="69">
        <v>6</v>
      </c>
      <c r="I29" s="98">
        <v>0</v>
      </c>
      <c r="J29" s="68">
        <v>6</v>
      </c>
      <c r="K29" s="69">
        <v>16</v>
      </c>
      <c r="L29" s="98">
        <v>0</v>
      </c>
      <c r="M29" s="68">
        <v>16</v>
      </c>
      <c r="N29" s="69">
        <v>2</v>
      </c>
      <c r="O29" s="98">
        <v>0</v>
      </c>
      <c r="P29" s="68">
        <v>2</v>
      </c>
      <c r="Q29" s="69">
        <v>0</v>
      </c>
      <c r="R29" s="98">
        <v>0</v>
      </c>
      <c r="S29" s="68">
        <v>0</v>
      </c>
    </row>
    <row r="30" spans="2:19" s="76" customFormat="1" ht="4.5" customHeight="1">
      <c r="B30" s="12"/>
      <c r="C30" s="81"/>
      <c r="D30" s="71"/>
      <c r="E30" s="72">
        <f>F30+G30</f>
        <v>0</v>
      </c>
      <c r="F30" s="72"/>
      <c r="G30" s="72"/>
      <c r="H30" s="72">
        <f aca="true" t="shared" si="1" ref="H30:H35">I30+J30</f>
        <v>0</v>
      </c>
      <c r="I30" s="72"/>
      <c r="J30" s="72"/>
      <c r="K30" s="72"/>
      <c r="L30" s="72"/>
      <c r="M30" s="72"/>
      <c r="N30" s="72">
        <f>O30+P30</f>
        <v>0</v>
      </c>
      <c r="O30" s="72"/>
      <c r="P30" s="72"/>
      <c r="Q30" s="72">
        <f>R30+S30</f>
        <v>0</v>
      </c>
      <c r="R30" s="72"/>
      <c r="S30" s="72"/>
    </row>
    <row r="31" spans="2:19" s="76" customFormat="1" ht="13.5" customHeight="1">
      <c r="B31" s="509" t="s">
        <v>188</v>
      </c>
      <c r="C31" s="81" t="s">
        <v>10</v>
      </c>
      <c r="D31" s="127">
        <f>D32</f>
        <v>0</v>
      </c>
      <c r="E31" s="72">
        <f>F31+G31</f>
        <v>0</v>
      </c>
      <c r="F31" s="97">
        <f>F32</f>
        <v>0</v>
      </c>
      <c r="G31" s="72">
        <f>G32</f>
        <v>0</v>
      </c>
      <c r="H31" s="72">
        <f t="shared" si="1"/>
        <v>0</v>
      </c>
      <c r="I31" s="97">
        <f>I32</f>
        <v>0</v>
      </c>
      <c r="J31" s="97">
        <f>J32</f>
        <v>0</v>
      </c>
      <c r="K31" s="72">
        <f>L31+M31</f>
        <v>0</v>
      </c>
      <c r="L31" s="97">
        <f>L32</f>
        <v>0</v>
      </c>
      <c r="M31" s="97">
        <f>M32</f>
        <v>0</v>
      </c>
      <c r="N31" s="72">
        <f>O31+P31</f>
        <v>0</v>
      </c>
      <c r="O31" s="72">
        <f>O32</f>
        <v>0</v>
      </c>
      <c r="P31" s="72">
        <f>P32</f>
        <v>0</v>
      </c>
      <c r="Q31" s="72">
        <f>R31+S31</f>
        <v>0</v>
      </c>
      <c r="R31" s="72">
        <f>R32</f>
        <v>0</v>
      </c>
      <c r="S31" s="72">
        <f>S32</f>
        <v>0</v>
      </c>
    </row>
    <row r="32" spans="2:19" s="76" customFormat="1" ht="13.5" customHeight="1">
      <c r="B32" s="509"/>
      <c r="C32" s="81" t="s">
        <v>147</v>
      </c>
      <c r="D32" s="128">
        <v>0</v>
      </c>
      <c r="E32" s="72">
        <f>F32+G32</f>
        <v>0</v>
      </c>
      <c r="F32" s="97">
        <f>I32+L32</f>
        <v>0</v>
      </c>
      <c r="G32" s="72">
        <f>J32+M32</f>
        <v>0</v>
      </c>
      <c r="H32" s="72">
        <f t="shared" si="1"/>
        <v>0</v>
      </c>
      <c r="I32" s="98">
        <v>0</v>
      </c>
      <c r="J32" s="98">
        <v>0</v>
      </c>
      <c r="K32" s="72">
        <f>L32+M32</f>
        <v>0</v>
      </c>
      <c r="L32" s="98">
        <v>0</v>
      </c>
      <c r="M32" s="98">
        <v>0</v>
      </c>
      <c r="N32" s="72">
        <f>O32+P32</f>
        <v>0</v>
      </c>
      <c r="O32" s="98">
        <v>0</v>
      </c>
      <c r="P32" s="98">
        <v>0</v>
      </c>
      <c r="Q32" s="72">
        <f>R32+S32</f>
        <v>0</v>
      </c>
      <c r="R32" s="98">
        <v>0</v>
      </c>
      <c r="S32" s="98">
        <v>0</v>
      </c>
    </row>
    <row r="33" spans="2:19" s="76" customFormat="1" ht="4.5" customHeight="1">
      <c r="B33" s="12"/>
      <c r="C33" s="81"/>
      <c r="D33" s="71"/>
      <c r="E33" s="72">
        <f>F33+G33</f>
        <v>0</v>
      </c>
      <c r="F33" s="72"/>
      <c r="G33" s="72"/>
      <c r="H33" s="72">
        <f t="shared" si="1"/>
        <v>0</v>
      </c>
      <c r="I33" s="72"/>
      <c r="J33" s="72"/>
      <c r="K33" s="72">
        <f>L33+M33</f>
        <v>0</v>
      </c>
      <c r="L33" s="72"/>
      <c r="M33" s="72"/>
      <c r="N33" s="72">
        <f>O33+P33</f>
        <v>0</v>
      </c>
      <c r="O33" s="72"/>
      <c r="P33" s="72"/>
      <c r="Q33" s="72">
        <f>R33+S33</f>
        <v>0</v>
      </c>
      <c r="R33" s="72"/>
      <c r="S33" s="72"/>
    </row>
    <row r="34" spans="2:19" s="76" customFormat="1" ht="13.5" customHeight="1">
      <c r="B34" s="510" t="s">
        <v>147</v>
      </c>
      <c r="C34" s="81" t="s">
        <v>10</v>
      </c>
      <c r="D34" s="67">
        <v>1</v>
      </c>
      <c r="E34" s="69">
        <v>18</v>
      </c>
      <c r="F34" s="69">
        <v>14</v>
      </c>
      <c r="G34" s="69">
        <v>4</v>
      </c>
      <c r="H34" s="72">
        <f t="shared" si="1"/>
        <v>0</v>
      </c>
      <c r="I34" s="97">
        <f>I35</f>
        <v>0</v>
      </c>
      <c r="J34" s="97">
        <f>J35</f>
        <v>0</v>
      </c>
      <c r="K34" s="69">
        <v>18</v>
      </c>
      <c r="L34" s="69">
        <v>14</v>
      </c>
      <c r="M34" s="69">
        <v>4</v>
      </c>
      <c r="N34" s="69">
        <v>18</v>
      </c>
      <c r="O34" s="69">
        <v>14</v>
      </c>
      <c r="P34" s="69">
        <v>4</v>
      </c>
      <c r="Q34" s="69">
        <v>18</v>
      </c>
      <c r="R34" s="69">
        <v>14</v>
      </c>
      <c r="S34" s="69">
        <v>4</v>
      </c>
    </row>
    <row r="35" spans="2:19" s="76" customFormat="1" ht="13.5" customHeight="1">
      <c r="B35" s="510"/>
      <c r="C35" s="81" t="s">
        <v>174</v>
      </c>
      <c r="D35" s="96">
        <v>1</v>
      </c>
      <c r="E35" s="69">
        <v>18</v>
      </c>
      <c r="F35" s="69">
        <v>14</v>
      </c>
      <c r="G35" s="69">
        <v>4</v>
      </c>
      <c r="H35" s="72">
        <f t="shared" si="1"/>
        <v>0</v>
      </c>
      <c r="I35" s="98">
        <v>0</v>
      </c>
      <c r="J35" s="98">
        <v>0</v>
      </c>
      <c r="K35" s="69">
        <v>18</v>
      </c>
      <c r="L35" s="68">
        <v>14</v>
      </c>
      <c r="M35" s="68">
        <v>4</v>
      </c>
      <c r="N35" s="69">
        <v>18</v>
      </c>
      <c r="O35" s="68">
        <v>14</v>
      </c>
      <c r="P35" s="68">
        <v>4</v>
      </c>
      <c r="Q35" s="69">
        <v>18</v>
      </c>
      <c r="R35" s="68">
        <v>14</v>
      </c>
      <c r="S35" s="68">
        <v>4</v>
      </c>
    </row>
    <row r="36" spans="2:19" s="76" customFormat="1" ht="4.5" customHeight="1">
      <c r="B36" s="129"/>
      <c r="C36" s="124"/>
      <c r="D36" s="130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="76" customFormat="1" ht="6" customHeight="1"/>
    <row r="38" ht="13.5" customHeight="1">
      <c r="B38" s="131" t="s">
        <v>175</v>
      </c>
    </row>
  </sheetData>
  <sheetProtection/>
  <mergeCells count="12">
    <mergeCell ref="N4:P4"/>
    <mergeCell ref="Q4:S4"/>
    <mergeCell ref="B7:C7"/>
    <mergeCell ref="B4:C4"/>
    <mergeCell ref="E4:G4"/>
    <mergeCell ref="H4:J4"/>
    <mergeCell ref="B31:B32"/>
    <mergeCell ref="B20:B22"/>
    <mergeCell ref="B34:B35"/>
    <mergeCell ref="K4:M4"/>
    <mergeCell ref="B9:B10"/>
    <mergeCell ref="B16:B17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9"/>
  <sheetViews>
    <sheetView zoomScale="95" zoomScaleNormal="95" zoomScalePageLayoutView="0" workbookViewId="0" topLeftCell="A13">
      <selection activeCell="D26" sqref="D26"/>
    </sheetView>
  </sheetViews>
  <sheetFormatPr defaultColWidth="10.00390625" defaultRowHeight="17.25" customHeight="1"/>
  <cols>
    <col min="1" max="1" width="1.625" style="1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ht="18" customHeight="1">
      <c r="B1" s="132" t="s">
        <v>189</v>
      </c>
    </row>
    <row r="2" ht="6" customHeight="1" thickBot="1">
      <c r="B2" s="132"/>
    </row>
    <row r="3" spans="2:9" ht="18" customHeight="1">
      <c r="B3" s="518" t="s">
        <v>190</v>
      </c>
      <c r="C3" s="522" t="s">
        <v>217</v>
      </c>
      <c r="D3" s="520" t="s">
        <v>191</v>
      </c>
      <c r="E3" s="520" t="s">
        <v>192</v>
      </c>
      <c r="F3" s="520" t="s">
        <v>193</v>
      </c>
      <c r="G3" s="133" t="s">
        <v>194</v>
      </c>
      <c r="H3" s="523" t="s">
        <v>218</v>
      </c>
      <c r="I3" s="524"/>
    </row>
    <row r="4" spans="2:9" ht="18" customHeight="1">
      <c r="B4" s="519"/>
      <c r="C4" s="521"/>
      <c r="D4" s="521"/>
      <c r="E4" s="521"/>
      <c r="F4" s="521"/>
      <c r="G4" s="8" t="s">
        <v>195</v>
      </c>
      <c r="H4" s="135" t="s">
        <v>219</v>
      </c>
      <c r="I4" s="14" t="s">
        <v>196</v>
      </c>
    </row>
    <row r="5" spans="2:9" ht="18" customHeight="1" thickBot="1">
      <c r="B5" s="13" t="s">
        <v>197</v>
      </c>
      <c r="C5" s="135" t="s">
        <v>198</v>
      </c>
      <c r="D5" s="135" t="s">
        <v>220</v>
      </c>
      <c r="E5" s="136">
        <v>0</v>
      </c>
      <c r="F5" s="137">
        <v>26</v>
      </c>
      <c r="G5" s="137">
        <v>985</v>
      </c>
      <c r="H5" s="137">
        <v>631</v>
      </c>
      <c r="I5" s="137">
        <v>3157</v>
      </c>
    </row>
    <row r="6" spans="2:9" ht="30" customHeight="1">
      <c r="B6" s="4"/>
      <c r="C6" s="4"/>
      <c r="D6" s="4"/>
      <c r="E6" s="4"/>
      <c r="F6" s="4"/>
      <c r="G6" s="4"/>
      <c r="H6" s="4"/>
      <c r="I6" s="4"/>
    </row>
    <row r="7" ht="18" customHeight="1">
      <c r="B7" s="132" t="s">
        <v>199</v>
      </c>
    </row>
    <row r="8" ht="6" customHeight="1" thickBot="1">
      <c r="B8" s="132"/>
    </row>
    <row r="9" spans="2:7" ht="18" customHeight="1">
      <c r="B9" s="5" t="s">
        <v>200</v>
      </c>
      <c r="C9" s="6" t="s">
        <v>201</v>
      </c>
      <c r="D9" s="6" t="s">
        <v>202</v>
      </c>
      <c r="E9" s="6" t="s">
        <v>203</v>
      </c>
      <c r="F9" s="6" t="s">
        <v>204</v>
      </c>
      <c r="G9" s="133" t="s">
        <v>205</v>
      </c>
    </row>
    <row r="10" spans="2:7" ht="18" customHeight="1">
      <c r="B10" s="138" t="s">
        <v>10</v>
      </c>
      <c r="C10" s="139">
        <v>1791</v>
      </c>
      <c r="D10" s="140">
        <v>5</v>
      </c>
      <c r="E10" s="140">
        <v>355</v>
      </c>
      <c r="F10" s="140">
        <v>126</v>
      </c>
      <c r="G10" s="140">
        <v>15</v>
      </c>
    </row>
    <row r="11" spans="2:7" ht="18" customHeight="1">
      <c r="B11" s="1" t="s">
        <v>45</v>
      </c>
      <c r="C11" s="141">
        <v>959</v>
      </c>
      <c r="D11" s="24">
        <v>3</v>
      </c>
      <c r="E11" s="16">
        <v>196</v>
      </c>
      <c r="F11" s="16">
        <v>46</v>
      </c>
      <c r="G11" s="16">
        <v>7</v>
      </c>
    </row>
    <row r="12" spans="2:7" ht="18" customHeight="1">
      <c r="B12" s="1" t="s">
        <v>46</v>
      </c>
      <c r="C12" s="141">
        <v>832</v>
      </c>
      <c r="D12" s="16">
        <v>2</v>
      </c>
      <c r="E12" s="16">
        <v>159</v>
      </c>
      <c r="F12" s="16">
        <v>80</v>
      </c>
      <c r="G12" s="16">
        <v>8</v>
      </c>
    </row>
    <row r="13" spans="2:7" ht="30" customHeight="1" thickBot="1" thickTop="1">
      <c r="B13" s="4"/>
      <c r="C13" s="4"/>
      <c r="D13" s="4"/>
      <c r="E13" s="4"/>
      <c r="F13" s="4"/>
      <c r="G13" s="4"/>
    </row>
    <row r="14" ht="18" customHeight="1">
      <c r="B14" s="132" t="s">
        <v>206</v>
      </c>
    </row>
    <row r="15" ht="6" customHeight="1" thickBot="1">
      <c r="B15" s="132"/>
    </row>
    <row r="16" spans="2:11" ht="18" customHeight="1">
      <c r="B16" s="4"/>
      <c r="C16" s="527" t="s">
        <v>221</v>
      </c>
      <c r="D16" s="528"/>
      <c r="E16" s="528"/>
      <c r="F16" s="528"/>
      <c r="G16" s="528"/>
      <c r="H16" s="518"/>
      <c r="I16" s="523" t="s">
        <v>222</v>
      </c>
      <c r="J16" s="526"/>
      <c r="K16" s="526"/>
    </row>
    <row r="17" spans="2:11" ht="18" customHeight="1">
      <c r="B17" s="1" t="s">
        <v>200</v>
      </c>
      <c r="C17" s="529"/>
      <c r="D17" s="530"/>
      <c r="E17" s="530"/>
      <c r="F17" s="530"/>
      <c r="G17" s="530"/>
      <c r="H17" s="519"/>
      <c r="I17" s="525" t="s">
        <v>10</v>
      </c>
      <c r="J17" s="8" t="s">
        <v>207</v>
      </c>
      <c r="K17" s="142" t="s">
        <v>223</v>
      </c>
    </row>
    <row r="18" spans="3:11" ht="18" customHeight="1">
      <c r="C18" s="14" t="s">
        <v>10</v>
      </c>
      <c r="D18" s="14" t="s">
        <v>208</v>
      </c>
      <c r="E18" s="14" t="s">
        <v>209</v>
      </c>
      <c r="F18" s="14" t="s">
        <v>210</v>
      </c>
      <c r="G18" s="14" t="s">
        <v>211</v>
      </c>
      <c r="H18" s="143" t="s">
        <v>224</v>
      </c>
      <c r="I18" s="521"/>
      <c r="J18" s="142" t="s">
        <v>211</v>
      </c>
      <c r="K18" s="144"/>
    </row>
    <row r="19" spans="2:11" ht="18" customHeight="1">
      <c r="B19" s="138" t="s">
        <v>10</v>
      </c>
      <c r="C19" s="139">
        <v>32</v>
      </c>
      <c r="D19" s="145">
        <f>D20+D21</f>
        <v>0</v>
      </c>
      <c r="E19" s="140">
        <v>1</v>
      </c>
      <c r="F19" s="140">
        <v>18</v>
      </c>
      <c r="G19" s="140">
        <v>12</v>
      </c>
      <c r="H19" s="140">
        <v>1</v>
      </c>
      <c r="I19" s="140">
        <v>3</v>
      </c>
      <c r="J19" s="146" t="s">
        <v>225</v>
      </c>
      <c r="K19" s="146">
        <v>3</v>
      </c>
    </row>
    <row r="20" spans="2:11" ht="18" customHeight="1">
      <c r="B20" s="1" t="s">
        <v>45</v>
      </c>
      <c r="C20" s="15">
        <v>13</v>
      </c>
      <c r="D20" s="24">
        <v>0</v>
      </c>
      <c r="E20" s="16">
        <v>1</v>
      </c>
      <c r="F20" s="16">
        <v>8</v>
      </c>
      <c r="G20" s="16">
        <v>4</v>
      </c>
      <c r="H20" s="16">
        <v>0</v>
      </c>
      <c r="I20" s="147">
        <v>1</v>
      </c>
      <c r="J20" s="24">
        <v>0</v>
      </c>
      <c r="K20" s="24">
        <v>1</v>
      </c>
    </row>
    <row r="21" spans="2:11" ht="18" customHeight="1" thickBot="1">
      <c r="B21" s="1" t="s">
        <v>46</v>
      </c>
      <c r="C21" s="148">
        <v>19</v>
      </c>
      <c r="D21" s="24">
        <v>0</v>
      </c>
      <c r="E21" s="24">
        <v>0</v>
      </c>
      <c r="F21" s="16">
        <v>10</v>
      </c>
      <c r="G21" s="16">
        <v>8</v>
      </c>
      <c r="H21" s="16">
        <v>1</v>
      </c>
      <c r="I21" s="149">
        <v>2</v>
      </c>
      <c r="J21" s="150">
        <v>0</v>
      </c>
      <c r="K21" s="151">
        <v>2</v>
      </c>
    </row>
    <row r="22" spans="2:9" ht="30" customHeight="1">
      <c r="B22" s="4"/>
      <c r="C22" s="4"/>
      <c r="D22" s="4"/>
      <c r="E22" s="4"/>
      <c r="F22" s="4"/>
      <c r="G22" s="4"/>
      <c r="H22" s="4"/>
      <c r="I22" s="4"/>
    </row>
    <row r="23" ht="18" customHeight="1">
      <c r="B23" s="132" t="s">
        <v>212</v>
      </c>
    </row>
    <row r="24" ht="6" customHeight="1" thickBot="1">
      <c r="B24" s="132"/>
    </row>
    <row r="25" spans="2:11" ht="18" customHeight="1">
      <c r="B25" s="518" t="s">
        <v>200</v>
      </c>
      <c r="C25" s="523" t="s">
        <v>226</v>
      </c>
      <c r="D25" s="524"/>
      <c r="E25" s="531"/>
      <c r="F25" s="520" t="s">
        <v>213</v>
      </c>
      <c r="G25" s="522" t="s">
        <v>227</v>
      </c>
      <c r="H25" s="522" t="s">
        <v>228</v>
      </c>
      <c r="I25" s="522" t="s">
        <v>229</v>
      </c>
      <c r="J25" s="6" t="s">
        <v>214</v>
      </c>
      <c r="K25" s="133" t="s">
        <v>215</v>
      </c>
    </row>
    <row r="26" spans="2:11" ht="18" customHeight="1">
      <c r="B26" s="519"/>
      <c r="C26" s="135" t="s">
        <v>216</v>
      </c>
      <c r="D26" s="135" t="s">
        <v>230</v>
      </c>
      <c r="E26" s="14" t="s">
        <v>147</v>
      </c>
      <c r="F26" s="521"/>
      <c r="G26" s="521"/>
      <c r="H26" s="532"/>
      <c r="I26" s="532"/>
      <c r="J26" s="134"/>
      <c r="K26" s="8" t="s">
        <v>147</v>
      </c>
    </row>
    <row r="27" spans="2:11" ht="18" customHeight="1">
      <c r="B27" s="138" t="s">
        <v>10</v>
      </c>
      <c r="C27" s="139">
        <v>3</v>
      </c>
      <c r="D27" s="145">
        <f aca="true" t="shared" si="0" ref="D27:K27">D28+D29</f>
        <v>0</v>
      </c>
      <c r="E27" s="145">
        <f t="shared" si="0"/>
        <v>0</v>
      </c>
      <c r="F27" s="145">
        <f t="shared" si="0"/>
        <v>0</v>
      </c>
      <c r="G27" s="145">
        <f t="shared" si="0"/>
        <v>0</v>
      </c>
      <c r="H27" s="145">
        <f t="shared" si="0"/>
        <v>0</v>
      </c>
      <c r="I27" s="145">
        <f t="shared" si="0"/>
        <v>0</v>
      </c>
      <c r="J27" s="145">
        <f t="shared" si="0"/>
        <v>0</v>
      </c>
      <c r="K27" s="145">
        <f t="shared" si="0"/>
        <v>0</v>
      </c>
    </row>
    <row r="28" spans="2:11" ht="18" customHeight="1">
      <c r="B28" s="1" t="s">
        <v>45</v>
      </c>
      <c r="C28" s="152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2:11" ht="18" customHeight="1" thickBot="1">
      <c r="B29" s="25" t="s">
        <v>46</v>
      </c>
      <c r="C29" s="153">
        <v>3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</row>
    <row r="30" ht="12"/>
    <row r="31" ht="13.5" thickBot="1" thickTop="1"/>
    <row r="32" ht="13.5" thickBot="1" thickTop="1"/>
    <row r="33" ht="13.5" thickBot="1" thickTop="1"/>
    <row r="34" ht="13.5" thickBot="1" thickTop="1"/>
  </sheetData>
  <sheetProtection/>
  <mergeCells count="15">
    <mergeCell ref="I17:I18"/>
    <mergeCell ref="I16:K16"/>
    <mergeCell ref="C16:H17"/>
    <mergeCell ref="B25:B26"/>
    <mergeCell ref="C25:E25"/>
    <mergeCell ref="F25:F26"/>
    <mergeCell ref="I25:I26"/>
    <mergeCell ref="G25:G26"/>
    <mergeCell ref="H25:H26"/>
    <mergeCell ref="B3:B4"/>
    <mergeCell ref="D3:D4"/>
    <mergeCell ref="E3:E4"/>
    <mergeCell ref="F3:F4"/>
    <mergeCell ref="C3:C4"/>
    <mergeCell ref="H3:I3"/>
  </mergeCells>
  <printOptions/>
  <pageMargins left="0.5905511811023623" right="0.1968503937007874" top="0.984251968503937" bottom="0.984251968503937" header="0.5118110236220472" footer="0.5118110236220472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pane xSplit="2" ySplit="7" topLeftCell="C8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K5" sqref="K5:Q5"/>
    </sheetView>
  </sheetViews>
  <sheetFormatPr defaultColWidth="8.00390625" defaultRowHeight="13.5" customHeight="1"/>
  <cols>
    <col min="1" max="1" width="0.5" style="76" customWidth="1"/>
    <col min="2" max="2" width="9.625" style="76" customWidth="1"/>
    <col min="3" max="4" width="7.625" style="76" customWidth="1"/>
    <col min="5" max="10" width="5.625" style="76" customWidth="1"/>
    <col min="11" max="11" width="7.625" style="76" customWidth="1"/>
    <col min="12" max="15" width="5.375" style="76" customWidth="1"/>
    <col min="16" max="16" width="5.125" style="76" customWidth="1"/>
    <col min="17" max="17" width="6.625" style="76" customWidth="1"/>
    <col min="18" max="18" width="5.625" style="76" customWidth="1"/>
    <col min="19" max="19" width="6.625" style="76" customWidth="1"/>
    <col min="20" max="16384" width="8.00390625" style="76" customWidth="1"/>
  </cols>
  <sheetData>
    <row r="1" ht="4.5" customHeight="1"/>
    <row r="2" ht="13.5" customHeight="1">
      <c r="B2" s="75" t="s">
        <v>282</v>
      </c>
    </row>
    <row r="3" ht="4.5" customHeight="1" thickBot="1"/>
    <row r="4" spans="2:18" s="81" customFormat="1" ht="13.5" customHeight="1">
      <c r="B4" s="244"/>
      <c r="C4" s="245"/>
      <c r="D4" s="246" t="s">
        <v>283</v>
      </c>
      <c r="E4" s="246" t="s">
        <v>21</v>
      </c>
      <c r="F4" s="246" t="s">
        <v>21</v>
      </c>
      <c r="G4" s="246" t="s">
        <v>319</v>
      </c>
      <c r="H4" s="245"/>
      <c r="I4" s="247" t="s">
        <v>320</v>
      </c>
      <c r="J4" s="245" t="s">
        <v>284</v>
      </c>
      <c r="K4" s="246" t="s">
        <v>321</v>
      </c>
      <c r="L4" s="534" t="s">
        <v>322</v>
      </c>
      <c r="M4" s="535"/>
      <c r="N4" s="535"/>
      <c r="O4" s="535"/>
      <c r="P4" s="536"/>
      <c r="Q4" s="245" t="s">
        <v>285</v>
      </c>
      <c r="R4" s="245"/>
    </row>
    <row r="5" spans="2:18" s="81" customFormat="1" ht="13.5" customHeight="1">
      <c r="B5" s="511" t="s">
        <v>74</v>
      </c>
      <c r="C5" s="533" t="s">
        <v>10</v>
      </c>
      <c r="D5" s="12" t="s">
        <v>286</v>
      </c>
      <c r="E5" s="221" t="s">
        <v>287</v>
      </c>
      <c r="F5" s="221" t="s">
        <v>288</v>
      </c>
      <c r="G5" s="221" t="s">
        <v>323</v>
      </c>
      <c r="H5" s="12" t="s">
        <v>289</v>
      </c>
      <c r="I5" s="249" t="s">
        <v>324</v>
      </c>
      <c r="J5" s="12" t="s">
        <v>290</v>
      </c>
      <c r="K5" s="12" t="s">
        <v>291</v>
      </c>
      <c r="L5" s="537" t="s">
        <v>325</v>
      </c>
      <c r="M5" s="483"/>
      <c r="N5" s="483"/>
      <c r="O5" s="483"/>
      <c r="P5" s="468"/>
      <c r="Q5" s="12" t="s">
        <v>292</v>
      </c>
      <c r="R5" s="12" t="s">
        <v>293</v>
      </c>
    </row>
    <row r="6" spans="2:18" s="81" customFormat="1" ht="13.5" customHeight="1">
      <c r="B6" s="511"/>
      <c r="C6" s="533"/>
      <c r="D6" s="12"/>
      <c r="E6" s="12" t="s">
        <v>286</v>
      </c>
      <c r="F6" s="221" t="s">
        <v>294</v>
      </c>
      <c r="G6" s="221" t="s">
        <v>326</v>
      </c>
      <c r="H6" s="12"/>
      <c r="I6" s="12"/>
      <c r="J6" s="12"/>
      <c r="K6" s="12" t="s">
        <v>286</v>
      </c>
      <c r="L6" s="477" t="s">
        <v>10</v>
      </c>
      <c r="M6" s="87" t="s">
        <v>295</v>
      </c>
      <c r="N6" s="87" t="s">
        <v>296</v>
      </c>
      <c r="O6" s="87" t="s">
        <v>297</v>
      </c>
      <c r="P6" s="87" t="s">
        <v>327</v>
      </c>
      <c r="Q6" s="12" t="s">
        <v>298</v>
      </c>
      <c r="R6" s="12"/>
    </row>
    <row r="7" spans="3:18" s="81" customFormat="1" ht="13.5" customHeight="1">
      <c r="C7" s="12"/>
      <c r="D7" s="12" t="s">
        <v>295</v>
      </c>
      <c r="E7" s="12" t="s">
        <v>296</v>
      </c>
      <c r="F7" s="12" t="s">
        <v>297</v>
      </c>
      <c r="G7" s="12" t="s">
        <v>327</v>
      </c>
      <c r="H7" s="12" t="s">
        <v>328</v>
      </c>
      <c r="I7" s="12" t="s">
        <v>329</v>
      </c>
      <c r="J7" s="12" t="s">
        <v>330</v>
      </c>
      <c r="K7" s="12" t="s">
        <v>299</v>
      </c>
      <c r="L7" s="478"/>
      <c r="M7" s="12" t="s">
        <v>300</v>
      </c>
      <c r="N7" s="12" t="s">
        <v>300</v>
      </c>
      <c r="O7" s="12" t="s">
        <v>300</v>
      </c>
      <c r="P7" s="12" t="s">
        <v>331</v>
      </c>
      <c r="Q7" s="12" t="s">
        <v>301</v>
      </c>
      <c r="R7" s="12" t="s">
        <v>301</v>
      </c>
    </row>
    <row r="8" spans="2:18" ht="4.5" customHeight="1">
      <c r="B8" s="89"/>
      <c r="C8" s="5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s="101" customFormat="1" ht="13.5" customHeight="1">
      <c r="B9" s="251" t="s">
        <v>80</v>
      </c>
      <c r="C9" s="41">
        <v>9695</v>
      </c>
      <c r="D9" s="61">
        <v>9481</v>
      </c>
      <c r="E9" s="61">
        <v>14</v>
      </c>
      <c r="F9" s="61">
        <v>8</v>
      </c>
      <c r="G9" s="61">
        <v>43</v>
      </c>
      <c r="H9" s="61">
        <v>57</v>
      </c>
      <c r="I9" s="61">
        <v>91</v>
      </c>
      <c r="J9" s="61">
        <v>1</v>
      </c>
      <c r="K9" s="61">
        <v>162</v>
      </c>
      <c r="L9" s="61">
        <v>9</v>
      </c>
      <c r="M9" s="61">
        <v>5</v>
      </c>
      <c r="N9" s="61">
        <v>3</v>
      </c>
      <c r="O9" s="61">
        <v>1</v>
      </c>
      <c r="P9" s="61">
        <v>0</v>
      </c>
      <c r="Q9" s="252">
        <f>IF(C9=0,"  0.0",D9/C9*100)</f>
        <v>97.79267663744197</v>
      </c>
      <c r="R9" s="252">
        <f>IF(C9=0,"  0.0",(L9+H9)/C9*100)</f>
        <v>0.6807632800412583</v>
      </c>
    </row>
    <row r="10" spans="2:18" ht="13.5" customHeight="1">
      <c r="B10" s="95" t="s">
        <v>81</v>
      </c>
      <c r="C10" s="67">
        <v>167</v>
      </c>
      <c r="D10" s="68">
        <v>165</v>
      </c>
      <c r="E10" s="98">
        <v>0</v>
      </c>
      <c r="F10" s="98">
        <v>0</v>
      </c>
      <c r="G10" s="98">
        <v>0</v>
      </c>
      <c r="H10" s="98">
        <v>0</v>
      </c>
      <c r="I10" s="68">
        <v>2</v>
      </c>
      <c r="J10" s="98">
        <v>0</v>
      </c>
      <c r="K10" s="68">
        <v>9</v>
      </c>
      <c r="L10" s="72">
        <f aca="true" t="shared" si="0" ref="L10:L23">SUM(M10:O10)</f>
        <v>0</v>
      </c>
      <c r="M10" s="98">
        <v>0</v>
      </c>
      <c r="N10" s="98">
        <v>0</v>
      </c>
      <c r="O10" s="98">
        <v>0</v>
      </c>
      <c r="P10" s="98">
        <v>0</v>
      </c>
      <c r="Q10" s="253">
        <f>IF(C10=0,"  0.0",D10/C10*100)</f>
        <v>98.80239520958084</v>
      </c>
      <c r="R10" s="253">
        <f>IF(C10=0,"  0.0",(L10+H10)/C10*100)</f>
        <v>0</v>
      </c>
    </row>
    <row r="11" spans="2:18" ht="13.5" customHeight="1">
      <c r="B11" s="95" t="s">
        <v>82</v>
      </c>
      <c r="C11" s="67">
        <v>201</v>
      </c>
      <c r="D11" s="68">
        <v>201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68">
        <v>2</v>
      </c>
      <c r="L11" s="72">
        <f t="shared" si="0"/>
        <v>0</v>
      </c>
      <c r="M11" s="98">
        <v>0</v>
      </c>
      <c r="N11" s="98">
        <v>0</v>
      </c>
      <c r="O11" s="98">
        <v>0</v>
      </c>
      <c r="P11" s="98">
        <v>0</v>
      </c>
      <c r="Q11" s="253">
        <f>IF(C11=0,"  0.0",D11/C11*100)</f>
        <v>100</v>
      </c>
      <c r="R11" s="253">
        <f>IF(C11=0,"  0.0",(L11+H11)/C11*100)</f>
        <v>0</v>
      </c>
    </row>
    <row r="12" spans="3:18" ht="4.5" customHeight="1">
      <c r="C12" s="71"/>
      <c r="D12" s="72"/>
      <c r="E12" s="72"/>
      <c r="F12" s="72"/>
      <c r="G12" s="72"/>
      <c r="H12" s="72"/>
      <c r="I12" s="72"/>
      <c r="J12" s="72"/>
      <c r="K12" s="72"/>
      <c r="L12" s="72">
        <f t="shared" si="0"/>
        <v>0</v>
      </c>
      <c r="M12" s="72"/>
      <c r="N12" s="72"/>
      <c r="O12" s="72"/>
      <c r="P12" s="72"/>
      <c r="Q12" s="254"/>
      <c r="R12" s="255"/>
    </row>
    <row r="13" spans="2:18" ht="13.5" customHeight="1">
      <c r="B13" s="256" t="s">
        <v>83</v>
      </c>
      <c r="C13" s="67">
        <v>3128</v>
      </c>
      <c r="D13" s="68">
        <v>3043</v>
      </c>
      <c r="E13" s="68">
        <v>4</v>
      </c>
      <c r="F13" s="68">
        <v>2</v>
      </c>
      <c r="G13" s="98">
        <v>17</v>
      </c>
      <c r="H13" s="68">
        <v>18</v>
      </c>
      <c r="I13" s="68">
        <v>43</v>
      </c>
      <c r="J13" s="68">
        <v>1</v>
      </c>
      <c r="K13" s="68">
        <v>50</v>
      </c>
      <c r="L13" s="72">
        <f t="shared" si="0"/>
        <v>2</v>
      </c>
      <c r="M13" s="68">
        <v>2</v>
      </c>
      <c r="N13" s="98">
        <v>0</v>
      </c>
      <c r="O13" s="98">
        <v>0</v>
      </c>
      <c r="P13" s="98">
        <v>0</v>
      </c>
      <c r="Q13" s="254">
        <f>IF(C13=0,"  0.0",D13/C13*100)</f>
        <v>97.28260869565217</v>
      </c>
      <c r="R13" s="254">
        <f>IF(C13=0,"  0.0",(L13+H13)/C13*100)</f>
        <v>0.639386189258312</v>
      </c>
    </row>
    <row r="14" spans="2:18" ht="13.5" customHeight="1">
      <c r="B14" s="256" t="s">
        <v>84</v>
      </c>
      <c r="C14" s="67">
        <v>741</v>
      </c>
      <c r="D14" s="68">
        <v>719</v>
      </c>
      <c r="E14" s="98">
        <v>0</v>
      </c>
      <c r="F14" s="98">
        <v>0</v>
      </c>
      <c r="G14" s="98">
        <v>7</v>
      </c>
      <c r="H14" s="68">
        <v>0</v>
      </c>
      <c r="I14" s="68">
        <v>15</v>
      </c>
      <c r="J14" s="98">
        <v>0</v>
      </c>
      <c r="K14" s="68">
        <v>10</v>
      </c>
      <c r="L14" s="72">
        <f t="shared" si="0"/>
        <v>0</v>
      </c>
      <c r="M14" s="98">
        <v>0</v>
      </c>
      <c r="N14" s="98">
        <v>0</v>
      </c>
      <c r="O14" s="98">
        <v>0</v>
      </c>
      <c r="P14" s="98">
        <v>0</v>
      </c>
      <c r="Q14" s="254">
        <f>IF(C14=0,"  0.0",D14/C14*100)</f>
        <v>97.0310391363023</v>
      </c>
      <c r="R14" s="254">
        <f>IF(C14=0,"  0.0",(L14+H14)/C14*100)</f>
        <v>0</v>
      </c>
    </row>
    <row r="15" spans="2:18" ht="13.5" customHeight="1">
      <c r="B15" s="256" t="s">
        <v>85</v>
      </c>
      <c r="C15" s="67">
        <v>474</v>
      </c>
      <c r="D15" s="68">
        <v>465</v>
      </c>
      <c r="E15" s="98">
        <v>0</v>
      </c>
      <c r="F15" s="98">
        <v>1</v>
      </c>
      <c r="G15" s="98">
        <v>2</v>
      </c>
      <c r="H15" s="98">
        <v>2</v>
      </c>
      <c r="I15" s="68">
        <v>4</v>
      </c>
      <c r="J15" s="98">
        <v>0</v>
      </c>
      <c r="K15" s="68">
        <v>2</v>
      </c>
      <c r="L15" s="72">
        <f t="shared" si="0"/>
        <v>0</v>
      </c>
      <c r="M15" s="98">
        <v>0</v>
      </c>
      <c r="N15" s="98">
        <v>0</v>
      </c>
      <c r="O15" s="98">
        <v>0</v>
      </c>
      <c r="P15" s="98">
        <v>0</v>
      </c>
      <c r="Q15" s="254">
        <f>IF(C15=0,"  0.0",D15/C15*100)</f>
        <v>98.10126582278481</v>
      </c>
      <c r="R15" s="254">
        <f>IF(C15=0,"  0.0",(L15+H15)/C15*100)</f>
        <v>0.42194092827004215</v>
      </c>
    </row>
    <row r="16" spans="2:18" ht="13.5" customHeight="1">
      <c r="B16" s="256" t="s">
        <v>86</v>
      </c>
      <c r="C16" s="67">
        <v>661</v>
      </c>
      <c r="D16" s="68">
        <v>652</v>
      </c>
      <c r="E16" s="98">
        <v>0</v>
      </c>
      <c r="F16" s="98">
        <v>0</v>
      </c>
      <c r="G16" s="98">
        <v>1</v>
      </c>
      <c r="H16" s="68">
        <v>8</v>
      </c>
      <c r="I16" s="68">
        <v>0</v>
      </c>
      <c r="J16" s="70">
        <v>0</v>
      </c>
      <c r="K16" s="68">
        <v>15</v>
      </c>
      <c r="L16" s="72">
        <f t="shared" si="0"/>
        <v>0</v>
      </c>
      <c r="M16" s="68">
        <v>0</v>
      </c>
      <c r="N16" s="98">
        <v>0</v>
      </c>
      <c r="O16" s="98">
        <v>0</v>
      </c>
      <c r="P16" s="98">
        <v>0</v>
      </c>
      <c r="Q16" s="253">
        <f>IF(C16=0,"  0.0",D16/C16*100)</f>
        <v>98.63842662632375</v>
      </c>
      <c r="R16" s="254">
        <f>IF(C16=0,"  0.0",(L16+H16)/C16*100)</f>
        <v>1.2102874432677762</v>
      </c>
    </row>
    <row r="17" spans="2:18" ht="13.5" customHeight="1">
      <c r="B17" s="256" t="s">
        <v>87</v>
      </c>
      <c r="C17" s="67">
        <v>83</v>
      </c>
      <c r="D17" s="68">
        <v>83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1</v>
      </c>
      <c r="L17" s="72">
        <f t="shared" si="0"/>
        <v>0</v>
      </c>
      <c r="M17" s="98">
        <v>0</v>
      </c>
      <c r="N17" s="98">
        <v>0</v>
      </c>
      <c r="O17" s="98">
        <v>0</v>
      </c>
      <c r="P17" s="98">
        <v>0</v>
      </c>
      <c r="Q17" s="253">
        <f>IF(C17=0,"  0.0",D17/C17*100)</f>
        <v>100</v>
      </c>
      <c r="R17" s="253">
        <f>IF(C17=0,"  0.0",(L17+H17)/C17*100)</f>
        <v>0</v>
      </c>
    </row>
    <row r="18" spans="2:18" s="101" customFormat="1" ht="4.5" customHeight="1" thickBot="1" thickTop="1">
      <c r="B18" s="257"/>
      <c r="C18" s="48"/>
      <c r="D18" s="106"/>
      <c r="E18" s="106"/>
      <c r="F18" s="106"/>
      <c r="G18" s="106"/>
      <c r="H18" s="106"/>
      <c r="I18" s="106"/>
      <c r="J18" s="106"/>
      <c r="K18" s="106"/>
      <c r="L18" s="106">
        <f t="shared" si="0"/>
        <v>0</v>
      </c>
      <c r="M18" s="106"/>
      <c r="N18" s="106"/>
      <c r="O18" s="106"/>
      <c r="P18" s="106"/>
      <c r="Q18" s="258"/>
      <c r="R18" s="259"/>
    </row>
    <row r="19" spans="2:18" ht="13.5" customHeight="1">
      <c r="B19" s="256" t="s">
        <v>88</v>
      </c>
      <c r="C19" s="67">
        <v>18</v>
      </c>
      <c r="D19" s="68">
        <v>18</v>
      </c>
      <c r="E19" s="98">
        <v>0</v>
      </c>
      <c r="F19" s="98">
        <v>0</v>
      </c>
      <c r="G19" s="98">
        <v>0</v>
      </c>
      <c r="H19" s="98">
        <v>0</v>
      </c>
      <c r="I19" s="70">
        <v>0</v>
      </c>
      <c r="J19" s="98">
        <v>0</v>
      </c>
      <c r="K19" s="98">
        <v>0</v>
      </c>
      <c r="L19" s="72">
        <f t="shared" si="0"/>
        <v>0</v>
      </c>
      <c r="M19" s="98">
        <v>0</v>
      </c>
      <c r="N19" s="98">
        <v>0</v>
      </c>
      <c r="O19" s="98">
        <v>0</v>
      </c>
      <c r="P19" s="98">
        <v>0</v>
      </c>
      <c r="Q19" s="254">
        <f>IF(C19=0,"  0.0",D19/C19*100)</f>
        <v>100</v>
      </c>
      <c r="R19" s="253">
        <f>IF(C19=0,"  0.0",(L19+H19)/C19*100)</f>
        <v>0</v>
      </c>
    </row>
    <row r="20" spans="2:18" ht="13.5" customHeight="1">
      <c r="B20" s="256" t="s">
        <v>89</v>
      </c>
      <c r="C20" s="67">
        <v>30</v>
      </c>
      <c r="D20" s="68">
        <v>30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72">
        <f t="shared" si="0"/>
        <v>0</v>
      </c>
      <c r="M20" s="98">
        <v>0</v>
      </c>
      <c r="N20" s="98">
        <v>0</v>
      </c>
      <c r="O20" s="98">
        <v>0</v>
      </c>
      <c r="P20" s="98">
        <v>0</v>
      </c>
      <c r="Q20" s="254">
        <f>IF(C20=0,"  0.0",D20/C20*100)</f>
        <v>100</v>
      </c>
      <c r="R20" s="253">
        <f>IF(C20=0,"  0.0",(L20+H20)/C20*100)</f>
        <v>0</v>
      </c>
    </row>
    <row r="21" spans="2:18" ht="13.5" customHeight="1">
      <c r="B21" s="256" t="s">
        <v>90</v>
      </c>
      <c r="C21" s="67">
        <v>295</v>
      </c>
      <c r="D21" s="68">
        <v>289</v>
      </c>
      <c r="E21" s="68">
        <v>3</v>
      </c>
      <c r="F21" s="68">
        <v>1</v>
      </c>
      <c r="G21" s="98">
        <v>1</v>
      </c>
      <c r="H21" s="98">
        <v>1</v>
      </c>
      <c r="I21" s="70">
        <v>0</v>
      </c>
      <c r="J21" s="98">
        <v>0</v>
      </c>
      <c r="K21" s="98">
        <v>3</v>
      </c>
      <c r="L21" s="72">
        <f t="shared" si="0"/>
        <v>0</v>
      </c>
      <c r="M21" s="98">
        <v>0</v>
      </c>
      <c r="N21" s="98">
        <v>0</v>
      </c>
      <c r="O21" s="98">
        <v>0</v>
      </c>
      <c r="P21" s="98">
        <v>0</v>
      </c>
      <c r="Q21" s="254">
        <f>IF(C21=0,"  0.0",D21/C21*100)</f>
        <v>97.96610169491525</v>
      </c>
      <c r="R21" s="254">
        <f>IF(C21=0,"  0.0",(L21+H21)/C21*100)</f>
        <v>0.3389830508474576</v>
      </c>
    </row>
    <row r="22" spans="2:18" ht="13.5" customHeight="1">
      <c r="B22" s="256" t="s">
        <v>91</v>
      </c>
      <c r="C22" s="67">
        <v>90</v>
      </c>
      <c r="D22" s="68">
        <v>88</v>
      </c>
      <c r="E22" s="68">
        <v>0</v>
      </c>
      <c r="F22" s="68">
        <v>0</v>
      </c>
      <c r="G22" s="98">
        <v>0</v>
      </c>
      <c r="H22" s="98">
        <v>0</v>
      </c>
      <c r="I22" s="70">
        <v>2</v>
      </c>
      <c r="J22" s="98">
        <v>0</v>
      </c>
      <c r="K22" s="98">
        <v>1</v>
      </c>
      <c r="L22" s="72">
        <f t="shared" si="0"/>
        <v>0</v>
      </c>
      <c r="M22" s="98">
        <v>0</v>
      </c>
      <c r="N22" s="98">
        <v>0</v>
      </c>
      <c r="O22" s="98">
        <v>0</v>
      </c>
      <c r="P22" s="98">
        <v>0</v>
      </c>
      <c r="Q22" s="254">
        <f>IF(C22=0,"  0.0",D22/C22*100)</f>
        <v>97.77777777777777</v>
      </c>
      <c r="R22" s="254">
        <f>IF(C22=0,"  0.0",(L22+H22)/C22*100)</f>
        <v>0</v>
      </c>
    </row>
    <row r="23" spans="2:18" ht="13.5" customHeight="1">
      <c r="B23" s="256" t="s">
        <v>92</v>
      </c>
      <c r="C23" s="67">
        <v>137</v>
      </c>
      <c r="D23" s="68">
        <v>132</v>
      </c>
      <c r="E23" s="68">
        <v>0</v>
      </c>
      <c r="F23" s="68">
        <v>0</v>
      </c>
      <c r="G23" s="98">
        <v>4</v>
      </c>
      <c r="H23" s="98">
        <v>0</v>
      </c>
      <c r="I23" s="70">
        <v>1</v>
      </c>
      <c r="J23" s="98">
        <v>0</v>
      </c>
      <c r="K23" s="68">
        <v>1</v>
      </c>
      <c r="L23" s="72">
        <f t="shared" si="0"/>
        <v>0</v>
      </c>
      <c r="M23" s="98">
        <v>0</v>
      </c>
      <c r="N23" s="98">
        <v>0</v>
      </c>
      <c r="O23" s="98">
        <v>0</v>
      </c>
      <c r="P23" s="98">
        <v>0</v>
      </c>
      <c r="Q23" s="254">
        <f>IF(C23=0,"  0.0",D23/C23*100)</f>
        <v>96.35036496350365</v>
      </c>
      <c r="R23" s="254">
        <f>IF(C23=0,"  0.0",(L23+H23)/C23*100)</f>
        <v>0</v>
      </c>
    </row>
    <row r="24" spans="2:18" s="101" customFormat="1" ht="4.5" customHeight="1" thickBot="1" thickTop="1">
      <c r="B24" s="257"/>
      <c r="C24" s="48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258"/>
      <c r="R24" s="259"/>
    </row>
    <row r="25" spans="2:18" ht="13.5" customHeight="1">
      <c r="B25" s="256" t="s">
        <v>93</v>
      </c>
      <c r="C25" s="67">
        <v>158</v>
      </c>
      <c r="D25" s="68">
        <v>156</v>
      </c>
      <c r="E25" s="98">
        <v>0</v>
      </c>
      <c r="F25" s="98">
        <v>0</v>
      </c>
      <c r="G25" s="98">
        <v>0</v>
      </c>
      <c r="H25" s="68">
        <v>2</v>
      </c>
      <c r="I25" s="68">
        <v>0</v>
      </c>
      <c r="J25" s="98">
        <v>0</v>
      </c>
      <c r="K25" s="68">
        <v>2</v>
      </c>
      <c r="L25" s="72">
        <f aca="true" t="shared" si="1" ref="L25:L59">SUM(M25:O25)</f>
        <v>0</v>
      </c>
      <c r="M25" s="98">
        <v>0</v>
      </c>
      <c r="N25" s="98">
        <v>0</v>
      </c>
      <c r="O25" s="98">
        <v>0</v>
      </c>
      <c r="P25" s="98">
        <v>0</v>
      </c>
      <c r="Q25" s="254">
        <f>IF(C25=0,"  0.0",D25/C25*100)</f>
        <v>98.73417721518987</v>
      </c>
      <c r="R25" s="254">
        <f>IF(C25=0,"  0.0",(L25+H25)/C25*100)</f>
        <v>1.2658227848101267</v>
      </c>
    </row>
    <row r="26" spans="2:18" ht="13.5" customHeight="1">
      <c r="B26" s="256" t="s">
        <v>94</v>
      </c>
      <c r="C26" s="67">
        <v>33</v>
      </c>
      <c r="D26" s="68">
        <v>33</v>
      </c>
      <c r="E26" s="98">
        <v>0</v>
      </c>
      <c r="F26" s="98">
        <v>0</v>
      </c>
      <c r="G26" s="98">
        <v>0</v>
      </c>
      <c r="H26" s="68">
        <v>0</v>
      </c>
      <c r="I26" s="98">
        <v>0</v>
      </c>
      <c r="J26" s="98">
        <v>0</v>
      </c>
      <c r="K26" s="98">
        <v>0</v>
      </c>
      <c r="L26" s="72">
        <f t="shared" si="1"/>
        <v>0</v>
      </c>
      <c r="M26" s="98">
        <v>0</v>
      </c>
      <c r="N26" s="98">
        <v>0</v>
      </c>
      <c r="O26" s="98">
        <v>0</v>
      </c>
      <c r="P26" s="98">
        <v>0</v>
      </c>
      <c r="Q26" s="253">
        <f>IF(C26=0,"  0.0",D26/C26*100)</f>
        <v>100</v>
      </c>
      <c r="R26" s="254">
        <f>IF(C26=0,"  0.0",(L26+H26)/C26*100)</f>
        <v>0</v>
      </c>
    </row>
    <row r="27" spans="2:18" ht="13.5" customHeight="1">
      <c r="B27" s="256" t="s">
        <v>95</v>
      </c>
      <c r="C27" s="67">
        <v>43</v>
      </c>
      <c r="D27" s="68">
        <v>43</v>
      </c>
      <c r="E27" s="98">
        <v>0</v>
      </c>
      <c r="F27" s="98">
        <v>0</v>
      </c>
      <c r="G27" s="98">
        <v>0</v>
      </c>
      <c r="H27" s="68">
        <v>0</v>
      </c>
      <c r="I27" s="98">
        <v>0</v>
      </c>
      <c r="J27" s="98">
        <v>0</v>
      </c>
      <c r="K27" s="98">
        <v>1</v>
      </c>
      <c r="L27" s="72">
        <f t="shared" si="1"/>
        <v>0</v>
      </c>
      <c r="M27" s="98">
        <v>0</v>
      </c>
      <c r="N27" s="98">
        <v>0</v>
      </c>
      <c r="O27" s="98">
        <v>0</v>
      </c>
      <c r="P27" s="98">
        <v>0</v>
      </c>
      <c r="Q27" s="253">
        <f>IF(C27=0,"  0.0",D27/C27*100)</f>
        <v>100</v>
      </c>
      <c r="R27" s="253">
        <f>IF(C27=0,"  0.0",(L27+H27)/C27*100)</f>
        <v>0</v>
      </c>
    </row>
    <row r="28" spans="2:18" ht="13.5" customHeight="1">
      <c r="B28" s="256" t="s">
        <v>96</v>
      </c>
      <c r="C28" s="67">
        <v>20</v>
      </c>
      <c r="D28" s="68">
        <v>20</v>
      </c>
      <c r="E28" s="98">
        <v>0</v>
      </c>
      <c r="F28" s="68">
        <v>0</v>
      </c>
      <c r="G28" s="98">
        <v>0</v>
      </c>
      <c r="H28" s="68">
        <v>0</v>
      </c>
      <c r="I28" s="98">
        <v>0</v>
      </c>
      <c r="J28" s="98">
        <v>0</v>
      </c>
      <c r="K28" s="98">
        <v>0</v>
      </c>
      <c r="L28" s="72">
        <f t="shared" si="1"/>
        <v>0</v>
      </c>
      <c r="M28" s="98">
        <v>0</v>
      </c>
      <c r="N28" s="98">
        <v>0</v>
      </c>
      <c r="O28" s="98">
        <v>0</v>
      </c>
      <c r="P28" s="98">
        <v>0</v>
      </c>
      <c r="Q28" s="253">
        <f>IF(C28=0,"  0.0",D28/C28*100)</f>
        <v>100</v>
      </c>
      <c r="R28" s="254">
        <f>IF(C28=0,"  0.0",(L28+H28)/C28*100)</f>
        <v>0</v>
      </c>
    </row>
    <row r="29" spans="2:18" ht="13.5" customHeight="1">
      <c r="B29" s="256" t="s">
        <v>97</v>
      </c>
      <c r="C29" s="67">
        <v>4</v>
      </c>
      <c r="D29" s="68">
        <v>4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72">
        <f t="shared" si="1"/>
        <v>0</v>
      </c>
      <c r="M29" s="98">
        <v>0</v>
      </c>
      <c r="N29" s="98">
        <v>0</v>
      </c>
      <c r="O29" s="98">
        <v>0</v>
      </c>
      <c r="P29" s="98">
        <v>0</v>
      </c>
      <c r="Q29" s="253">
        <f>IF(C29=0,"  0.0",D29/C29*100)</f>
        <v>100</v>
      </c>
      <c r="R29" s="253">
        <f>IF(C29=0,"  0.0",(L29+H29)/C29*100)</f>
        <v>0</v>
      </c>
    </row>
    <row r="30" spans="2:18" s="101" customFormat="1" ht="4.5" customHeight="1" thickBot="1" thickTop="1">
      <c r="B30" s="257"/>
      <c r="C30" s="48"/>
      <c r="D30" s="106"/>
      <c r="E30" s="106"/>
      <c r="F30" s="106"/>
      <c r="G30" s="106"/>
      <c r="H30" s="106"/>
      <c r="I30" s="106"/>
      <c r="J30" s="106"/>
      <c r="K30" s="106"/>
      <c r="L30" s="106">
        <f t="shared" si="1"/>
        <v>0</v>
      </c>
      <c r="M30" s="106"/>
      <c r="N30" s="106"/>
      <c r="O30" s="106"/>
      <c r="P30" s="106"/>
      <c r="Q30" s="260"/>
      <c r="R30" s="259"/>
    </row>
    <row r="31" spans="2:18" ht="13.5" customHeight="1">
      <c r="B31" s="256" t="s">
        <v>98</v>
      </c>
      <c r="C31" s="67">
        <v>16</v>
      </c>
      <c r="D31" s="68">
        <v>15</v>
      </c>
      <c r="E31" s="98">
        <v>0</v>
      </c>
      <c r="F31" s="98">
        <v>0</v>
      </c>
      <c r="G31" s="98">
        <v>0</v>
      </c>
      <c r="H31" s="98">
        <v>0</v>
      </c>
      <c r="I31" s="98">
        <v>1</v>
      </c>
      <c r="J31" s="98">
        <v>0</v>
      </c>
      <c r="K31" s="98">
        <v>0</v>
      </c>
      <c r="L31" s="72">
        <f t="shared" si="1"/>
        <v>0</v>
      </c>
      <c r="M31" s="98">
        <v>0</v>
      </c>
      <c r="N31" s="98">
        <v>0</v>
      </c>
      <c r="O31" s="98">
        <v>0</v>
      </c>
      <c r="P31" s="98">
        <v>0</v>
      </c>
      <c r="Q31" s="253">
        <f>IF(C31=0,"  0.0",D31/C31*100)</f>
        <v>93.75</v>
      </c>
      <c r="R31" s="253">
        <f>IF(C31=0,"  0.0",(L31+H31)/C31*100)</f>
        <v>0</v>
      </c>
    </row>
    <row r="32" spans="2:18" ht="13.5" customHeight="1">
      <c r="B32" s="256" t="s">
        <v>99</v>
      </c>
      <c r="C32" s="67">
        <v>35</v>
      </c>
      <c r="D32" s="68">
        <v>35</v>
      </c>
      <c r="E32" s="98">
        <v>0</v>
      </c>
      <c r="F32" s="70">
        <v>0</v>
      </c>
      <c r="G32" s="98">
        <v>0</v>
      </c>
      <c r="H32" s="70">
        <v>0</v>
      </c>
      <c r="I32" s="98">
        <v>0</v>
      </c>
      <c r="J32" s="98">
        <v>0</v>
      </c>
      <c r="K32" s="98">
        <v>1</v>
      </c>
      <c r="L32" s="72">
        <f t="shared" si="1"/>
        <v>0</v>
      </c>
      <c r="M32" s="98">
        <v>0</v>
      </c>
      <c r="N32" s="98">
        <v>0</v>
      </c>
      <c r="O32" s="98">
        <v>0</v>
      </c>
      <c r="P32" s="98">
        <v>0</v>
      </c>
      <c r="Q32" s="254">
        <f>IF(C32=0,"  0.0",D32/C32*100)</f>
        <v>100</v>
      </c>
      <c r="R32" s="253">
        <f>IF(C32=0,"  0.0",(L32+H32)/C32*100)</f>
        <v>0</v>
      </c>
    </row>
    <row r="33" spans="2:18" ht="13.5" customHeight="1">
      <c r="B33" s="256" t="s">
        <v>100</v>
      </c>
      <c r="C33" s="67">
        <v>56</v>
      </c>
      <c r="D33" s="68">
        <v>56</v>
      </c>
      <c r="E33" s="98">
        <v>0</v>
      </c>
      <c r="F33" s="98">
        <v>0</v>
      </c>
      <c r="G33" s="98">
        <v>0</v>
      </c>
      <c r="H33" s="70">
        <v>0</v>
      </c>
      <c r="I33" s="98">
        <v>0</v>
      </c>
      <c r="J33" s="98">
        <v>0</v>
      </c>
      <c r="K33" s="98">
        <v>0</v>
      </c>
      <c r="L33" s="72">
        <f t="shared" si="1"/>
        <v>0</v>
      </c>
      <c r="M33" s="98">
        <v>0</v>
      </c>
      <c r="N33" s="98">
        <v>0</v>
      </c>
      <c r="O33" s="98">
        <v>0</v>
      </c>
      <c r="P33" s="98">
        <v>0</v>
      </c>
      <c r="Q33" s="253">
        <f>IF(C33=0,"  0.0",D33/C33*100)</f>
        <v>100</v>
      </c>
      <c r="R33" s="253">
        <f>IF(C33=0,"  0.0",(L33+H33)/C33*100)</f>
        <v>0</v>
      </c>
    </row>
    <row r="34" spans="2:18" ht="13.5" customHeight="1">
      <c r="B34" s="256" t="s">
        <v>101</v>
      </c>
      <c r="C34" s="67">
        <v>61</v>
      </c>
      <c r="D34" s="68">
        <v>58</v>
      </c>
      <c r="E34" s="98">
        <v>0</v>
      </c>
      <c r="F34" s="98">
        <v>0</v>
      </c>
      <c r="G34" s="98">
        <v>2</v>
      </c>
      <c r="H34" s="68">
        <v>0</v>
      </c>
      <c r="I34" s="98">
        <v>1</v>
      </c>
      <c r="J34" s="98">
        <v>0</v>
      </c>
      <c r="K34" s="98">
        <v>0</v>
      </c>
      <c r="L34" s="72">
        <f t="shared" si="1"/>
        <v>0</v>
      </c>
      <c r="M34" s="98">
        <v>0</v>
      </c>
      <c r="N34" s="98">
        <v>0</v>
      </c>
      <c r="O34" s="98">
        <v>0</v>
      </c>
      <c r="P34" s="98">
        <v>0</v>
      </c>
      <c r="Q34" s="254">
        <f>IF(C34=0,"  0.0",D34/C34*100)</f>
        <v>95.08196721311475</v>
      </c>
      <c r="R34" s="254">
        <f>IF(C34=0,"  0.0",(L34+H34)/C34*100)</f>
        <v>0</v>
      </c>
    </row>
    <row r="35" spans="2:18" ht="13.5" customHeight="1">
      <c r="B35" s="256" t="s">
        <v>102</v>
      </c>
      <c r="C35" s="67">
        <v>62</v>
      </c>
      <c r="D35" s="68">
        <v>62</v>
      </c>
      <c r="E35" s="98">
        <v>0</v>
      </c>
      <c r="F35" s="98">
        <v>0</v>
      </c>
      <c r="G35" s="98" t="s">
        <v>302</v>
      </c>
      <c r="H35" s="70">
        <v>0</v>
      </c>
      <c r="I35" s="98">
        <v>0</v>
      </c>
      <c r="J35" s="98">
        <v>0</v>
      </c>
      <c r="K35" s="98">
        <v>1</v>
      </c>
      <c r="L35" s="72">
        <f t="shared" si="1"/>
        <v>0</v>
      </c>
      <c r="M35" s="98">
        <v>0</v>
      </c>
      <c r="N35" s="98">
        <v>0</v>
      </c>
      <c r="O35" s="98">
        <v>0</v>
      </c>
      <c r="P35" s="98">
        <v>0</v>
      </c>
      <c r="Q35" s="254">
        <f>IF(C35=0,"  0.0",D35/C35*100)</f>
        <v>100</v>
      </c>
      <c r="R35" s="253">
        <f>IF(C35=0,"  0.0",(L35+H35)/C35*100)</f>
        <v>0</v>
      </c>
    </row>
    <row r="36" spans="2:18" s="101" customFormat="1" ht="4.5" customHeight="1" thickBot="1" thickTop="1">
      <c r="B36" s="257"/>
      <c r="C36" s="48"/>
      <c r="D36" s="106"/>
      <c r="E36" s="106"/>
      <c r="F36" s="106"/>
      <c r="G36" s="106"/>
      <c r="H36" s="106"/>
      <c r="I36" s="106"/>
      <c r="J36" s="106"/>
      <c r="K36" s="106"/>
      <c r="L36" s="106">
        <f t="shared" si="1"/>
        <v>0</v>
      </c>
      <c r="M36" s="106"/>
      <c r="N36" s="106"/>
      <c r="O36" s="106"/>
      <c r="P36" s="106"/>
      <c r="Q36" s="260"/>
      <c r="R36" s="259"/>
    </row>
    <row r="37" spans="2:18" ht="13.5" customHeight="1">
      <c r="B37" s="256" t="s">
        <v>103</v>
      </c>
      <c r="C37" s="67">
        <v>36</v>
      </c>
      <c r="D37" s="68">
        <v>36</v>
      </c>
      <c r="E37" s="98">
        <v>0</v>
      </c>
      <c r="F37" s="98">
        <v>0</v>
      </c>
      <c r="G37" s="98">
        <v>0</v>
      </c>
      <c r="H37" s="68">
        <v>0</v>
      </c>
      <c r="I37" s="98">
        <v>0</v>
      </c>
      <c r="J37" s="98">
        <v>0</v>
      </c>
      <c r="K37" s="98">
        <v>0</v>
      </c>
      <c r="L37" s="72">
        <f t="shared" si="1"/>
        <v>0</v>
      </c>
      <c r="M37" s="98">
        <v>0</v>
      </c>
      <c r="N37" s="98">
        <v>0</v>
      </c>
      <c r="O37" s="98">
        <v>0</v>
      </c>
      <c r="P37" s="98">
        <v>0</v>
      </c>
      <c r="Q37" s="254">
        <f>IF(C37=0,"  0.0",D37/C37*100)</f>
        <v>100</v>
      </c>
      <c r="R37" s="254">
        <f>IF(C37=0,"  0.0",(L37+H37)/C37*100)</f>
        <v>0</v>
      </c>
    </row>
    <row r="38" spans="2:18" ht="13.5" customHeight="1">
      <c r="B38" s="256" t="s">
        <v>104</v>
      </c>
      <c r="C38" s="67">
        <v>48</v>
      </c>
      <c r="D38" s="68">
        <v>47</v>
      </c>
      <c r="E38" s="98">
        <v>0</v>
      </c>
      <c r="F38" s="98">
        <v>0</v>
      </c>
      <c r="G38" s="98">
        <v>0</v>
      </c>
      <c r="H38" s="68">
        <v>0</v>
      </c>
      <c r="I38" s="98">
        <v>1</v>
      </c>
      <c r="J38" s="98">
        <v>0</v>
      </c>
      <c r="K38" s="98">
        <v>0</v>
      </c>
      <c r="L38" s="72">
        <f t="shared" si="1"/>
        <v>0</v>
      </c>
      <c r="M38" s="98">
        <v>0</v>
      </c>
      <c r="N38" s="98">
        <v>0</v>
      </c>
      <c r="O38" s="98">
        <v>0</v>
      </c>
      <c r="P38" s="98">
        <v>0</v>
      </c>
      <c r="Q38" s="254">
        <f>IF(C38=0,"  0.0",D38/C38*100)</f>
        <v>97.91666666666666</v>
      </c>
      <c r="R38" s="253">
        <f>IF(C38=0,"  0.0",(L38+H38)/C38*100)</f>
        <v>0</v>
      </c>
    </row>
    <row r="39" spans="2:18" ht="13.5" customHeight="1">
      <c r="B39" s="256" t="s">
        <v>105</v>
      </c>
      <c r="C39" s="67">
        <v>159</v>
      </c>
      <c r="D39" s="68">
        <v>159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68">
        <v>1</v>
      </c>
      <c r="L39" s="72">
        <f t="shared" si="1"/>
        <v>0</v>
      </c>
      <c r="M39" s="68">
        <v>0</v>
      </c>
      <c r="N39" s="98">
        <v>0</v>
      </c>
      <c r="O39" s="98">
        <v>0</v>
      </c>
      <c r="P39" s="98">
        <v>0</v>
      </c>
      <c r="Q39" s="254">
        <f>IF(C39=0,"  0.0",D39/C39*100)</f>
        <v>100</v>
      </c>
      <c r="R39" s="254">
        <f>IF(C39=0,"  0.0",(L39+H39)/C39*100)</f>
        <v>0</v>
      </c>
    </row>
    <row r="40" spans="2:18" ht="13.5" customHeight="1">
      <c r="B40" s="256" t="s">
        <v>106</v>
      </c>
      <c r="C40" s="67">
        <v>253</v>
      </c>
      <c r="D40" s="68">
        <v>251</v>
      </c>
      <c r="E40" s="98">
        <v>0</v>
      </c>
      <c r="F40" s="68">
        <v>0</v>
      </c>
      <c r="G40" s="98">
        <v>0</v>
      </c>
      <c r="H40" s="68">
        <v>1</v>
      </c>
      <c r="I40" s="98">
        <v>1</v>
      </c>
      <c r="J40" s="98">
        <v>0</v>
      </c>
      <c r="K40" s="68">
        <v>4</v>
      </c>
      <c r="L40" s="72">
        <f t="shared" si="1"/>
        <v>0</v>
      </c>
      <c r="M40" s="68">
        <v>0</v>
      </c>
      <c r="N40" s="98">
        <v>0</v>
      </c>
      <c r="O40" s="98">
        <v>0</v>
      </c>
      <c r="P40" s="98">
        <v>0</v>
      </c>
      <c r="Q40" s="253">
        <f>IF(C40=0,"  0.0",D40/C40*100)</f>
        <v>99.2094861660079</v>
      </c>
      <c r="R40" s="254">
        <f>IF(C40=0,"  0.0",(L40+H40)/C40*100)</f>
        <v>0.3952569169960474</v>
      </c>
    </row>
    <row r="41" spans="2:18" ht="13.5" customHeight="1">
      <c r="B41" s="256" t="s">
        <v>107</v>
      </c>
      <c r="C41" s="67">
        <v>430</v>
      </c>
      <c r="D41" s="68">
        <v>416</v>
      </c>
      <c r="E41" s="98">
        <v>0</v>
      </c>
      <c r="F41" s="98">
        <v>1</v>
      </c>
      <c r="G41" s="98">
        <v>4</v>
      </c>
      <c r="H41" s="68">
        <v>4</v>
      </c>
      <c r="I41" s="68">
        <v>5</v>
      </c>
      <c r="J41" s="98">
        <v>0</v>
      </c>
      <c r="K41" s="68">
        <v>1</v>
      </c>
      <c r="L41" s="72">
        <f t="shared" si="1"/>
        <v>0</v>
      </c>
      <c r="M41" s="98">
        <v>0</v>
      </c>
      <c r="N41" s="98">
        <v>0</v>
      </c>
      <c r="O41" s="98">
        <v>0</v>
      </c>
      <c r="P41" s="98">
        <v>0</v>
      </c>
      <c r="Q41" s="253">
        <f>IF(C41=0,"  0.0",D41/C41*100)</f>
        <v>96.74418604651163</v>
      </c>
      <c r="R41" s="254">
        <f>IF(C41=0,"  0.0",(L41+H41)/C41*100)</f>
        <v>0.9302325581395349</v>
      </c>
    </row>
    <row r="42" spans="2:18" s="101" customFormat="1" ht="4.5" customHeight="1" thickBot="1" thickTop="1">
      <c r="B42" s="257"/>
      <c r="C42" s="48"/>
      <c r="D42" s="106"/>
      <c r="E42" s="106"/>
      <c r="F42" s="106"/>
      <c r="G42" s="106"/>
      <c r="H42" s="106"/>
      <c r="I42" s="106"/>
      <c r="J42" s="106"/>
      <c r="K42" s="106"/>
      <c r="L42" s="106">
        <f t="shared" si="1"/>
        <v>0</v>
      </c>
      <c r="M42" s="106"/>
      <c r="N42" s="106"/>
      <c r="O42" s="106"/>
      <c r="P42" s="106"/>
      <c r="Q42" s="260"/>
      <c r="R42" s="259"/>
    </row>
    <row r="43" spans="2:18" ht="13.5" customHeight="1">
      <c r="B43" s="256" t="s">
        <v>108</v>
      </c>
      <c r="C43" s="67">
        <v>136</v>
      </c>
      <c r="D43" s="68">
        <v>135</v>
      </c>
      <c r="E43" s="98">
        <v>0</v>
      </c>
      <c r="F43" s="98">
        <v>0</v>
      </c>
      <c r="G43" s="68">
        <v>0</v>
      </c>
      <c r="H43" s="98">
        <v>0</v>
      </c>
      <c r="I43" s="98">
        <v>1</v>
      </c>
      <c r="J43" s="98">
        <v>0</v>
      </c>
      <c r="K43" s="68">
        <v>1</v>
      </c>
      <c r="L43" s="72">
        <f t="shared" si="1"/>
        <v>0</v>
      </c>
      <c r="M43" s="68">
        <v>0</v>
      </c>
      <c r="N43" s="98">
        <v>0</v>
      </c>
      <c r="O43" s="98">
        <v>0</v>
      </c>
      <c r="P43" s="98">
        <v>0</v>
      </c>
      <c r="Q43" s="254">
        <f>IF(C43=0,"  0.0",D43/C43*100)</f>
        <v>99.26470588235294</v>
      </c>
      <c r="R43" s="254">
        <f>IF(C43=0,"  0.0",(L43+H43)/C43*100)</f>
        <v>0</v>
      </c>
    </row>
    <row r="44" spans="2:18" ht="13.5" customHeight="1">
      <c r="B44" s="256" t="s">
        <v>109</v>
      </c>
      <c r="C44" s="67">
        <v>170</v>
      </c>
      <c r="D44" s="68">
        <v>167</v>
      </c>
      <c r="E44" s="98">
        <v>0</v>
      </c>
      <c r="F44" s="98">
        <v>0</v>
      </c>
      <c r="G44" s="98">
        <v>0</v>
      </c>
      <c r="H44" s="98">
        <v>1</v>
      </c>
      <c r="I44" s="98">
        <v>2</v>
      </c>
      <c r="J44" s="68">
        <v>0</v>
      </c>
      <c r="K44" s="98">
        <v>0</v>
      </c>
      <c r="L44" s="72">
        <f t="shared" si="1"/>
        <v>0</v>
      </c>
      <c r="M44" s="68">
        <v>0</v>
      </c>
      <c r="N44" s="98">
        <v>0</v>
      </c>
      <c r="O44" s="98">
        <v>0</v>
      </c>
      <c r="P44" s="98">
        <v>0</v>
      </c>
      <c r="Q44" s="254">
        <f>IF(C44=0,"  0.0",D44/C44*100)</f>
        <v>98.23529411764706</v>
      </c>
      <c r="R44" s="254">
        <f>IF(C44=0,"  0.0",(L44+H44)/C44*100)</f>
        <v>0.5882352941176471</v>
      </c>
    </row>
    <row r="45" spans="2:18" ht="13.5" customHeight="1">
      <c r="B45" s="256" t="s">
        <v>110</v>
      </c>
      <c r="C45" s="67">
        <v>99</v>
      </c>
      <c r="D45" s="68">
        <v>99</v>
      </c>
      <c r="E45" s="98">
        <v>0</v>
      </c>
      <c r="F45" s="68">
        <v>0</v>
      </c>
      <c r="G45" s="98">
        <v>0</v>
      </c>
      <c r="H45" s="68">
        <v>0</v>
      </c>
      <c r="I45" s="98">
        <v>0</v>
      </c>
      <c r="J45" s="98">
        <v>0</v>
      </c>
      <c r="K45" s="98">
        <v>1</v>
      </c>
      <c r="L45" s="72">
        <f t="shared" si="1"/>
        <v>0</v>
      </c>
      <c r="M45" s="98">
        <v>0</v>
      </c>
      <c r="N45" s="98">
        <v>0</v>
      </c>
      <c r="O45" s="98">
        <v>0</v>
      </c>
      <c r="P45" s="98">
        <v>0</v>
      </c>
      <c r="Q45" s="254">
        <f>IF(C45=0,"  0.0",D45/C45*100)</f>
        <v>100</v>
      </c>
      <c r="R45" s="254">
        <f>IF(C45=0,"  0.0",(L45+H45)/C45*100)</f>
        <v>0</v>
      </c>
    </row>
    <row r="46" spans="2:18" ht="13.5" customHeight="1">
      <c r="B46" s="256" t="s">
        <v>111</v>
      </c>
      <c r="C46" s="67">
        <v>96</v>
      </c>
      <c r="D46" s="68">
        <v>94</v>
      </c>
      <c r="E46" s="98">
        <v>0</v>
      </c>
      <c r="F46" s="68">
        <v>0</v>
      </c>
      <c r="G46" s="98">
        <v>0</v>
      </c>
      <c r="H46" s="98">
        <v>2</v>
      </c>
      <c r="I46" s="98">
        <v>0</v>
      </c>
      <c r="J46" s="98">
        <v>0</v>
      </c>
      <c r="K46" s="98">
        <v>0</v>
      </c>
      <c r="L46" s="72">
        <f t="shared" si="1"/>
        <v>0</v>
      </c>
      <c r="M46" s="98">
        <v>0</v>
      </c>
      <c r="N46" s="98">
        <v>0</v>
      </c>
      <c r="O46" s="98">
        <v>0</v>
      </c>
      <c r="P46" s="98">
        <v>0</v>
      </c>
      <c r="Q46" s="253">
        <f>IF(C46=0,"  0.0",D46/C46*100)</f>
        <v>97.91666666666666</v>
      </c>
      <c r="R46" s="253">
        <f>IF(C46=0,"  0.0",(L46+H46)/C46*100)</f>
        <v>2.083333333333333</v>
      </c>
    </row>
    <row r="47" spans="2:18" ht="13.5" customHeight="1">
      <c r="B47" s="256" t="s">
        <v>112</v>
      </c>
      <c r="C47" s="67">
        <v>144</v>
      </c>
      <c r="D47" s="68">
        <v>142</v>
      </c>
      <c r="E47" s="68">
        <v>0</v>
      </c>
      <c r="F47" s="68">
        <v>0</v>
      </c>
      <c r="G47" s="98">
        <v>0</v>
      </c>
      <c r="H47" s="98">
        <v>2</v>
      </c>
      <c r="I47" s="98">
        <v>0</v>
      </c>
      <c r="J47" s="98">
        <v>0</v>
      </c>
      <c r="K47" s="68">
        <v>3</v>
      </c>
      <c r="L47" s="72">
        <f t="shared" si="1"/>
        <v>0</v>
      </c>
      <c r="M47" s="98">
        <v>0</v>
      </c>
      <c r="N47" s="98">
        <v>0</v>
      </c>
      <c r="O47" s="98">
        <v>0</v>
      </c>
      <c r="P47" s="98">
        <v>0</v>
      </c>
      <c r="Q47" s="254">
        <f>IF(C47=0,"  0.0",D47/C47*100)</f>
        <v>98.61111111111111</v>
      </c>
      <c r="R47" s="253">
        <f>IF(C47=0,"  0.0",(L47+H47)/C47*100)</f>
        <v>1.3888888888888888</v>
      </c>
    </row>
    <row r="48" spans="2:18" s="101" customFormat="1" ht="4.5" customHeight="1" thickBot="1" thickTop="1">
      <c r="B48" s="257"/>
      <c r="C48" s="48"/>
      <c r="D48" s="106"/>
      <c r="E48" s="106"/>
      <c r="F48" s="106"/>
      <c r="G48" s="106"/>
      <c r="H48" s="106"/>
      <c r="I48" s="106"/>
      <c r="J48" s="106"/>
      <c r="K48" s="106"/>
      <c r="L48" s="106">
        <f t="shared" si="1"/>
        <v>0</v>
      </c>
      <c r="M48" s="106"/>
      <c r="N48" s="106"/>
      <c r="O48" s="106"/>
      <c r="P48" s="106"/>
      <c r="Q48" s="260"/>
      <c r="R48" s="259"/>
    </row>
    <row r="49" spans="2:18" ht="13.5" customHeight="1">
      <c r="B49" s="256" t="s">
        <v>113</v>
      </c>
      <c r="C49" s="67">
        <v>175</v>
      </c>
      <c r="D49" s="68">
        <v>173</v>
      </c>
      <c r="E49" s="98">
        <v>0</v>
      </c>
      <c r="F49" s="98">
        <v>0</v>
      </c>
      <c r="G49" s="98">
        <v>2</v>
      </c>
      <c r="H49" s="68">
        <v>0</v>
      </c>
      <c r="I49" s="68">
        <v>0</v>
      </c>
      <c r="J49" s="98">
        <v>0</v>
      </c>
      <c r="K49" s="68">
        <v>4</v>
      </c>
      <c r="L49" s="72">
        <f t="shared" si="1"/>
        <v>0</v>
      </c>
      <c r="M49" s="98">
        <v>0</v>
      </c>
      <c r="N49" s="98">
        <v>0</v>
      </c>
      <c r="O49" s="98">
        <v>0</v>
      </c>
      <c r="P49" s="98">
        <v>0</v>
      </c>
      <c r="Q49" s="254">
        <f>IF(C49=0,"  0.0",D49/C49*100)</f>
        <v>98.85714285714286</v>
      </c>
      <c r="R49" s="254">
        <f>IF(C49=0,"  0.0",(L49+H49)/C49*100)</f>
        <v>0</v>
      </c>
    </row>
    <row r="50" spans="2:18" ht="13.5" customHeight="1">
      <c r="B50" s="256" t="s">
        <v>114</v>
      </c>
      <c r="C50" s="67">
        <v>274</v>
      </c>
      <c r="D50" s="68">
        <v>271</v>
      </c>
      <c r="E50" s="98">
        <v>1</v>
      </c>
      <c r="F50" s="98">
        <v>0</v>
      </c>
      <c r="G50" s="98">
        <v>1</v>
      </c>
      <c r="H50" s="68">
        <v>0</v>
      </c>
      <c r="I50" s="68">
        <v>1</v>
      </c>
      <c r="J50" s="98">
        <v>0</v>
      </c>
      <c r="K50" s="68">
        <v>2</v>
      </c>
      <c r="L50" s="72">
        <f t="shared" si="1"/>
        <v>0</v>
      </c>
      <c r="M50" s="98">
        <v>0</v>
      </c>
      <c r="N50" s="98">
        <v>0</v>
      </c>
      <c r="O50" s="98">
        <v>0</v>
      </c>
      <c r="P50" s="98">
        <v>0</v>
      </c>
      <c r="Q50" s="254">
        <f>IF(C50=0,"  0.0",D50/C50*100)</f>
        <v>98.90510948905109</v>
      </c>
      <c r="R50" s="254">
        <f>IF(C50=0,"  0.0",(L50+H50)/C50*100)</f>
        <v>0</v>
      </c>
    </row>
    <row r="51" spans="2:18" ht="13.5" customHeight="1">
      <c r="B51" s="256" t="s">
        <v>115</v>
      </c>
      <c r="C51" s="67">
        <v>94</v>
      </c>
      <c r="D51" s="68">
        <v>92</v>
      </c>
      <c r="E51" s="98">
        <v>0</v>
      </c>
      <c r="F51" s="98">
        <v>0</v>
      </c>
      <c r="G51" s="98">
        <v>0</v>
      </c>
      <c r="H51" s="98">
        <v>1</v>
      </c>
      <c r="I51" s="68">
        <v>1</v>
      </c>
      <c r="J51" s="98">
        <v>0</v>
      </c>
      <c r="K51" s="68">
        <v>3</v>
      </c>
      <c r="L51" s="72">
        <f t="shared" si="1"/>
        <v>0</v>
      </c>
      <c r="M51" s="68">
        <v>0</v>
      </c>
      <c r="N51" s="98">
        <v>0</v>
      </c>
      <c r="O51" s="98">
        <v>0</v>
      </c>
      <c r="P51" s="98">
        <v>0</v>
      </c>
      <c r="Q51" s="253">
        <f>IF(C51=0,"  0.0",D51/C51*100)</f>
        <v>97.87234042553192</v>
      </c>
      <c r="R51" s="254">
        <f>IF(C51=0,"  0.0",(L51+H51)/C51*100)</f>
        <v>1.0638297872340425</v>
      </c>
    </row>
    <row r="52" spans="2:18" ht="13.5" customHeight="1">
      <c r="B52" s="256" t="s">
        <v>116</v>
      </c>
      <c r="C52" s="67">
        <v>147</v>
      </c>
      <c r="D52" s="68">
        <v>142</v>
      </c>
      <c r="E52" s="98">
        <v>1</v>
      </c>
      <c r="F52" s="98">
        <v>0</v>
      </c>
      <c r="G52" s="98">
        <v>0</v>
      </c>
      <c r="H52" s="68">
        <v>0</v>
      </c>
      <c r="I52" s="98">
        <v>4</v>
      </c>
      <c r="J52" s="98">
        <v>0</v>
      </c>
      <c r="K52" s="68">
        <v>2</v>
      </c>
      <c r="L52" s="72">
        <f t="shared" si="1"/>
        <v>0</v>
      </c>
      <c r="M52" s="68">
        <v>0</v>
      </c>
      <c r="N52" s="98">
        <v>0</v>
      </c>
      <c r="O52" s="98">
        <v>0</v>
      </c>
      <c r="P52" s="98">
        <v>0</v>
      </c>
      <c r="Q52" s="254">
        <f>IF(C52=0,"  0.0",D52/C52*100)</f>
        <v>96.5986394557823</v>
      </c>
      <c r="R52" s="254">
        <f>IF(C52=0,"  0.0",(L52+H52)/C52*100)</f>
        <v>0</v>
      </c>
    </row>
    <row r="53" spans="2:18" ht="13.5" customHeight="1">
      <c r="B53" s="256" t="s">
        <v>117</v>
      </c>
      <c r="C53" s="67">
        <v>7</v>
      </c>
      <c r="D53" s="68">
        <v>6</v>
      </c>
      <c r="E53" s="98">
        <v>0</v>
      </c>
      <c r="F53" s="98">
        <v>1</v>
      </c>
      <c r="G53" s="98">
        <v>0</v>
      </c>
      <c r="H53" s="68">
        <v>0</v>
      </c>
      <c r="I53" s="98">
        <v>0</v>
      </c>
      <c r="J53" s="98">
        <v>0</v>
      </c>
      <c r="K53" s="98">
        <v>0</v>
      </c>
      <c r="L53" s="72">
        <f t="shared" si="1"/>
        <v>0</v>
      </c>
      <c r="M53" s="98">
        <v>0</v>
      </c>
      <c r="N53" s="98">
        <v>0</v>
      </c>
      <c r="O53" s="98">
        <v>0</v>
      </c>
      <c r="P53" s="98">
        <v>0</v>
      </c>
      <c r="Q53" s="253">
        <f>IF(C53=0,"  0.0",D53/C53*100)</f>
        <v>85.71428571428571</v>
      </c>
      <c r="R53" s="253">
        <f>IF(C53=0,"  0.0",(L53+H53)/C53*100)</f>
        <v>0</v>
      </c>
    </row>
    <row r="54" spans="2:18" s="101" customFormat="1" ht="4.5" customHeight="1" thickBot="1" thickTop="1">
      <c r="B54" s="257"/>
      <c r="C54" s="48"/>
      <c r="D54" s="106"/>
      <c r="E54" s="106"/>
      <c r="F54" s="106"/>
      <c r="G54" s="106"/>
      <c r="H54" s="106"/>
      <c r="I54" s="106"/>
      <c r="J54" s="106"/>
      <c r="K54" s="106"/>
      <c r="L54" s="106">
        <f t="shared" si="1"/>
        <v>0</v>
      </c>
      <c r="M54" s="106"/>
      <c r="N54" s="106"/>
      <c r="O54" s="106"/>
      <c r="P54" s="106"/>
      <c r="Q54" s="260"/>
      <c r="R54" s="259"/>
    </row>
    <row r="55" spans="2:18" ht="13.5" customHeight="1">
      <c r="B55" s="256" t="s">
        <v>118</v>
      </c>
      <c r="C55" s="67">
        <v>223</v>
      </c>
      <c r="D55" s="68">
        <v>221</v>
      </c>
      <c r="E55" s="98">
        <v>0</v>
      </c>
      <c r="F55" s="68">
        <v>0</v>
      </c>
      <c r="G55" s="98">
        <v>0</v>
      </c>
      <c r="H55" s="68">
        <v>2</v>
      </c>
      <c r="I55" s="98">
        <v>0</v>
      </c>
      <c r="J55" s="98">
        <v>0</v>
      </c>
      <c r="K55" s="68">
        <v>7</v>
      </c>
      <c r="L55" s="72">
        <f t="shared" si="1"/>
        <v>0</v>
      </c>
      <c r="M55" s="68">
        <v>0</v>
      </c>
      <c r="N55" s="98">
        <v>0</v>
      </c>
      <c r="O55" s="98">
        <v>0</v>
      </c>
      <c r="P55" s="98">
        <v>0</v>
      </c>
      <c r="Q55" s="254">
        <f>IF(C55=0,"  0.0",D55/C55*100)</f>
        <v>99.10313901345292</v>
      </c>
      <c r="R55" s="254">
        <f>IF(C55=0,"  0.0",(L55+H55)/C55*100)</f>
        <v>0.8968609865470852</v>
      </c>
    </row>
    <row r="56" spans="2:18" ht="13.5" customHeight="1">
      <c r="B56" s="256" t="s">
        <v>119</v>
      </c>
      <c r="C56" s="67">
        <v>123</v>
      </c>
      <c r="D56" s="68">
        <v>119</v>
      </c>
      <c r="E56" s="98">
        <v>0</v>
      </c>
      <c r="F56" s="68">
        <v>0</v>
      </c>
      <c r="G56" s="68">
        <v>1</v>
      </c>
      <c r="H56" s="68">
        <v>2</v>
      </c>
      <c r="I56" s="98">
        <v>1</v>
      </c>
      <c r="J56" s="98">
        <v>0</v>
      </c>
      <c r="K56" s="98">
        <v>1</v>
      </c>
      <c r="L56" s="72">
        <f t="shared" si="1"/>
        <v>0</v>
      </c>
      <c r="M56" s="68">
        <v>0</v>
      </c>
      <c r="N56" s="98">
        <v>0</v>
      </c>
      <c r="O56" s="98">
        <v>0</v>
      </c>
      <c r="P56" s="98">
        <v>0</v>
      </c>
      <c r="Q56" s="254">
        <f>IF(C56=0,"  0.0",D56/C56*100)</f>
        <v>96.7479674796748</v>
      </c>
      <c r="R56" s="254">
        <f>IF(C56=0,"  0.0",(L56+H56)/C56*100)</f>
        <v>1.6260162601626018</v>
      </c>
    </row>
    <row r="57" spans="2:18" ht="13.5" customHeight="1">
      <c r="B57" s="256" t="s">
        <v>120</v>
      </c>
      <c r="C57" s="67">
        <v>69</v>
      </c>
      <c r="D57" s="68">
        <v>67</v>
      </c>
      <c r="E57" s="98">
        <v>0</v>
      </c>
      <c r="F57" s="68">
        <v>0</v>
      </c>
      <c r="G57" s="98">
        <v>0</v>
      </c>
      <c r="H57" s="68">
        <v>1</v>
      </c>
      <c r="I57" s="98">
        <v>1</v>
      </c>
      <c r="J57" s="98">
        <v>0</v>
      </c>
      <c r="K57" s="98">
        <v>0</v>
      </c>
      <c r="L57" s="72">
        <f t="shared" si="1"/>
        <v>0</v>
      </c>
      <c r="M57" s="68">
        <v>0</v>
      </c>
      <c r="N57" s="98">
        <v>0</v>
      </c>
      <c r="O57" s="98">
        <v>0</v>
      </c>
      <c r="P57" s="98">
        <v>0</v>
      </c>
      <c r="Q57" s="253">
        <f>IF(C57=0,"  0.0",D57/C57*100)</f>
        <v>97.10144927536231</v>
      </c>
      <c r="R57" s="254">
        <f>IF(C57=0,"  0.0",(L57+H57)/C57*100)</f>
        <v>1.4492753623188406</v>
      </c>
    </row>
    <row r="58" spans="2:18" ht="13.5" customHeight="1">
      <c r="B58" s="256" t="s">
        <v>121</v>
      </c>
      <c r="C58" s="67">
        <v>80</v>
      </c>
      <c r="D58" s="68">
        <v>79</v>
      </c>
      <c r="E58" s="98">
        <v>0</v>
      </c>
      <c r="F58" s="68">
        <v>0</v>
      </c>
      <c r="G58" s="98">
        <v>0</v>
      </c>
      <c r="H58" s="68">
        <v>1</v>
      </c>
      <c r="I58" s="98">
        <v>0</v>
      </c>
      <c r="J58" s="98">
        <v>0</v>
      </c>
      <c r="K58" s="98">
        <v>3</v>
      </c>
      <c r="L58" s="72">
        <f t="shared" si="1"/>
        <v>0</v>
      </c>
      <c r="M58" s="98">
        <v>0</v>
      </c>
      <c r="N58" s="98">
        <v>0</v>
      </c>
      <c r="O58" s="98">
        <v>0</v>
      </c>
      <c r="P58" s="98">
        <v>0</v>
      </c>
      <c r="Q58" s="254">
        <f>IF(C58=0,"  0.0",D58/C58*100)</f>
        <v>98.75</v>
      </c>
      <c r="R58" s="254">
        <f>IF(C58=0,"  0.0",(L58+H58)/C58*100)</f>
        <v>1.25</v>
      </c>
    </row>
    <row r="59" spans="2:18" ht="13.5" customHeight="1">
      <c r="B59" s="256" t="s">
        <v>122</v>
      </c>
      <c r="C59" s="67">
        <v>13</v>
      </c>
      <c r="D59" s="68">
        <v>13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72">
        <f t="shared" si="1"/>
        <v>0</v>
      </c>
      <c r="M59" s="98">
        <v>0</v>
      </c>
      <c r="N59" s="98">
        <v>0</v>
      </c>
      <c r="O59" s="98">
        <v>0</v>
      </c>
      <c r="P59" s="98">
        <v>0</v>
      </c>
      <c r="Q59" s="254">
        <f>IF(C59=0,"  0.0",D59/C59*100)</f>
        <v>100</v>
      </c>
      <c r="R59" s="253">
        <f>IF(C59=0,"  0.0",(L59+H59)/C59*100)</f>
        <v>0</v>
      </c>
    </row>
    <row r="60" spans="2:18" s="101" customFormat="1" ht="4.5" customHeight="1" thickBot="1" thickTop="1">
      <c r="B60" s="257"/>
      <c r="C60" s="48"/>
      <c r="D60" s="106"/>
      <c r="E60" s="106"/>
      <c r="F60" s="106"/>
      <c r="G60" s="106"/>
      <c r="H60" s="106" t="s">
        <v>303</v>
      </c>
      <c r="I60" s="106"/>
      <c r="J60" s="106"/>
      <c r="K60" s="106"/>
      <c r="L60" s="72"/>
      <c r="M60" s="106"/>
      <c r="N60" s="106"/>
      <c r="O60" s="106"/>
      <c r="P60" s="106"/>
      <c r="Q60" s="260"/>
      <c r="R60" s="259"/>
    </row>
    <row r="61" spans="2:18" ht="13.5" customHeight="1">
      <c r="B61" s="256" t="s">
        <v>123</v>
      </c>
      <c r="C61" s="67">
        <v>97</v>
      </c>
      <c r="D61" s="68">
        <v>94</v>
      </c>
      <c r="E61" s="98">
        <v>1</v>
      </c>
      <c r="F61" s="98">
        <v>0</v>
      </c>
      <c r="G61" s="68">
        <v>1</v>
      </c>
      <c r="H61" s="98">
        <v>1</v>
      </c>
      <c r="I61" s="98">
        <v>0</v>
      </c>
      <c r="J61" s="98">
        <v>0</v>
      </c>
      <c r="K61" s="68">
        <v>1</v>
      </c>
      <c r="L61" s="72">
        <f aca="true" t="shared" si="2" ref="L61:L71">SUM(M61:O61)</f>
        <v>0</v>
      </c>
      <c r="M61" s="98">
        <v>0</v>
      </c>
      <c r="N61" s="98">
        <v>0</v>
      </c>
      <c r="O61" s="98">
        <v>0</v>
      </c>
      <c r="P61" s="98">
        <v>0</v>
      </c>
      <c r="Q61" s="254">
        <f>IF(C61=0,"  0.0",D61/C61*100)</f>
        <v>96.90721649484536</v>
      </c>
      <c r="R61" s="254">
        <f>IF(C61=0,"  0.0",(L61+H61)/C61*100)</f>
        <v>1.0309278350515463</v>
      </c>
    </row>
    <row r="62" spans="2:18" ht="13.5" customHeight="1">
      <c r="B62" s="256" t="s">
        <v>124</v>
      </c>
      <c r="C62" s="67">
        <v>10</v>
      </c>
      <c r="D62" s="68">
        <v>10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1</v>
      </c>
      <c r="L62" s="72">
        <f t="shared" si="2"/>
        <v>0</v>
      </c>
      <c r="M62" s="98">
        <v>0</v>
      </c>
      <c r="N62" s="98">
        <v>0</v>
      </c>
      <c r="O62" s="98">
        <v>0</v>
      </c>
      <c r="P62" s="98">
        <v>0</v>
      </c>
      <c r="Q62" s="254">
        <f>IF(C62=0,"  0.0",D62/C62*100)</f>
        <v>100</v>
      </c>
      <c r="R62" s="253">
        <f>IF(C62=0,"  0.0",(L62+H62)/C62*100)</f>
        <v>0</v>
      </c>
    </row>
    <row r="63" spans="2:18" ht="13.5" customHeight="1">
      <c r="B63" s="256" t="s">
        <v>125</v>
      </c>
      <c r="C63" s="67">
        <v>72</v>
      </c>
      <c r="D63" s="68">
        <v>71</v>
      </c>
      <c r="E63" s="98">
        <v>0</v>
      </c>
      <c r="F63" s="98">
        <v>0</v>
      </c>
      <c r="G63" s="98">
        <v>0</v>
      </c>
      <c r="H63" s="98">
        <v>0</v>
      </c>
      <c r="I63" s="98">
        <v>1</v>
      </c>
      <c r="J63" s="98">
        <v>0</v>
      </c>
      <c r="K63" s="68">
        <v>3</v>
      </c>
      <c r="L63" s="72">
        <f t="shared" si="2"/>
        <v>0</v>
      </c>
      <c r="M63" s="68">
        <v>0</v>
      </c>
      <c r="N63" s="98">
        <v>0</v>
      </c>
      <c r="O63" s="98">
        <v>0</v>
      </c>
      <c r="P63" s="98">
        <v>0</v>
      </c>
      <c r="Q63" s="254">
        <f>IF(C63=0,"  0.0",D63/C63*100)</f>
        <v>98.61111111111111</v>
      </c>
      <c r="R63" s="254">
        <f>IF(C63=0,"  0.0",(L63+H63)/C63*100)</f>
        <v>0</v>
      </c>
    </row>
    <row r="64" spans="2:18" ht="13.5" customHeight="1">
      <c r="B64" s="256" t="s">
        <v>126</v>
      </c>
      <c r="C64" s="67">
        <v>96</v>
      </c>
      <c r="D64" s="68">
        <v>91</v>
      </c>
      <c r="E64" s="98">
        <v>0</v>
      </c>
      <c r="F64" s="98">
        <v>1</v>
      </c>
      <c r="G64" s="98">
        <v>0</v>
      </c>
      <c r="H64" s="98">
        <v>3</v>
      </c>
      <c r="I64" s="98">
        <v>1</v>
      </c>
      <c r="J64" s="98">
        <v>0</v>
      </c>
      <c r="K64" s="68">
        <v>3</v>
      </c>
      <c r="L64" s="72">
        <f t="shared" si="2"/>
        <v>0</v>
      </c>
      <c r="M64" s="68">
        <v>0</v>
      </c>
      <c r="N64" s="98">
        <v>0</v>
      </c>
      <c r="O64" s="98">
        <v>0</v>
      </c>
      <c r="P64" s="98">
        <v>0</v>
      </c>
      <c r="Q64" s="254">
        <f>IF(C64=0,"  0.0",D64/C64*100)</f>
        <v>94.79166666666666</v>
      </c>
      <c r="R64" s="254">
        <f>IF(C64=0,"  0.0",(L64+H64)/C64*100)</f>
        <v>3.125</v>
      </c>
    </row>
    <row r="65" spans="2:18" ht="13.5" customHeight="1">
      <c r="B65" s="256" t="s">
        <v>127</v>
      </c>
      <c r="C65" s="67">
        <v>185</v>
      </c>
      <c r="D65" s="68">
        <v>179</v>
      </c>
      <c r="E65" s="98">
        <v>1</v>
      </c>
      <c r="F65" s="98">
        <v>0</v>
      </c>
      <c r="G65" s="68">
        <v>0</v>
      </c>
      <c r="H65" s="68">
        <v>3</v>
      </c>
      <c r="I65" s="68">
        <v>2</v>
      </c>
      <c r="J65" s="98">
        <v>0</v>
      </c>
      <c r="K65" s="68">
        <v>13</v>
      </c>
      <c r="L65" s="72">
        <f t="shared" si="2"/>
        <v>0</v>
      </c>
      <c r="M65" s="68">
        <v>0</v>
      </c>
      <c r="N65" s="98">
        <v>0</v>
      </c>
      <c r="O65" s="98">
        <v>0</v>
      </c>
      <c r="P65" s="98">
        <v>0</v>
      </c>
      <c r="Q65" s="254">
        <f>IF(C65=0,"  0.0",D65/C65*100)</f>
        <v>96.75675675675676</v>
      </c>
      <c r="R65" s="254">
        <f>IF(C65=0,"  0.0",(L65+H65)/C65*100)</f>
        <v>1.6216216216216217</v>
      </c>
    </row>
    <row r="66" spans="2:18" s="101" customFormat="1" ht="4.5" customHeight="1" thickBot="1" thickTop="1">
      <c r="B66" s="257"/>
      <c r="C66" s="48"/>
      <c r="D66" s="106"/>
      <c r="E66" s="106"/>
      <c r="F66" s="106"/>
      <c r="G66" s="106"/>
      <c r="H66" s="106"/>
      <c r="I66" s="106"/>
      <c r="J66" s="106"/>
      <c r="K66" s="106"/>
      <c r="L66" s="106">
        <f t="shared" si="2"/>
        <v>0</v>
      </c>
      <c r="M66" s="106"/>
      <c r="N66" s="106"/>
      <c r="O66" s="106"/>
      <c r="P66" s="106"/>
      <c r="Q66" s="259"/>
      <c r="R66" s="259"/>
    </row>
    <row r="67" spans="2:18" ht="13.5" customHeight="1">
      <c r="B67" s="256" t="s">
        <v>128</v>
      </c>
      <c r="C67" s="67">
        <v>67</v>
      </c>
      <c r="D67" s="68">
        <v>66</v>
      </c>
      <c r="E67" s="98">
        <v>0</v>
      </c>
      <c r="F67" s="98">
        <v>1</v>
      </c>
      <c r="G67" s="98">
        <v>0</v>
      </c>
      <c r="H67" s="68">
        <v>0</v>
      </c>
      <c r="I67" s="68">
        <v>0</v>
      </c>
      <c r="J67" s="98">
        <v>0</v>
      </c>
      <c r="K67" s="68">
        <v>6</v>
      </c>
      <c r="L67" s="72">
        <f t="shared" si="2"/>
        <v>1</v>
      </c>
      <c r="M67" s="98">
        <v>0</v>
      </c>
      <c r="N67" s="98">
        <v>0</v>
      </c>
      <c r="O67" s="98">
        <v>1</v>
      </c>
      <c r="P67" s="98">
        <v>0</v>
      </c>
      <c r="Q67" s="254">
        <f>IF(C67=0,"  0.0",D67/C67*100)</f>
        <v>98.50746268656717</v>
      </c>
      <c r="R67" s="253">
        <f>IF(C67=0,"  0.0",(L67+H67)/C67*100)</f>
        <v>1.4925373134328357</v>
      </c>
    </row>
    <row r="68" spans="2:18" ht="13.5" customHeight="1">
      <c r="B68" s="256" t="s">
        <v>129</v>
      </c>
      <c r="C68" s="67">
        <v>70</v>
      </c>
      <c r="D68" s="68">
        <v>68</v>
      </c>
      <c r="E68" s="98">
        <v>0</v>
      </c>
      <c r="F68" s="98">
        <v>0</v>
      </c>
      <c r="G68" s="98">
        <v>0</v>
      </c>
      <c r="H68" s="68">
        <v>1</v>
      </c>
      <c r="I68" s="68">
        <v>1</v>
      </c>
      <c r="J68" s="98">
        <v>0</v>
      </c>
      <c r="K68" s="68">
        <v>8</v>
      </c>
      <c r="L68" s="72">
        <f t="shared" si="2"/>
        <v>1</v>
      </c>
      <c r="M68" s="98">
        <v>1</v>
      </c>
      <c r="N68" s="98">
        <v>0</v>
      </c>
      <c r="O68" s="98">
        <v>0</v>
      </c>
      <c r="P68" s="98">
        <v>0</v>
      </c>
      <c r="Q68" s="254">
        <f>IF(C68=0,"  0.0",D68/C68*100)</f>
        <v>97.14285714285714</v>
      </c>
      <c r="R68" s="254">
        <f>IF(C68=0,"  0.0",(L68+H68)/C68*100)</f>
        <v>2.857142857142857</v>
      </c>
    </row>
    <row r="69" spans="2:18" ht="13.5" customHeight="1">
      <c r="B69" s="256" t="s">
        <v>130</v>
      </c>
      <c r="C69" s="67">
        <v>125</v>
      </c>
      <c r="D69" s="68">
        <v>123</v>
      </c>
      <c r="E69" s="98">
        <v>0</v>
      </c>
      <c r="F69" s="98">
        <v>0</v>
      </c>
      <c r="G69" s="98">
        <v>0</v>
      </c>
      <c r="H69" s="68">
        <v>1</v>
      </c>
      <c r="I69" s="68">
        <v>1</v>
      </c>
      <c r="J69" s="98">
        <v>0</v>
      </c>
      <c r="K69" s="68">
        <v>5</v>
      </c>
      <c r="L69" s="72">
        <f t="shared" si="2"/>
        <v>2</v>
      </c>
      <c r="M69" s="98">
        <v>2</v>
      </c>
      <c r="N69" s="98">
        <v>0</v>
      </c>
      <c r="O69" s="98">
        <v>0</v>
      </c>
      <c r="P69" s="98">
        <v>0</v>
      </c>
      <c r="Q69" s="254">
        <f>IF(C69=0,"  0.0",D69/C69*100)</f>
        <v>98.4</v>
      </c>
      <c r="R69" s="254">
        <f>IF(C69=0,"  0.0",(L69+H69)/C69*100)</f>
        <v>2.4</v>
      </c>
    </row>
    <row r="70" spans="2:18" ht="13.5" customHeight="1">
      <c r="B70" s="256" t="s">
        <v>131</v>
      </c>
      <c r="C70" s="67">
        <v>34</v>
      </c>
      <c r="D70" s="68">
        <v>31</v>
      </c>
      <c r="E70" s="98">
        <v>3</v>
      </c>
      <c r="F70" s="98">
        <v>0</v>
      </c>
      <c r="G70" s="98">
        <v>0</v>
      </c>
      <c r="H70" s="68">
        <v>0</v>
      </c>
      <c r="I70" s="98">
        <v>0</v>
      </c>
      <c r="J70" s="98">
        <v>0</v>
      </c>
      <c r="K70" s="68">
        <v>1</v>
      </c>
      <c r="L70" s="72">
        <f t="shared" si="2"/>
        <v>3</v>
      </c>
      <c r="M70" s="98">
        <v>0</v>
      </c>
      <c r="N70" s="98">
        <v>3</v>
      </c>
      <c r="O70" s="98">
        <v>0</v>
      </c>
      <c r="P70" s="98">
        <v>0</v>
      </c>
      <c r="Q70" s="254">
        <f>IF(C70=0,"  0.0",D70/C70*100)</f>
        <v>91.17647058823529</v>
      </c>
      <c r="R70" s="254">
        <f>IF(C70=0,"  0.0",(L70+H70)/C70*100)</f>
        <v>8.823529411764707</v>
      </c>
    </row>
    <row r="71" spans="2:18" ht="13.5" customHeight="1">
      <c r="B71" s="256" t="s">
        <v>132</v>
      </c>
      <c r="C71" s="67">
        <v>18</v>
      </c>
      <c r="D71" s="68">
        <v>18</v>
      </c>
      <c r="E71" s="98">
        <v>0</v>
      </c>
      <c r="F71" s="98">
        <v>0</v>
      </c>
      <c r="G71" s="98">
        <v>0</v>
      </c>
      <c r="H71" s="68">
        <v>0</v>
      </c>
      <c r="I71" s="98">
        <v>0</v>
      </c>
      <c r="J71" s="98">
        <v>0</v>
      </c>
      <c r="K71" s="68">
        <v>0</v>
      </c>
      <c r="L71" s="72">
        <f t="shared" si="2"/>
        <v>0</v>
      </c>
      <c r="M71" s="98">
        <v>0</v>
      </c>
      <c r="N71" s="98">
        <v>0</v>
      </c>
      <c r="O71" s="98">
        <v>0</v>
      </c>
      <c r="P71" s="98">
        <v>0</v>
      </c>
      <c r="Q71" s="254">
        <f>IF(C71=0,"  0.0",D71/C71*100)</f>
        <v>100</v>
      </c>
      <c r="R71" s="254">
        <f>IF(C71=0,"  0.0",(L71+H71)/C71*100)</f>
        <v>0</v>
      </c>
    </row>
    <row r="72" spans="2:18" ht="4.5" customHeight="1" thickBot="1" thickTop="1">
      <c r="B72" s="108"/>
      <c r="C72" s="26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  <row r="97" ht="12.75" thickBot="1" thickTop="1"/>
    <row r="98" ht="12.75" thickBot="1" thickTop="1"/>
  </sheetData>
  <sheetProtection/>
  <mergeCells count="5">
    <mergeCell ref="B5:B6"/>
    <mergeCell ref="C5:C6"/>
    <mergeCell ref="L6:L7"/>
    <mergeCell ref="L4:P4"/>
    <mergeCell ref="L5:P5"/>
  </mergeCells>
  <printOptions/>
  <pageMargins left="0.5905511811023623" right="0.1968503937007874" top="0.984251968503937" bottom="0.5905511811023623" header="0.3937007874015748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Z72"/>
  <sheetViews>
    <sheetView zoomScalePageLayoutView="0" workbookViewId="0" topLeftCell="A1">
      <pane xSplit="2" ySplit="7" topLeftCell="C8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K5" sqref="K5:Q5"/>
    </sheetView>
  </sheetViews>
  <sheetFormatPr defaultColWidth="8.00390625" defaultRowHeight="13.5" customHeight="1"/>
  <cols>
    <col min="1" max="1" width="0.5" style="76" customWidth="1"/>
    <col min="2" max="2" width="9.625" style="76" customWidth="1"/>
    <col min="3" max="4" width="7.625" style="76" customWidth="1"/>
    <col min="5" max="9" width="7.125" style="76" customWidth="1"/>
    <col min="10" max="10" width="10.625" style="76" customWidth="1"/>
    <col min="11" max="17" width="7.125" style="76" customWidth="1"/>
    <col min="18" max="18" width="10.625" style="76" customWidth="1"/>
    <col min="19" max="25" width="7.125" style="76" customWidth="1"/>
    <col min="26" max="26" width="10.625" style="76" customWidth="1"/>
    <col min="27" max="16384" width="8.00390625" style="76" customWidth="1"/>
  </cols>
  <sheetData>
    <row r="1" ht="4.5" customHeight="1"/>
    <row r="2" ht="13.5" customHeight="1">
      <c r="B2" s="75" t="s">
        <v>304</v>
      </c>
    </row>
    <row r="3" ht="4.5" customHeight="1" thickBot="1"/>
    <row r="4" spans="2:26" s="81" customFormat="1" ht="13.5" customHeight="1">
      <c r="B4" s="244"/>
      <c r="C4" s="245"/>
      <c r="D4" s="244"/>
      <c r="E4" s="244"/>
      <c r="F4" s="244" t="s">
        <v>10</v>
      </c>
      <c r="G4" s="244"/>
      <c r="H4" s="244"/>
      <c r="I4" s="244"/>
      <c r="J4" s="244"/>
      <c r="K4" s="245"/>
      <c r="L4" s="244"/>
      <c r="M4" s="244"/>
      <c r="N4" s="244" t="s">
        <v>45</v>
      </c>
      <c r="O4" s="244"/>
      <c r="P4" s="244"/>
      <c r="Q4" s="244"/>
      <c r="R4" s="244"/>
      <c r="S4" s="245"/>
      <c r="T4" s="244"/>
      <c r="U4" s="244"/>
      <c r="V4" s="244" t="s">
        <v>46</v>
      </c>
      <c r="W4" s="244"/>
      <c r="X4" s="244"/>
      <c r="Y4" s="244"/>
      <c r="Z4" s="155"/>
    </row>
    <row r="5" spans="2:26" s="81" customFormat="1" ht="13.5" customHeight="1">
      <c r="B5" s="511" t="s">
        <v>74</v>
      </c>
      <c r="C5" s="87"/>
      <c r="D5" s="469" t="s">
        <v>332</v>
      </c>
      <c r="E5" s="484"/>
      <c r="F5" s="484"/>
      <c r="G5" s="470"/>
      <c r="H5" s="84"/>
      <c r="I5" s="87" t="s">
        <v>305</v>
      </c>
      <c r="J5" s="87" t="s">
        <v>333</v>
      </c>
      <c r="K5" s="87"/>
      <c r="L5" s="469" t="s">
        <v>332</v>
      </c>
      <c r="M5" s="484"/>
      <c r="N5" s="484"/>
      <c r="O5" s="470"/>
      <c r="P5" s="84"/>
      <c r="Q5" s="87" t="s">
        <v>305</v>
      </c>
      <c r="R5" s="87" t="s">
        <v>333</v>
      </c>
      <c r="S5" s="87"/>
      <c r="T5" s="469" t="s">
        <v>332</v>
      </c>
      <c r="U5" s="484"/>
      <c r="V5" s="484"/>
      <c r="W5" s="470"/>
      <c r="X5" s="84"/>
      <c r="Y5" s="87" t="s">
        <v>305</v>
      </c>
      <c r="Z5" s="86" t="s">
        <v>333</v>
      </c>
    </row>
    <row r="6" spans="2:26" s="81" customFormat="1" ht="13.5" customHeight="1">
      <c r="B6" s="511"/>
      <c r="C6" s="533" t="s">
        <v>10</v>
      </c>
      <c r="D6" s="469" t="s">
        <v>306</v>
      </c>
      <c r="E6" s="484"/>
      <c r="F6" s="484"/>
      <c r="G6" s="470"/>
      <c r="H6" s="262" t="s">
        <v>334</v>
      </c>
      <c r="I6" s="12" t="s">
        <v>307</v>
      </c>
      <c r="J6" s="12" t="s">
        <v>308</v>
      </c>
      <c r="K6" s="12" t="s">
        <v>10</v>
      </c>
      <c r="L6" s="469" t="s">
        <v>306</v>
      </c>
      <c r="M6" s="484"/>
      <c r="N6" s="484"/>
      <c r="O6" s="470"/>
      <c r="P6" s="262" t="s">
        <v>334</v>
      </c>
      <c r="Q6" s="12" t="s">
        <v>307</v>
      </c>
      <c r="R6" s="12" t="s">
        <v>308</v>
      </c>
      <c r="S6" s="12" t="s">
        <v>10</v>
      </c>
      <c r="T6" s="469" t="s">
        <v>306</v>
      </c>
      <c r="U6" s="484"/>
      <c r="V6" s="484"/>
      <c r="W6" s="470"/>
      <c r="X6" s="262" t="s">
        <v>334</v>
      </c>
      <c r="Y6" s="12" t="s">
        <v>307</v>
      </c>
      <c r="Z6" s="248" t="s">
        <v>308</v>
      </c>
    </row>
    <row r="7" spans="3:26" s="81" customFormat="1" ht="13.5" customHeight="1">
      <c r="C7" s="478"/>
      <c r="D7" s="87" t="s">
        <v>10</v>
      </c>
      <c r="E7" s="87" t="s">
        <v>309</v>
      </c>
      <c r="F7" s="87" t="s">
        <v>310</v>
      </c>
      <c r="G7" s="87" t="s">
        <v>311</v>
      </c>
      <c r="H7" s="250"/>
      <c r="I7" s="12" t="s">
        <v>286</v>
      </c>
      <c r="J7" s="12" t="s">
        <v>335</v>
      </c>
      <c r="K7" s="12"/>
      <c r="L7" s="87" t="s">
        <v>10</v>
      </c>
      <c r="M7" s="87" t="s">
        <v>309</v>
      </c>
      <c r="N7" s="87" t="s">
        <v>310</v>
      </c>
      <c r="O7" s="87" t="s">
        <v>311</v>
      </c>
      <c r="P7" s="250"/>
      <c r="Q7" s="12" t="s">
        <v>286</v>
      </c>
      <c r="R7" s="12" t="s">
        <v>335</v>
      </c>
      <c r="S7" s="12"/>
      <c r="T7" s="87" t="s">
        <v>10</v>
      </c>
      <c r="U7" s="87" t="s">
        <v>309</v>
      </c>
      <c r="V7" s="87" t="s">
        <v>310</v>
      </c>
      <c r="W7" s="87" t="s">
        <v>311</v>
      </c>
      <c r="X7" s="250"/>
      <c r="Y7" s="12" t="s">
        <v>286</v>
      </c>
      <c r="Z7" s="248" t="s">
        <v>335</v>
      </c>
    </row>
    <row r="8" spans="2:26" ht="4.5" customHeight="1">
      <c r="B8" s="89"/>
      <c r="C8" s="113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2:26" s="101" customFormat="1" ht="13.5" customHeight="1">
      <c r="B9" s="251" t="s">
        <v>80</v>
      </c>
      <c r="C9" s="41">
        <v>9481</v>
      </c>
      <c r="D9" s="61">
        <v>9272</v>
      </c>
      <c r="E9" s="61">
        <v>9000</v>
      </c>
      <c r="F9" s="61">
        <v>176</v>
      </c>
      <c r="G9" s="61">
        <v>96</v>
      </c>
      <c r="H9" s="61">
        <v>0</v>
      </c>
      <c r="I9" s="61">
        <v>173</v>
      </c>
      <c r="J9" s="61">
        <v>36</v>
      </c>
      <c r="K9" s="61">
        <v>4828</v>
      </c>
      <c r="L9" s="61">
        <v>4673</v>
      </c>
      <c r="M9" s="61">
        <v>4523</v>
      </c>
      <c r="N9" s="61">
        <v>103</v>
      </c>
      <c r="O9" s="61">
        <v>47</v>
      </c>
      <c r="P9" s="104">
        <v>0</v>
      </c>
      <c r="Q9" s="61">
        <v>130</v>
      </c>
      <c r="R9" s="61">
        <v>25</v>
      </c>
      <c r="S9" s="61">
        <v>4653</v>
      </c>
      <c r="T9" s="61">
        <f>SUM(U9:W9)</f>
        <v>4599</v>
      </c>
      <c r="U9" s="61">
        <v>4477</v>
      </c>
      <c r="V9" s="61">
        <v>73</v>
      </c>
      <c r="W9" s="61">
        <v>49</v>
      </c>
      <c r="X9" s="61">
        <v>0</v>
      </c>
      <c r="Y9" s="61">
        <v>43</v>
      </c>
      <c r="Z9" s="61">
        <v>11</v>
      </c>
    </row>
    <row r="10" spans="2:26" ht="13.5" customHeight="1">
      <c r="B10" s="95" t="s">
        <v>81</v>
      </c>
      <c r="C10" s="67">
        <v>165</v>
      </c>
      <c r="D10" s="69">
        <v>165</v>
      </c>
      <c r="E10" s="69">
        <v>165</v>
      </c>
      <c r="F10" s="72">
        <v>0</v>
      </c>
      <c r="G10" s="72">
        <f aca="true" t="shared" si="0" ref="G10:J11">O10+W10</f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69">
        <v>82</v>
      </c>
      <c r="L10" s="69">
        <v>82</v>
      </c>
      <c r="M10" s="68">
        <v>82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69">
        <v>83</v>
      </c>
      <c r="T10" s="69">
        <v>83</v>
      </c>
      <c r="U10" s="68">
        <v>83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</row>
    <row r="11" spans="2:26" ht="13.5" customHeight="1">
      <c r="B11" s="95" t="s">
        <v>82</v>
      </c>
      <c r="C11" s="67">
        <v>201</v>
      </c>
      <c r="D11" s="69">
        <v>201</v>
      </c>
      <c r="E11" s="69">
        <v>201</v>
      </c>
      <c r="F11" s="72">
        <v>0</v>
      </c>
      <c r="G11" s="72">
        <f t="shared" si="0"/>
        <v>0</v>
      </c>
      <c r="H11" s="72">
        <f t="shared" si="0"/>
        <v>0</v>
      </c>
      <c r="I11" s="72">
        <f t="shared" si="0"/>
        <v>0</v>
      </c>
      <c r="J11" s="72">
        <f t="shared" si="0"/>
        <v>0</v>
      </c>
      <c r="K11" s="69">
        <v>95</v>
      </c>
      <c r="L11" s="69">
        <v>95</v>
      </c>
      <c r="M11" s="68">
        <v>95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69">
        <v>106</v>
      </c>
      <c r="T11" s="69">
        <v>106</v>
      </c>
      <c r="U11" s="68">
        <v>106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</row>
    <row r="12" spans="3:26" ht="4.5" customHeight="1" thickBot="1" thickTop="1">
      <c r="C12" s="71"/>
      <c r="D12" s="72">
        <v>0</v>
      </c>
      <c r="E12" s="72"/>
      <c r="F12" s="72"/>
      <c r="G12" s="72"/>
      <c r="H12" s="72"/>
      <c r="I12" s="72"/>
      <c r="J12" s="72"/>
      <c r="K12" s="72"/>
      <c r="L12" s="72">
        <v>0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2:26" ht="13.5" customHeight="1">
      <c r="B13" s="256" t="s">
        <v>83</v>
      </c>
      <c r="C13" s="67">
        <v>3043</v>
      </c>
      <c r="D13" s="69">
        <v>2999</v>
      </c>
      <c r="E13" s="69">
        <v>2869</v>
      </c>
      <c r="F13" s="69">
        <v>88</v>
      </c>
      <c r="G13" s="69">
        <v>42</v>
      </c>
      <c r="H13" s="72">
        <v>0</v>
      </c>
      <c r="I13" s="69">
        <v>32</v>
      </c>
      <c r="J13" s="69">
        <v>12</v>
      </c>
      <c r="K13" s="69">
        <v>1494</v>
      </c>
      <c r="L13" s="69">
        <v>1461</v>
      </c>
      <c r="M13" s="68">
        <v>1389</v>
      </c>
      <c r="N13" s="68">
        <v>50</v>
      </c>
      <c r="O13" s="68">
        <v>22</v>
      </c>
      <c r="P13" s="98">
        <v>0</v>
      </c>
      <c r="Q13" s="68">
        <v>23</v>
      </c>
      <c r="R13" s="68">
        <v>10</v>
      </c>
      <c r="S13" s="69">
        <v>1549</v>
      </c>
      <c r="T13" s="69">
        <v>1538</v>
      </c>
      <c r="U13" s="68">
        <v>1480</v>
      </c>
      <c r="V13" s="68">
        <v>38</v>
      </c>
      <c r="W13" s="68">
        <v>20</v>
      </c>
      <c r="X13" s="98">
        <v>0</v>
      </c>
      <c r="Y13" s="68">
        <v>9</v>
      </c>
      <c r="Z13" s="68">
        <v>2</v>
      </c>
    </row>
    <row r="14" spans="2:26" ht="13.5" customHeight="1">
      <c r="B14" s="256" t="s">
        <v>84</v>
      </c>
      <c r="C14" s="67">
        <v>719</v>
      </c>
      <c r="D14" s="69">
        <v>713</v>
      </c>
      <c r="E14" s="69">
        <v>683</v>
      </c>
      <c r="F14" s="69">
        <v>21</v>
      </c>
      <c r="G14" s="69">
        <v>9</v>
      </c>
      <c r="H14" s="72">
        <f>P14+X14</f>
        <v>0</v>
      </c>
      <c r="I14" s="69">
        <v>4</v>
      </c>
      <c r="J14" s="69">
        <v>2</v>
      </c>
      <c r="K14" s="69">
        <v>383</v>
      </c>
      <c r="L14" s="69">
        <v>378</v>
      </c>
      <c r="M14" s="68">
        <v>360</v>
      </c>
      <c r="N14" s="68">
        <v>14</v>
      </c>
      <c r="O14" s="68">
        <v>4</v>
      </c>
      <c r="P14" s="98">
        <v>0</v>
      </c>
      <c r="Q14" s="68">
        <v>3</v>
      </c>
      <c r="R14" s="68">
        <v>2</v>
      </c>
      <c r="S14" s="69">
        <v>336</v>
      </c>
      <c r="T14" s="69">
        <v>335</v>
      </c>
      <c r="U14" s="68">
        <v>323</v>
      </c>
      <c r="V14" s="68">
        <v>7</v>
      </c>
      <c r="W14" s="68">
        <v>5</v>
      </c>
      <c r="X14" s="98">
        <v>0</v>
      </c>
      <c r="Y14" s="98">
        <v>1</v>
      </c>
      <c r="Z14" s="70">
        <v>0</v>
      </c>
    </row>
    <row r="15" spans="2:26" ht="13.5" customHeight="1">
      <c r="B15" s="256" t="s">
        <v>85</v>
      </c>
      <c r="C15" s="67">
        <v>465</v>
      </c>
      <c r="D15" s="69">
        <v>443</v>
      </c>
      <c r="E15" s="69">
        <v>422</v>
      </c>
      <c r="F15" s="69">
        <v>9</v>
      </c>
      <c r="G15" s="69">
        <v>12</v>
      </c>
      <c r="H15" s="72">
        <f>P15+X15</f>
        <v>0</v>
      </c>
      <c r="I15" s="69">
        <v>18</v>
      </c>
      <c r="J15" s="72">
        <v>4</v>
      </c>
      <c r="K15" s="69">
        <v>225</v>
      </c>
      <c r="L15" s="69">
        <v>206</v>
      </c>
      <c r="M15" s="68">
        <v>198</v>
      </c>
      <c r="N15" s="68">
        <v>3</v>
      </c>
      <c r="O15" s="98">
        <v>5</v>
      </c>
      <c r="P15" s="98">
        <v>0</v>
      </c>
      <c r="Q15" s="68">
        <v>17</v>
      </c>
      <c r="R15" s="98">
        <v>2</v>
      </c>
      <c r="S15" s="69">
        <v>240</v>
      </c>
      <c r="T15" s="69">
        <v>237</v>
      </c>
      <c r="U15" s="68">
        <v>224</v>
      </c>
      <c r="V15" s="68">
        <v>6</v>
      </c>
      <c r="W15" s="68">
        <v>7</v>
      </c>
      <c r="X15" s="98">
        <v>0</v>
      </c>
      <c r="Y15" s="68">
        <v>1</v>
      </c>
      <c r="Z15" s="70">
        <v>2</v>
      </c>
    </row>
    <row r="16" spans="2:26" ht="13.5" customHeight="1">
      <c r="B16" s="256" t="s">
        <v>86</v>
      </c>
      <c r="C16" s="67">
        <v>652</v>
      </c>
      <c r="D16" s="69">
        <v>625</v>
      </c>
      <c r="E16" s="69">
        <v>610</v>
      </c>
      <c r="F16" s="69">
        <v>9</v>
      </c>
      <c r="G16" s="72">
        <v>6</v>
      </c>
      <c r="H16" s="72">
        <f>P16+X16</f>
        <v>0</v>
      </c>
      <c r="I16" s="69">
        <v>25</v>
      </c>
      <c r="J16" s="69">
        <v>2</v>
      </c>
      <c r="K16" s="69">
        <v>303</v>
      </c>
      <c r="L16" s="69">
        <v>286</v>
      </c>
      <c r="M16" s="68">
        <v>280</v>
      </c>
      <c r="N16" s="68">
        <v>5</v>
      </c>
      <c r="O16" s="98">
        <v>1</v>
      </c>
      <c r="P16" s="98">
        <v>0</v>
      </c>
      <c r="Q16" s="68">
        <v>16</v>
      </c>
      <c r="R16" s="98">
        <v>1</v>
      </c>
      <c r="S16" s="69">
        <v>349</v>
      </c>
      <c r="T16" s="69">
        <v>339</v>
      </c>
      <c r="U16" s="68">
        <v>330</v>
      </c>
      <c r="V16" s="68">
        <v>4</v>
      </c>
      <c r="W16" s="98">
        <v>5</v>
      </c>
      <c r="X16" s="98">
        <v>0</v>
      </c>
      <c r="Y16" s="68">
        <v>9</v>
      </c>
      <c r="Z16" s="70">
        <v>1</v>
      </c>
    </row>
    <row r="17" spans="2:26" ht="13.5" customHeight="1">
      <c r="B17" s="256" t="s">
        <v>87</v>
      </c>
      <c r="C17" s="67">
        <v>83</v>
      </c>
      <c r="D17" s="69">
        <v>76</v>
      </c>
      <c r="E17" s="69">
        <v>74</v>
      </c>
      <c r="F17" s="69">
        <v>0</v>
      </c>
      <c r="G17" s="72">
        <v>2</v>
      </c>
      <c r="H17" s="72">
        <f>P17+X17</f>
        <v>0</v>
      </c>
      <c r="I17" s="69">
        <v>7</v>
      </c>
      <c r="J17" s="72">
        <v>0</v>
      </c>
      <c r="K17" s="69">
        <v>45</v>
      </c>
      <c r="L17" s="69">
        <v>38</v>
      </c>
      <c r="M17" s="68">
        <v>36</v>
      </c>
      <c r="N17" s="98">
        <v>0</v>
      </c>
      <c r="O17" s="98">
        <v>2</v>
      </c>
      <c r="P17" s="98">
        <v>0</v>
      </c>
      <c r="Q17" s="68">
        <v>7</v>
      </c>
      <c r="R17" s="98">
        <v>0</v>
      </c>
      <c r="S17" s="69">
        <v>38</v>
      </c>
      <c r="T17" s="69">
        <v>38</v>
      </c>
      <c r="U17" s="68">
        <v>38</v>
      </c>
      <c r="V17" s="68">
        <v>0</v>
      </c>
      <c r="W17" s="98">
        <v>0</v>
      </c>
      <c r="X17" s="98">
        <v>0</v>
      </c>
      <c r="Y17" s="98">
        <v>0</v>
      </c>
      <c r="Z17" s="98">
        <v>0</v>
      </c>
    </row>
    <row r="18" spans="2:26" s="101" customFormat="1" ht="4.5" customHeight="1" thickBot="1" thickTop="1">
      <c r="B18" s="257"/>
      <c r="C18" s="48"/>
      <c r="D18" s="106">
        <v>0</v>
      </c>
      <c r="E18" s="106"/>
      <c r="F18" s="106">
        <f>N18+V18</f>
        <v>0</v>
      </c>
      <c r="G18" s="106">
        <f>O18+W18</f>
        <v>0</v>
      </c>
      <c r="H18" s="106"/>
      <c r="I18" s="106">
        <f>Q18+Y18</f>
        <v>0</v>
      </c>
      <c r="J18" s="106"/>
      <c r="K18" s="106"/>
      <c r="L18" s="106">
        <v>0</v>
      </c>
      <c r="M18" s="106"/>
      <c r="N18" s="106"/>
      <c r="O18" s="106"/>
      <c r="P18" s="106"/>
      <c r="Q18" s="106"/>
      <c r="R18" s="106"/>
      <c r="S18" s="106"/>
      <c r="T18" s="106">
        <v>0</v>
      </c>
      <c r="U18" s="106"/>
      <c r="V18" s="106"/>
      <c r="W18" s="106"/>
      <c r="X18" s="106"/>
      <c r="Y18" s="106"/>
      <c r="Z18" s="106"/>
    </row>
    <row r="19" spans="2:26" ht="13.5" customHeight="1">
      <c r="B19" s="256" t="s">
        <v>88</v>
      </c>
      <c r="C19" s="67">
        <v>18</v>
      </c>
      <c r="D19" s="69">
        <v>18</v>
      </c>
      <c r="E19" s="69">
        <v>18</v>
      </c>
      <c r="F19" s="69">
        <v>0</v>
      </c>
      <c r="G19" s="72">
        <f>O19+W19</f>
        <v>0</v>
      </c>
      <c r="H19" s="72">
        <f>P19+X19</f>
        <v>0</v>
      </c>
      <c r="I19" s="72">
        <v>0</v>
      </c>
      <c r="J19" s="72">
        <f>R19+Z19</f>
        <v>0</v>
      </c>
      <c r="K19" s="69">
        <v>6</v>
      </c>
      <c r="L19" s="69">
        <v>6</v>
      </c>
      <c r="M19" s="68">
        <v>6</v>
      </c>
      <c r="N19" s="68">
        <v>0</v>
      </c>
      <c r="O19" s="98">
        <v>0</v>
      </c>
      <c r="P19" s="98">
        <v>0</v>
      </c>
      <c r="Q19" s="98">
        <v>0</v>
      </c>
      <c r="R19" s="98">
        <v>0</v>
      </c>
      <c r="S19" s="69">
        <v>12</v>
      </c>
      <c r="T19" s="69">
        <v>12</v>
      </c>
      <c r="U19" s="68">
        <v>12</v>
      </c>
      <c r="V19" s="98">
        <v>0</v>
      </c>
      <c r="W19" s="98">
        <v>0</v>
      </c>
      <c r="X19" s="98">
        <v>0</v>
      </c>
      <c r="Y19" s="68">
        <v>0</v>
      </c>
      <c r="Z19" s="98">
        <v>0</v>
      </c>
    </row>
    <row r="20" spans="2:26" ht="13.5" customHeight="1">
      <c r="B20" s="256" t="s">
        <v>89</v>
      </c>
      <c r="C20" s="67">
        <v>30</v>
      </c>
      <c r="D20" s="69">
        <v>29</v>
      </c>
      <c r="E20" s="69">
        <v>28</v>
      </c>
      <c r="F20" s="69">
        <v>1</v>
      </c>
      <c r="G20" s="72">
        <f>O20+W20</f>
        <v>0</v>
      </c>
      <c r="H20" s="72">
        <f>P20+X20</f>
        <v>0</v>
      </c>
      <c r="I20" s="72">
        <v>1</v>
      </c>
      <c r="J20" s="72">
        <f>R20+Z20</f>
        <v>0</v>
      </c>
      <c r="K20" s="69">
        <v>16</v>
      </c>
      <c r="L20" s="69">
        <v>15</v>
      </c>
      <c r="M20" s="68">
        <v>14</v>
      </c>
      <c r="N20" s="68">
        <v>1</v>
      </c>
      <c r="O20" s="98">
        <v>0</v>
      </c>
      <c r="P20" s="98">
        <v>0</v>
      </c>
      <c r="Q20" s="68">
        <v>1</v>
      </c>
      <c r="R20" s="98">
        <v>0</v>
      </c>
      <c r="S20" s="69">
        <v>14</v>
      </c>
      <c r="T20" s="69">
        <v>14</v>
      </c>
      <c r="U20" s="68">
        <v>14</v>
      </c>
      <c r="V20" s="68">
        <v>0</v>
      </c>
      <c r="W20" s="98">
        <v>0</v>
      </c>
      <c r="X20" s="98">
        <v>0</v>
      </c>
      <c r="Y20" s="98">
        <v>0</v>
      </c>
      <c r="Z20" s="98">
        <v>0</v>
      </c>
    </row>
    <row r="21" spans="2:26" ht="13.5" customHeight="1">
      <c r="B21" s="256" t="s">
        <v>90</v>
      </c>
      <c r="C21" s="67">
        <v>289</v>
      </c>
      <c r="D21" s="69">
        <v>278</v>
      </c>
      <c r="E21" s="69">
        <v>275</v>
      </c>
      <c r="F21" s="69">
        <v>3</v>
      </c>
      <c r="G21" s="69">
        <v>0</v>
      </c>
      <c r="H21" s="72">
        <f>P21+X21</f>
        <v>0</v>
      </c>
      <c r="I21" s="69">
        <v>10</v>
      </c>
      <c r="J21" s="72">
        <v>1</v>
      </c>
      <c r="K21" s="69">
        <v>149</v>
      </c>
      <c r="L21" s="69">
        <v>141</v>
      </c>
      <c r="M21" s="68">
        <v>139</v>
      </c>
      <c r="N21" s="68">
        <v>2</v>
      </c>
      <c r="O21" s="98">
        <v>0</v>
      </c>
      <c r="P21" s="98">
        <v>0</v>
      </c>
      <c r="Q21" s="68">
        <v>7</v>
      </c>
      <c r="R21" s="98">
        <v>1</v>
      </c>
      <c r="S21" s="69">
        <v>140</v>
      </c>
      <c r="T21" s="69">
        <v>137</v>
      </c>
      <c r="U21" s="68">
        <v>136</v>
      </c>
      <c r="V21" s="68">
        <v>1</v>
      </c>
      <c r="W21" s="98">
        <v>0</v>
      </c>
      <c r="X21" s="98">
        <v>0</v>
      </c>
      <c r="Y21" s="68">
        <v>3</v>
      </c>
      <c r="Z21" s="98">
        <v>0</v>
      </c>
    </row>
    <row r="22" spans="2:26" ht="13.5" customHeight="1">
      <c r="B22" s="256" t="s">
        <v>91</v>
      </c>
      <c r="C22" s="67">
        <v>88</v>
      </c>
      <c r="D22" s="69">
        <v>84</v>
      </c>
      <c r="E22" s="69">
        <v>83</v>
      </c>
      <c r="F22" s="72">
        <v>1</v>
      </c>
      <c r="G22" s="72">
        <f>O22+W22</f>
        <v>0</v>
      </c>
      <c r="H22" s="72">
        <f>P22+X22</f>
        <v>0</v>
      </c>
      <c r="I22" s="69">
        <v>3</v>
      </c>
      <c r="J22" s="72">
        <v>1</v>
      </c>
      <c r="K22" s="69">
        <v>55</v>
      </c>
      <c r="L22" s="69">
        <v>51</v>
      </c>
      <c r="M22" s="68">
        <v>50</v>
      </c>
      <c r="N22" s="98">
        <v>1</v>
      </c>
      <c r="O22" s="70">
        <v>0</v>
      </c>
      <c r="P22" s="98">
        <v>0</v>
      </c>
      <c r="Q22" s="68">
        <v>3</v>
      </c>
      <c r="R22" s="98">
        <v>1</v>
      </c>
      <c r="S22" s="69">
        <v>33</v>
      </c>
      <c r="T22" s="69">
        <v>33</v>
      </c>
      <c r="U22" s="68">
        <v>33</v>
      </c>
      <c r="V22" s="68">
        <v>0</v>
      </c>
      <c r="W22" s="98">
        <v>0</v>
      </c>
      <c r="X22" s="98">
        <v>0</v>
      </c>
      <c r="Y22" s="98">
        <v>0</v>
      </c>
      <c r="Z22" s="98">
        <v>0</v>
      </c>
    </row>
    <row r="23" spans="2:26" ht="13.5" customHeight="1">
      <c r="B23" s="256" t="s">
        <v>92</v>
      </c>
      <c r="C23" s="67">
        <v>132</v>
      </c>
      <c r="D23" s="69">
        <v>129</v>
      </c>
      <c r="E23" s="69">
        <v>126</v>
      </c>
      <c r="F23" s="69">
        <v>1</v>
      </c>
      <c r="G23" s="69">
        <v>2</v>
      </c>
      <c r="H23" s="72">
        <f>P23+X23</f>
        <v>0</v>
      </c>
      <c r="I23" s="69">
        <v>3</v>
      </c>
      <c r="J23" s="72">
        <v>0</v>
      </c>
      <c r="K23" s="69">
        <v>67</v>
      </c>
      <c r="L23" s="69">
        <v>67</v>
      </c>
      <c r="M23" s="68">
        <v>67</v>
      </c>
      <c r="N23" s="68">
        <v>0</v>
      </c>
      <c r="O23" s="68">
        <v>0</v>
      </c>
      <c r="P23" s="98">
        <v>0</v>
      </c>
      <c r="Q23" s="68">
        <v>0</v>
      </c>
      <c r="R23" s="70">
        <v>0</v>
      </c>
      <c r="S23" s="69">
        <v>65</v>
      </c>
      <c r="T23" s="69">
        <v>62</v>
      </c>
      <c r="U23" s="68">
        <v>59</v>
      </c>
      <c r="V23" s="68">
        <v>1</v>
      </c>
      <c r="W23" s="98">
        <v>2</v>
      </c>
      <c r="X23" s="98">
        <v>0</v>
      </c>
      <c r="Y23" s="98">
        <v>3</v>
      </c>
      <c r="Z23" s="98">
        <v>0</v>
      </c>
    </row>
    <row r="24" spans="2:26" s="101" customFormat="1" ht="4.5" customHeight="1" thickBot="1" thickTop="1">
      <c r="B24" s="257"/>
      <c r="C24" s="48"/>
      <c r="D24" s="106">
        <v>0</v>
      </c>
      <c r="E24" s="106"/>
      <c r="F24" s="106"/>
      <c r="G24" s="106"/>
      <c r="H24" s="106"/>
      <c r="I24" s="106"/>
      <c r="J24" s="106"/>
      <c r="K24" s="106"/>
      <c r="L24" s="106">
        <v>0</v>
      </c>
      <c r="M24" s="106"/>
      <c r="N24" s="106"/>
      <c r="O24" s="106"/>
      <c r="P24" s="106"/>
      <c r="Q24" s="106"/>
      <c r="R24" s="106"/>
      <c r="S24" s="106"/>
      <c r="T24" s="106">
        <v>0</v>
      </c>
      <c r="U24" s="106"/>
      <c r="V24" s="106"/>
      <c r="W24" s="106"/>
      <c r="X24" s="106"/>
      <c r="Y24" s="106"/>
      <c r="Z24" s="106"/>
    </row>
    <row r="25" spans="2:26" ht="13.5" customHeight="1">
      <c r="B25" s="256" t="s">
        <v>93</v>
      </c>
      <c r="C25" s="67">
        <v>156</v>
      </c>
      <c r="D25" s="69">
        <v>149</v>
      </c>
      <c r="E25" s="69">
        <v>143</v>
      </c>
      <c r="F25" s="69">
        <v>5</v>
      </c>
      <c r="G25" s="69">
        <v>1</v>
      </c>
      <c r="H25" s="72">
        <f>P25+X25</f>
        <v>0</v>
      </c>
      <c r="I25" s="69">
        <v>6</v>
      </c>
      <c r="J25" s="72">
        <v>1</v>
      </c>
      <c r="K25" s="69">
        <v>78</v>
      </c>
      <c r="L25" s="69">
        <v>73</v>
      </c>
      <c r="M25" s="68">
        <v>67</v>
      </c>
      <c r="N25" s="70">
        <v>5</v>
      </c>
      <c r="O25" s="68">
        <v>1</v>
      </c>
      <c r="P25" s="98">
        <v>0</v>
      </c>
      <c r="Q25" s="68">
        <v>5</v>
      </c>
      <c r="R25" s="70">
        <v>0</v>
      </c>
      <c r="S25" s="69">
        <v>78</v>
      </c>
      <c r="T25" s="69">
        <v>76</v>
      </c>
      <c r="U25" s="68">
        <v>76</v>
      </c>
      <c r="V25" s="68">
        <v>0</v>
      </c>
      <c r="W25" s="98">
        <v>0</v>
      </c>
      <c r="X25" s="98">
        <v>0</v>
      </c>
      <c r="Y25" s="68">
        <v>1</v>
      </c>
      <c r="Z25" s="68">
        <v>1</v>
      </c>
    </row>
    <row r="26" spans="2:26" ht="13.5" customHeight="1">
      <c r="B26" s="256" t="s">
        <v>94</v>
      </c>
      <c r="C26" s="67">
        <v>33</v>
      </c>
      <c r="D26" s="69">
        <v>32</v>
      </c>
      <c r="E26" s="69">
        <v>32</v>
      </c>
      <c r="F26" s="72">
        <f aca="true" t="shared" si="1" ref="F26:G30">N26+V26</f>
        <v>0</v>
      </c>
      <c r="G26" s="72">
        <f t="shared" si="1"/>
        <v>0</v>
      </c>
      <c r="H26" s="72">
        <f>P26+X26</f>
        <v>0</v>
      </c>
      <c r="I26" s="69">
        <v>1</v>
      </c>
      <c r="J26" s="72">
        <v>0</v>
      </c>
      <c r="K26" s="69">
        <v>16</v>
      </c>
      <c r="L26" s="69">
        <v>15</v>
      </c>
      <c r="M26" s="68">
        <v>15</v>
      </c>
      <c r="N26" s="98">
        <v>0</v>
      </c>
      <c r="O26" s="98">
        <v>0</v>
      </c>
      <c r="P26" s="98">
        <v>0</v>
      </c>
      <c r="Q26" s="70">
        <v>1</v>
      </c>
      <c r="R26" s="98">
        <v>0</v>
      </c>
      <c r="S26" s="69">
        <v>17</v>
      </c>
      <c r="T26" s="69">
        <v>17</v>
      </c>
      <c r="U26" s="68">
        <v>17</v>
      </c>
      <c r="V26" s="98">
        <v>0</v>
      </c>
      <c r="W26" s="98">
        <v>0</v>
      </c>
      <c r="X26" s="98">
        <v>0</v>
      </c>
      <c r="Y26" s="68">
        <v>0</v>
      </c>
      <c r="Z26" s="98">
        <v>0</v>
      </c>
    </row>
    <row r="27" spans="2:26" ht="13.5" customHeight="1">
      <c r="B27" s="256" t="s">
        <v>95</v>
      </c>
      <c r="C27" s="67">
        <v>43</v>
      </c>
      <c r="D27" s="69">
        <v>41</v>
      </c>
      <c r="E27" s="69">
        <v>41</v>
      </c>
      <c r="F27" s="72">
        <f t="shared" si="1"/>
        <v>0</v>
      </c>
      <c r="G27" s="72">
        <f t="shared" si="1"/>
        <v>0</v>
      </c>
      <c r="H27" s="72">
        <f>P27+X27</f>
        <v>0</v>
      </c>
      <c r="I27" s="69">
        <v>2</v>
      </c>
      <c r="J27" s="72">
        <v>0</v>
      </c>
      <c r="K27" s="69">
        <v>22</v>
      </c>
      <c r="L27" s="69">
        <v>20</v>
      </c>
      <c r="M27" s="68">
        <v>20</v>
      </c>
      <c r="N27" s="98">
        <v>0</v>
      </c>
      <c r="O27" s="98">
        <v>0</v>
      </c>
      <c r="P27" s="98">
        <v>0</v>
      </c>
      <c r="Q27" s="68">
        <v>2</v>
      </c>
      <c r="R27" s="98">
        <v>0</v>
      </c>
      <c r="S27" s="69">
        <v>21</v>
      </c>
      <c r="T27" s="69">
        <v>21</v>
      </c>
      <c r="U27" s="68">
        <v>21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</row>
    <row r="28" spans="2:26" ht="13.5" customHeight="1">
      <c r="B28" s="256" t="s">
        <v>96</v>
      </c>
      <c r="C28" s="67">
        <v>20</v>
      </c>
      <c r="D28" s="69">
        <v>20</v>
      </c>
      <c r="E28" s="69">
        <v>20</v>
      </c>
      <c r="F28" s="72">
        <f t="shared" si="1"/>
        <v>0</v>
      </c>
      <c r="G28" s="72">
        <f t="shared" si="1"/>
        <v>0</v>
      </c>
      <c r="H28" s="72">
        <f>P28+X28</f>
        <v>0</v>
      </c>
      <c r="I28" s="69">
        <v>0</v>
      </c>
      <c r="J28" s="72">
        <v>0</v>
      </c>
      <c r="K28" s="69">
        <v>11</v>
      </c>
      <c r="L28" s="69">
        <v>11</v>
      </c>
      <c r="M28" s="68">
        <v>11</v>
      </c>
      <c r="N28" s="98">
        <v>0</v>
      </c>
      <c r="O28" s="98">
        <v>0</v>
      </c>
      <c r="P28" s="98">
        <v>0</v>
      </c>
      <c r="Q28" s="68">
        <v>0</v>
      </c>
      <c r="R28" s="98">
        <v>0</v>
      </c>
      <c r="S28" s="69">
        <v>9</v>
      </c>
      <c r="T28" s="69">
        <v>9</v>
      </c>
      <c r="U28" s="68">
        <v>9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</row>
    <row r="29" spans="2:26" ht="13.5" customHeight="1">
      <c r="B29" s="256" t="s">
        <v>97</v>
      </c>
      <c r="C29" s="67">
        <v>4</v>
      </c>
      <c r="D29" s="69">
        <v>4</v>
      </c>
      <c r="E29" s="69">
        <v>4</v>
      </c>
      <c r="F29" s="72">
        <f t="shared" si="1"/>
        <v>0</v>
      </c>
      <c r="G29" s="72">
        <f t="shared" si="1"/>
        <v>0</v>
      </c>
      <c r="H29" s="72">
        <f>P29+X29</f>
        <v>0</v>
      </c>
      <c r="I29" s="72">
        <v>0</v>
      </c>
      <c r="J29" s="72">
        <v>0</v>
      </c>
      <c r="K29" s="69">
        <v>2</v>
      </c>
      <c r="L29" s="69">
        <v>2</v>
      </c>
      <c r="M29" s="68">
        <v>2</v>
      </c>
      <c r="N29" s="98">
        <v>0</v>
      </c>
      <c r="O29" s="98">
        <v>0</v>
      </c>
      <c r="P29" s="98">
        <v>0</v>
      </c>
      <c r="Q29" s="70">
        <v>0</v>
      </c>
      <c r="R29" s="98">
        <v>0</v>
      </c>
      <c r="S29" s="69">
        <v>2</v>
      </c>
      <c r="T29" s="69">
        <v>2</v>
      </c>
      <c r="U29" s="68">
        <v>2</v>
      </c>
      <c r="V29" s="70">
        <v>0</v>
      </c>
      <c r="W29" s="98">
        <v>0</v>
      </c>
      <c r="X29" s="98">
        <v>0</v>
      </c>
      <c r="Y29" s="98">
        <v>0</v>
      </c>
      <c r="Z29" s="98">
        <v>0</v>
      </c>
    </row>
    <row r="30" spans="2:26" s="101" customFormat="1" ht="4.5" customHeight="1" thickBot="1" thickTop="1">
      <c r="B30" s="257"/>
      <c r="C30" s="48"/>
      <c r="D30" s="106">
        <v>0</v>
      </c>
      <c r="E30" s="106"/>
      <c r="F30" s="106">
        <f t="shared" si="1"/>
        <v>0</v>
      </c>
      <c r="G30" s="106">
        <f t="shared" si="1"/>
        <v>0</v>
      </c>
      <c r="H30" s="106"/>
      <c r="I30" s="106"/>
      <c r="J30" s="106">
        <f>R30+Z30</f>
        <v>0</v>
      </c>
      <c r="K30" s="106"/>
      <c r="L30" s="106">
        <v>0</v>
      </c>
      <c r="M30" s="106"/>
      <c r="N30" s="106"/>
      <c r="O30" s="106"/>
      <c r="P30" s="106"/>
      <c r="Q30" s="106"/>
      <c r="R30" s="106"/>
      <c r="S30" s="106">
        <f>T30+Y30+Z30</f>
        <v>0</v>
      </c>
      <c r="T30" s="106">
        <v>0</v>
      </c>
      <c r="U30" s="106"/>
      <c r="V30" s="106"/>
      <c r="W30" s="106"/>
      <c r="X30" s="106"/>
      <c r="Y30" s="106"/>
      <c r="Z30" s="106"/>
    </row>
    <row r="31" spans="2:26" ht="13.5" customHeight="1">
      <c r="B31" s="256" t="s">
        <v>98</v>
      </c>
      <c r="C31" s="67">
        <v>15</v>
      </c>
      <c r="D31" s="69">
        <v>13</v>
      </c>
      <c r="E31" s="69">
        <v>13</v>
      </c>
      <c r="F31" s="69">
        <v>0</v>
      </c>
      <c r="G31" s="72">
        <f aca="true" t="shared" si="2" ref="G31:H34">O31+W31</f>
        <v>0</v>
      </c>
      <c r="H31" s="72">
        <f t="shared" si="2"/>
        <v>0</v>
      </c>
      <c r="I31" s="69">
        <v>2</v>
      </c>
      <c r="J31" s="72">
        <v>0</v>
      </c>
      <c r="K31" s="69">
        <v>8</v>
      </c>
      <c r="L31" s="69">
        <v>7</v>
      </c>
      <c r="M31" s="68">
        <v>7</v>
      </c>
      <c r="N31" s="68">
        <v>0</v>
      </c>
      <c r="O31" s="98">
        <v>0</v>
      </c>
      <c r="P31" s="98">
        <v>0</v>
      </c>
      <c r="Q31" s="68">
        <v>1</v>
      </c>
      <c r="R31" s="98">
        <v>0</v>
      </c>
      <c r="S31" s="69">
        <v>7</v>
      </c>
      <c r="T31" s="69">
        <v>6</v>
      </c>
      <c r="U31" s="68">
        <v>6</v>
      </c>
      <c r="V31" s="68">
        <v>0</v>
      </c>
      <c r="W31" s="98">
        <v>0</v>
      </c>
      <c r="X31" s="98">
        <v>0</v>
      </c>
      <c r="Y31" s="98">
        <v>1</v>
      </c>
      <c r="Z31" s="98">
        <v>0</v>
      </c>
    </row>
    <row r="32" spans="2:26" ht="13.5" customHeight="1">
      <c r="B32" s="256" t="s">
        <v>99</v>
      </c>
      <c r="C32" s="67">
        <v>35</v>
      </c>
      <c r="D32" s="69">
        <v>34</v>
      </c>
      <c r="E32" s="69">
        <v>34</v>
      </c>
      <c r="F32" s="72">
        <f aca="true" t="shared" si="3" ref="F32:F38">N32+V32</f>
        <v>0</v>
      </c>
      <c r="G32" s="72">
        <f t="shared" si="2"/>
        <v>0</v>
      </c>
      <c r="H32" s="72">
        <f t="shared" si="2"/>
        <v>0</v>
      </c>
      <c r="I32" s="69">
        <v>0</v>
      </c>
      <c r="J32" s="72">
        <v>1</v>
      </c>
      <c r="K32" s="69">
        <v>15</v>
      </c>
      <c r="L32" s="69">
        <v>15</v>
      </c>
      <c r="M32" s="68">
        <v>15</v>
      </c>
      <c r="N32" s="98">
        <v>0</v>
      </c>
      <c r="O32" s="98">
        <v>0</v>
      </c>
      <c r="P32" s="98">
        <v>0</v>
      </c>
      <c r="Q32" s="68">
        <v>0</v>
      </c>
      <c r="R32" s="70">
        <v>0</v>
      </c>
      <c r="S32" s="69">
        <v>20</v>
      </c>
      <c r="T32" s="69">
        <v>19</v>
      </c>
      <c r="U32" s="68">
        <v>19</v>
      </c>
      <c r="V32" s="98">
        <v>0</v>
      </c>
      <c r="W32" s="98">
        <v>0</v>
      </c>
      <c r="X32" s="98">
        <v>0</v>
      </c>
      <c r="Y32" s="98">
        <v>0</v>
      </c>
      <c r="Z32" s="98">
        <v>1</v>
      </c>
    </row>
    <row r="33" spans="2:26" ht="13.5" customHeight="1">
      <c r="B33" s="256" t="s">
        <v>100</v>
      </c>
      <c r="C33" s="67">
        <v>56</v>
      </c>
      <c r="D33" s="69">
        <v>53</v>
      </c>
      <c r="E33" s="69">
        <v>53</v>
      </c>
      <c r="F33" s="72">
        <f t="shared" si="3"/>
        <v>0</v>
      </c>
      <c r="G33" s="72">
        <f t="shared" si="2"/>
        <v>0</v>
      </c>
      <c r="H33" s="72">
        <f t="shared" si="2"/>
        <v>0</v>
      </c>
      <c r="I33" s="69">
        <v>3</v>
      </c>
      <c r="J33" s="72">
        <v>0</v>
      </c>
      <c r="K33" s="69">
        <v>28</v>
      </c>
      <c r="L33" s="69">
        <v>26</v>
      </c>
      <c r="M33" s="68">
        <v>26</v>
      </c>
      <c r="N33" s="98">
        <v>0</v>
      </c>
      <c r="O33" s="98">
        <v>0</v>
      </c>
      <c r="P33" s="98">
        <v>0</v>
      </c>
      <c r="Q33" s="68">
        <v>2</v>
      </c>
      <c r="R33" s="70">
        <v>0</v>
      </c>
      <c r="S33" s="69">
        <v>28</v>
      </c>
      <c r="T33" s="69">
        <v>27</v>
      </c>
      <c r="U33" s="68">
        <v>27</v>
      </c>
      <c r="V33" s="98">
        <v>0</v>
      </c>
      <c r="W33" s="98">
        <v>0</v>
      </c>
      <c r="X33" s="98">
        <v>0</v>
      </c>
      <c r="Y33" s="98">
        <v>1</v>
      </c>
      <c r="Z33" s="98">
        <v>0</v>
      </c>
    </row>
    <row r="34" spans="2:26" ht="13.5" customHeight="1">
      <c r="B34" s="256" t="s">
        <v>101</v>
      </c>
      <c r="C34" s="67">
        <v>58</v>
      </c>
      <c r="D34" s="69">
        <v>57</v>
      </c>
      <c r="E34" s="69">
        <v>57</v>
      </c>
      <c r="F34" s="72">
        <f t="shared" si="3"/>
        <v>0</v>
      </c>
      <c r="G34" s="72">
        <f t="shared" si="2"/>
        <v>0</v>
      </c>
      <c r="H34" s="72">
        <f t="shared" si="2"/>
        <v>0</v>
      </c>
      <c r="I34" s="69">
        <v>1</v>
      </c>
      <c r="J34" s="72">
        <v>0</v>
      </c>
      <c r="K34" s="69">
        <v>28</v>
      </c>
      <c r="L34" s="69">
        <v>27</v>
      </c>
      <c r="M34" s="68">
        <v>27</v>
      </c>
      <c r="N34" s="98">
        <v>0</v>
      </c>
      <c r="O34" s="98">
        <v>0</v>
      </c>
      <c r="P34" s="98">
        <v>0</v>
      </c>
      <c r="Q34" s="68">
        <v>1</v>
      </c>
      <c r="R34" s="98">
        <v>0</v>
      </c>
      <c r="S34" s="69">
        <v>30</v>
      </c>
      <c r="T34" s="69">
        <v>30</v>
      </c>
      <c r="U34" s="68">
        <v>30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</row>
    <row r="35" spans="2:26" ht="13.5" customHeight="1">
      <c r="B35" s="256" t="s">
        <v>102</v>
      </c>
      <c r="C35" s="67">
        <v>62</v>
      </c>
      <c r="D35" s="69">
        <v>60</v>
      </c>
      <c r="E35" s="69">
        <v>59</v>
      </c>
      <c r="F35" s="72">
        <f t="shared" si="3"/>
        <v>0</v>
      </c>
      <c r="G35" s="72">
        <v>1</v>
      </c>
      <c r="H35" s="72">
        <f>P35+X35</f>
        <v>0</v>
      </c>
      <c r="I35" s="72">
        <v>2</v>
      </c>
      <c r="J35" s="69">
        <v>0</v>
      </c>
      <c r="K35" s="69">
        <v>30</v>
      </c>
      <c r="L35" s="69">
        <v>28</v>
      </c>
      <c r="M35" s="68">
        <v>27</v>
      </c>
      <c r="N35" s="98">
        <v>0</v>
      </c>
      <c r="O35" s="98">
        <v>1</v>
      </c>
      <c r="P35" s="98">
        <v>0</v>
      </c>
      <c r="Q35" s="98">
        <v>2</v>
      </c>
      <c r="R35" s="68">
        <v>0</v>
      </c>
      <c r="S35" s="69">
        <v>32</v>
      </c>
      <c r="T35" s="69">
        <v>32</v>
      </c>
      <c r="U35" s="68">
        <v>32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</row>
    <row r="36" spans="2:26" s="101" customFormat="1" ht="4.5" customHeight="1" thickBot="1" thickTop="1">
      <c r="B36" s="257"/>
      <c r="C36" s="48"/>
      <c r="D36" s="106">
        <v>0</v>
      </c>
      <c r="E36" s="106"/>
      <c r="F36" s="106">
        <f t="shared" si="3"/>
        <v>0</v>
      </c>
      <c r="G36" s="106">
        <f>O36+W36</f>
        <v>0</v>
      </c>
      <c r="H36" s="106"/>
      <c r="I36" s="106"/>
      <c r="J36" s="106">
        <f>R36+Z36</f>
        <v>0</v>
      </c>
      <c r="K36" s="106"/>
      <c r="L36" s="106">
        <v>0</v>
      </c>
      <c r="M36" s="106"/>
      <c r="N36" s="106"/>
      <c r="O36" s="106"/>
      <c r="P36" s="106"/>
      <c r="Q36" s="106"/>
      <c r="R36" s="106"/>
      <c r="S36" s="106"/>
      <c r="T36" s="106">
        <v>0</v>
      </c>
      <c r="U36" s="106"/>
      <c r="V36" s="106"/>
      <c r="W36" s="106"/>
      <c r="X36" s="106"/>
      <c r="Y36" s="106"/>
      <c r="Z36" s="106"/>
    </row>
    <row r="37" spans="2:26" ht="13.5" customHeight="1">
      <c r="B37" s="256" t="s">
        <v>103</v>
      </c>
      <c r="C37" s="67">
        <v>36</v>
      </c>
      <c r="D37" s="69">
        <v>35</v>
      </c>
      <c r="E37" s="69">
        <v>35</v>
      </c>
      <c r="F37" s="72">
        <f t="shared" si="3"/>
        <v>0</v>
      </c>
      <c r="G37" s="72">
        <v>0</v>
      </c>
      <c r="H37" s="72">
        <f>P37+X37</f>
        <v>0</v>
      </c>
      <c r="I37" s="69">
        <v>1</v>
      </c>
      <c r="J37" s="69">
        <v>0</v>
      </c>
      <c r="K37" s="69">
        <v>18</v>
      </c>
      <c r="L37" s="69">
        <v>17</v>
      </c>
      <c r="M37" s="68">
        <v>17</v>
      </c>
      <c r="N37" s="98">
        <v>0</v>
      </c>
      <c r="O37" s="98">
        <v>0</v>
      </c>
      <c r="P37" s="98">
        <v>0</v>
      </c>
      <c r="Q37" s="68">
        <v>1</v>
      </c>
      <c r="R37" s="98">
        <v>0</v>
      </c>
      <c r="S37" s="69">
        <v>18</v>
      </c>
      <c r="T37" s="69">
        <v>18</v>
      </c>
      <c r="U37" s="68">
        <v>18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</row>
    <row r="38" spans="2:26" ht="13.5" customHeight="1">
      <c r="B38" s="256" t="s">
        <v>104</v>
      </c>
      <c r="C38" s="67">
        <v>47</v>
      </c>
      <c r="D38" s="69">
        <v>45</v>
      </c>
      <c r="E38" s="69">
        <v>45</v>
      </c>
      <c r="F38" s="72">
        <f t="shared" si="3"/>
        <v>0</v>
      </c>
      <c r="G38" s="72">
        <f>O38+W38</f>
        <v>0</v>
      </c>
      <c r="H38" s="72">
        <f>P38+X38</f>
        <v>0</v>
      </c>
      <c r="I38" s="69">
        <v>2</v>
      </c>
      <c r="J38" s="69">
        <v>0</v>
      </c>
      <c r="K38" s="69">
        <v>27</v>
      </c>
      <c r="L38" s="69">
        <v>25</v>
      </c>
      <c r="M38" s="68">
        <v>25</v>
      </c>
      <c r="N38" s="98">
        <v>0</v>
      </c>
      <c r="O38" s="98">
        <v>0</v>
      </c>
      <c r="P38" s="98">
        <v>0</v>
      </c>
      <c r="Q38" s="68">
        <v>2</v>
      </c>
      <c r="R38" s="98">
        <v>0</v>
      </c>
      <c r="S38" s="69">
        <v>20</v>
      </c>
      <c r="T38" s="69">
        <v>20</v>
      </c>
      <c r="U38" s="68">
        <v>20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</row>
    <row r="39" spans="2:26" ht="13.5" customHeight="1">
      <c r="B39" s="256" t="s">
        <v>105</v>
      </c>
      <c r="C39" s="67">
        <v>159</v>
      </c>
      <c r="D39" s="69">
        <v>157</v>
      </c>
      <c r="E39" s="69">
        <v>154</v>
      </c>
      <c r="F39" s="69">
        <v>3</v>
      </c>
      <c r="G39" s="72">
        <f>O39+W39</f>
        <v>0</v>
      </c>
      <c r="H39" s="72">
        <f>P39+X39</f>
        <v>0</v>
      </c>
      <c r="I39" s="69">
        <v>2</v>
      </c>
      <c r="J39" s="69">
        <v>0</v>
      </c>
      <c r="K39" s="69">
        <v>83</v>
      </c>
      <c r="L39" s="69">
        <v>81</v>
      </c>
      <c r="M39" s="68">
        <v>79</v>
      </c>
      <c r="N39" s="68">
        <v>2</v>
      </c>
      <c r="O39" s="98">
        <v>0</v>
      </c>
      <c r="P39" s="98">
        <v>0</v>
      </c>
      <c r="Q39" s="68">
        <v>2</v>
      </c>
      <c r="R39" s="98">
        <v>0</v>
      </c>
      <c r="S39" s="69">
        <v>76</v>
      </c>
      <c r="T39" s="69">
        <v>76</v>
      </c>
      <c r="U39" s="68">
        <v>75</v>
      </c>
      <c r="V39" s="68">
        <v>1</v>
      </c>
      <c r="W39" s="70">
        <v>0</v>
      </c>
      <c r="X39" s="98">
        <v>0</v>
      </c>
      <c r="Y39" s="70">
        <v>0</v>
      </c>
      <c r="Z39" s="98">
        <v>0</v>
      </c>
    </row>
    <row r="40" spans="2:26" ht="13.5" customHeight="1">
      <c r="B40" s="256" t="s">
        <v>106</v>
      </c>
      <c r="C40" s="67">
        <v>251</v>
      </c>
      <c r="D40" s="69">
        <v>243</v>
      </c>
      <c r="E40" s="69">
        <v>241</v>
      </c>
      <c r="F40" s="69">
        <v>1</v>
      </c>
      <c r="G40" s="72">
        <v>1</v>
      </c>
      <c r="H40" s="72">
        <f>P40+X40</f>
        <v>0</v>
      </c>
      <c r="I40" s="72">
        <v>8</v>
      </c>
      <c r="J40" s="69">
        <v>0</v>
      </c>
      <c r="K40" s="69">
        <v>134</v>
      </c>
      <c r="L40" s="69">
        <v>128</v>
      </c>
      <c r="M40" s="68">
        <v>127</v>
      </c>
      <c r="N40" s="68">
        <v>0</v>
      </c>
      <c r="O40" s="98">
        <v>1</v>
      </c>
      <c r="P40" s="98">
        <v>0</v>
      </c>
      <c r="Q40" s="98">
        <v>6</v>
      </c>
      <c r="R40" s="68">
        <v>0</v>
      </c>
      <c r="S40" s="69">
        <v>117</v>
      </c>
      <c r="T40" s="69">
        <v>115</v>
      </c>
      <c r="U40" s="68">
        <v>114</v>
      </c>
      <c r="V40" s="68">
        <v>1</v>
      </c>
      <c r="W40" s="98">
        <v>0</v>
      </c>
      <c r="X40" s="98">
        <v>0</v>
      </c>
      <c r="Y40" s="98">
        <v>2</v>
      </c>
      <c r="Z40" s="98">
        <v>0</v>
      </c>
    </row>
    <row r="41" spans="2:26" ht="13.5" customHeight="1">
      <c r="B41" s="256" t="s">
        <v>107</v>
      </c>
      <c r="C41" s="67">
        <v>416</v>
      </c>
      <c r="D41" s="69">
        <v>411</v>
      </c>
      <c r="E41" s="69">
        <v>397</v>
      </c>
      <c r="F41" s="69">
        <v>5</v>
      </c>
      <c r="G41" s="69">
        <v>9</v>
      </c>
      <c r="H41" s="72">
        <f>P41+X41</f>
        <v>0</v>
      </c>
      <c r="I41" s="69">
        <v>3</v>
      </c>
      <c r="J41" s="72">
        <v>2</v>
      </c>
      <c r="K41" s="69">
        <v>215</v>
      </c>
      <c r="L41" s="69">
        <v>210</v>
      </c>
      <c r="M41" s="68">
        <v>203</v>
      </c>
      <c r="N41" s="68">
        <v>3</v>
      </c>
      <c r="O41" s="98">
        <v>4</v>
      </c>
      <c r="P41" s="98">
        <v>0</v>
      </c>
      <c r="Q41" s="68">
        <v>3</v>
      </c>
      <c r="R41" s="70">
        <v>2</v>
      </c>
      <c r="S41" s="69">
        <v>201</v>
      </c>
      <c r="T41" s="69">
        <v>201</v>
      </c>
      <c r="U41" s="68">
        <v>194</v>
      </c>
      <c r="V41" s="68">
        <v>2</v>
      </c>
      <c r="W41" s="68">
        <v>5</v>
      </c>
      <c r="X41" s="98">
        <v>0</v>
      </c>
      <c r="Y41" s="98">
        <v>0</v>
      </c>
      <c r="Z41" s="98">
        <v>0</v>
      </c>
    </row>
    <row r="42" spans="2:26" s="101" customFormat="1" ht="4.5" customHeight="1" thickBot="1" thickTop="1">
      <c r="B42" s="257"/>
      <c r="C42" s="48"/>
      <c r="D42" s="106">
        <v>0</v>
      </c>
      <c r="E42" s="106"/>
      <c r="F42" s="106"/>
      <c r="G42" s="106"/>
      <c r="H42" s="106"/>
      <c r="I42" s="106"/>
      <c r="J42" s="106"/>
      <c r="K42" s="106"/>
      <c r="L42" s="106">
        <v>0</v>
      </c>
      <c r="M42" s="106"/>
      <c r="N42" s="106"/>
      <c r="O42" s="106"/>
      <c r="P42" s="106"/>
      <c r="Q42" s="106"/>
      <c r="R42" s="106"/>
      <c r="S42" s="106"/>
      <c r="T42" s="106">
        <v>0</v>
      </c>
      <c r="U42" s="106"/>
      <c r="V42" s="106"/>
      <c r="W42" s="106"/>
      <c r="X42" s="106"/>
      <c r="Y42" s="106"/>
      <c r="Z42" s="106"/>
    </row>
    <row r="43" spans="2:26" ht="13.5" customHeight="1">
      <c r="B43" s="256" t="s">
        <v>108</v>
      </c>
      <c r="C43" s="67">
        <v>135</v>
      </c>
      <c r="D43" s="69">
        <v>135</v>
      </c>
      <c r="E43" s="69">
        <v>130</v>
      </c>
      <c r="F43" s="69">
        <v>4</v>
      </c>
      <c r="G43" s="72">
        <v>1</v>
      </c>
      <c r="H43" s="72"/>
      <c r="I43" s="69">
        <v>0</v>
      </c>
      <c r="J43" s="69">
        <v>0</v>
      </c>
      <c r="K43" s="69">
        <v>63</v>
      </c>
      <c r="L43" s="69">
        <v>63</v>
      </c>
      <c r="M43" s="68">
        <v>62</v>
      </c>
      <c r="N43" s="98">
        <v>1</v>
      </c>
      <c r="O43" s="98">
        <v>0</v>
      </c>
      <c r="P43" s="98">
        <v>0</v>
      </c>
      <c r="Q43" s="68">
        <v>0</v>
      </c>
      <c r="R43" s="68">
        <v>0</v>
      </c>
      <c r="S43" s="69">
        <v>72</v>
      </c>
      <c r="T43" s="69">
        <v>72</v>
      </c>
      <c r="U43" s="68">
        <v>68</v>
      </c>
      <c r="V43" s="68">
        <v>3</v>
      </c>
      <c r="W43" s="98">
        <v>1</v>
      </c>
      <c r="X43" s="98">
        <v>0</v>
      </c>
      <c r="Y43" s="98">
        <v>0</v>
      </c>
      <c r="Z43" s="68">
        <v>0</v>
      </c>
    </row>
    <row r="44" spans="2:26" ht="13.5" customHeight="1">
      <c r="B44" s="256" t="s">
        <v>109</v>
      </c>
      <c r="C44" s="67">
        <v>167</v>
      </c>
      <c r="D44" s="69">
        <v>165</v>
      </c>
      <c r="E44" s="69">
        <v>161</v>
      </c>
      <c r="F44" s="69">
        <v>1</v>
      </c>
      <c r="G44" s="69">
        <v>3</v>
      </c>
      <c r="H44" s="72">
        <f>P44+X44</f>
        <v>0</v>
      </c>
      <c r="I44" s="69">
        <v>2</v>
      </c>
      <c r="J44" s="69">
        <v>0</v>
      </c>
      <c r="K44" s="69">
        <v>89</v>
      </c>
      <c r="L44" s="69">
        <v>87</v>
      </c>
      <c r="M44" s="68">
        <v>83</v>
      </c>
      <c r="N44" s="68">
        <v>1</v>
      </c>
      <c r="O44" s="98">
        <v>3</v>
      </c>
      <c r="P44" s="98">
        <v>0</v>
      </c>
      <c r="Q44" s="68">
        <v>2</v>
      </c>
      <c r="R44" s="98">
        <v>0</v>
      </c>
      <c r="S44" s="69">
        <v>78</v>
      </c>
      <c r="T44" s="69">
        <v>78</v>
      </c>
      <c r="U44" s="68">
        <v>78</v>
      </c>
      <c r="V44" s="98">
        <v>0</v>
      </c>
      <c r="W44" s="98">
        <v>0</v>
      </c>
      <c r="X44" s="98">
        <v>0</v>
      </c>
      <c r="Y44" s="68">
        <v>0</v>
      </c>
      <c r="Z44" s="68">
        <v>0</v>
      </c>
    </row>
    <row r="45" spans="2:26" ht="13.5" customHeight="1">
      <c r="B45" s="256" t="s">
        <v>110</v>
      </c>
      <c r="C45" s="67">
        <v>99</v>
      </c>
      <c r="D45" s="69">
        <v>98</v>
      </c>
      <c r="E45" s="69">
        <v>98</v>
      </c>
      <c r="F45" s="72">
        <v>0</v>
      </c>
      <c r="G45" s="72">
        <v>0</v>
      </c>
      <c r="H45" s="72">
        <f>P45+X45</f>
        <v>0</v>
      </c>
      <c r="I45" s="69">
        <v>1</v>
      </c>
      <c r="J45" s="69">
        <v>0</v>
      </c>
      <c r="K45" s="69">
        <v>52</v>
      </c>
      <c r="L45" s="69">
        <v>51</v>
      </c>
      <c r="M45" s="68">
        <v>51</v>
      </c>
      <c r="N45" s="98">
        <v>0</v>
      </c>
      <c r="O45" s="98">
        <v>0</v>
      </c>
      <c r="P45" s="98">
        <v>0</v>
      </c>
      <c r="Q45" s="68">
        <v>1</v>
      </c>
      <c r="R45" s="68">
        <v>0</v>
      </c>
      <c r="S45" s="69">
        <v>47</v>
      </c>
      <c r="T45" s="69">
        <v>47</v>
      </c>
      <c r="U45" s="68">
        <v>47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</row>
    <row r="46" spans="2:26" ht="13.5" customHeight="1">
      <c r="B46" s="256" t="s">
        <v>111</v>
      </c>
      <c r="C46" s="67">
        <v>94</v>
      </c>
      <c r="D46" s="69">
        <v>92</v>
      </c>
      <c r="E46" s="69">
        <v>92</v>
      </c>
      <c r="F46" s="72">
        <v>0</v>
      </c>
      <c r="G46" s="72">
        <f>O46+W46</f>
        <v>0</v>
      </c>
      <c r="H46" s="72">
        <f>P46+X46</f>
        <v>0</v>
      </c>
      <c r="I46" s="69">
        <v>2</v>
      </c>
      <c r="J46" s="69">
        <v>0</v>
      </c>
      <c r="K46" s="69">
        <v>44</v>
      </c>
      <c r="L46" s="69">
        <v>42</v>
      </c>
      <c r="M46" s="68">
        <v>42</v>
      </c>
      <c r="N46" s="98">
        <v>0</v>
      </c>
      <c r="O46" s="98">
        <v>0</v>
      </c>
      <c r="P46" s="98">
        <v>0</v>
      </c>
      <c r="Q46" s="68">
        <v>2</v>
      </c>
      <c r="R46" s="98">
        <v>0</v>
      </c>
      <c r="S46" s="69">
        <v>50</v>
      </c>
      <c r="T46" s="69">
        <v>50</v>
      </c>
      <c r="U46" s="68">
        <v>50</v>
      </c>
      <c r="V46" s="70">
        <v>0</v>
      </c>
      <c r="W46" s="98">
        <v>0</v>
      </c>
      <c r="X46" s="98">
        <v>0</v>
      </c>
      <c r="Y46" s="98">
        <v>0</v>
      </c>
      <c r="Z46" s="68">
        <v>0</v>
      </c>
    </row>
    <row r="47" spans="2:26" ht="13.5" customHeight="1">
      <c r="B47" s="256" t="s">
        <v>112</v>
      </c>
      <c r="C47" s="67">
        <v>142</v>
      </c>
      <c r="D47" s="69">
        <v>140</v>
      </c>
      <c r="E47" s="69">
        <v>140</v>
      </c>
      <c r="F47" s="72">
        <v>0</v>
      </c>
      <c r="G47" s="72">
        <v>0</v>
      </c>
      <c r="H47" s="72">
        <f>P47+X47</f>
        <v>0</v>
      </c>
      <c r="I47" s="69">
        <v>1</v>
      </c>
      <c r="J47" s="69">
        <v>1</v>
      </c>
      <c r="K47" s="69">
        <v>65</v>
      </c>
      <c r="L47" s="69">
        <v>63</v>
      </c>
      <c r="M47" s="68">
        <v>63</v>
      </c>
      <c r="N47" s="98">
        <v>0</v>
      </c>
      <c r="O47" s="98">
        <v>0</v>
      </c>
      <c r="P47" s="98">
        <v>0</v>
      </c>
      <c r="Q47" s="68">
        <v>1</v>
      </c>
      <c r="R47" s="68">
        <v>1</v>
      </c>
      <c r="S47" s="69">
        <v>77</v>
      </c>
      <c r="T47" s="69">
        <v>77</v>
      </c>
      <c r="U47" s="68">
        <v>77</v>
      </c>
      <c r="V47" s="98">
        <v>0</v>
      </c>
      <c r="W47" s="98">
        <v>0</v>
      </c>
      <c r="X47" s="98">
        <v>0</v>
      </c>
      <c r="Y47" s="68">
        <v>0</v>
      </c>
      <c r="Z47" s="70">
        <v>0</v>
      </c>
    </row>
    <row r="48" spans="2:26" s="101" customFormat="1" ht="4.5" customHeight="1" thickBot="1" thickTop="1">
      <c r="B48" s="257"/>
      <c r="C48" s="48"/>
      <c r="D48" s="106">
        <v>0</v>
      </c>
      <c r="E48" s="106"/>
      <c r="F48" s="106"/>
      <c r="G48" s="106">
        <f>O48+W48</f>
        <v>0</v>
      </c>
      <c r="H48" s="106"/>
      <c r="I48" s="106">
        <f>Q48+Y48</f>
        <v>0</v>
      </c>
      <c r="J48" s="106"/>
      <c r="K48" s="106"/>
      <c r="L48" s="106">
        <v>0</v>
      </c>
      <c r="M48" s="106"/>
      <c r="N48" s="106"/>
      <c r="O48" s="106"/>
      <c r="P48" s="106"/>
      <c r="Q48" s="106"/>
      <c r="R48" s="106"/>
      <c r="S48" s="106"/>
      <c r="T48" s="106">
        <v>0</v>
      </c>
      <c r="U48" s="106"/>
      <c r="V48" s="106"/>
      <c r="W48" s="106"/>
      <c r="X48" s="106"/>
      <c r="Y48" s="106"/>
      <c r="Z48" s="106"/>
    </row>
    <row r="49" spans="2:26" ht="13.5" customHeight="1">
      <c r="B49" s="256" t="s">
        <v>113</v>
      </c>
      <c r="C49" s="67">
        <v>173</v>
      </c>
      <c r="D49" s="69">
        <v>170</v>
      </c>
      <c r="E49" s="69">
        <v>170</v>
      </c>
      <c r="F49" s="69">
        <v>0</v>
      </c>
      <c r="G49" s="69">
        <v>0</v>
      </c>
      <c r="H49" s="72">
        <f>P49+X49</f>
        <v>0</v>
      </c>
      <c r="I49" s="69">
        <v>2</v>
      </c>
      <c r="J49" s="72">
        <v>1</v>
      </c>
      <c r="K49" s="69">
        <v>101</v>
      </c>
      <c r="L49" s="69">
        <v>99</v>
      </c>
      <c r="M49" s="68">
        <v>99</v>
      </c>
      <c r="N49" s="98">
        <v>0</v>
      </c>
      <c r="O49" s="98">
        <v>0</v>
      </c>
      <c r="P49" s="98">
        <v>0</v>
      </c>
      <c r="Q49" s="68">
        <v>2</v>
      </c>
      <c r="R49" s="98">
        <v>0</v>
      </c>
      <c r="S49" s="69">
        <v>72</v>
      </c>
      <c r="T49" s="69">
        <v>71</v>
      </c>
      <c r="U49" s="68">
        <v>71</v>
      </c>
      <c r="V49" s="68">
        <v>0</v>
      </c>
      <c r="W49" s="68">
        <v>0</v>
      </c>
      <c r="X49" s="98">
        <v>0</v>
      </c>
      <c r="Y49" s="70">
        <v>0</v>
      </c>
      <c r="Z49" s="98">
        <v>1</v>
      </c>
    </row>
    <row r="50" spans="2:26" ht="13.5" customHeight="1">
      <c r="B50" s="256" t="s">
        <v>114</v>
      </c>
      <c r="C50" s="67">
        <v>271</v>
      </c>
      <c r="D50" s="69">
        <v>262</v>
      </c>
      <c r="E50" s="69">
        <v>258</v>
      </c>
      <c r="F50" s="69">
        <v>1</v>
      </c>
      <c r="G50" s="72">
        <v>3</v>
      </c>
      <c r="H50" s="72">
        <f>P50+X50</f>
        <v>0</v>
      </c>
      <c r="I50" s="69">
        <v>7</v>
      </c>
      <c r="J50" s="72">
        <v>2</v>
      </c>
      <c r="K50" s="69">
        <v>148</v>
      </c>
      <c r="L50" s="69">
        <v>141</v>
      </c>
      <c r="M50" s="68">
        <v>138</v>
      </c>
      <c r="N50" s="68">
        <v>1</v>
      </c>
      <c r="O50" s="98">
        <v>2</v>
      </c>
      <c r="P50" s="98">
        <v>0</v>
      </c>
      <c r="Q50" s="68">
        <v>5</v>
      </c>
      <c r="R50" s="98">
        <v>2</v>
      </c>
      <c r="S50" s="69">
        <v>123</v>
      </c>
      <c r="T50" s="69">
        <v>121</v>
      </c>
      <c r="U50" s="68">
        <v>120</v>
      </c>
      <c r="V50" s="98">
        <v>0</v>
      </c>
      <c r="W50" s="70">
        <v>1</v>
      </c>
      <c r="X50" s="98">
        <v>0</v>
      </c>
      <c r="Y50" s="70">
        <v>2</v>
      </c>
      <c r="Z50" s="98">
        <v>0</v>
      </c>
    </row>
    <row r="51" spans="2:26" ht="13.5" customHeight="1">
      <c r="B51" s="256" t="s">
        <v>115</v>
      </c>
      <c r="C51" s="67">
        <v>92</v>
      </c>
      <c r="D51" s="69">
        <v>92</v>
      </c>
      <c r="E51" s="69">
        <v>91</v>
      </c>
      <c r="F51" s="69">
        <v>1</v>
      </c>
      <c r="G51" s="72">
        <v>0</v>
      </c>
      <c r="H51" s="72">
        <f>P51+X51</f>
        <v>0</v>
      </c>
      <c r="I51" s="72">
        <v>0</v>
      </c>
      <c r="J51" s="72">
        <v>0</v>
      </c>
      <c r="K51" s="69">
        <v>47</v>
      </c>
      <c r="L51" s="69">
        <v>47</v>
      </c>
      <c r="M51" s="68">
        <v>46</v>
      </c>
      <c r="N51" s="98">
        <v>1</v>
      </c>
      <c r="O51" s="98">
        <v>0</v>
      </c>
      <c r="P51" s="98">
        <v>0</v>
      </c>
      <c r="Q51" s="98">
        <v>0</v>
      </c>
      <c r="R51" s="68">
        <v>0</v>
      </c>
      <c r="S51" s="69">
        <v>45</v>
      </c>
      <c r="T51" s="69">
        <v>45</v>
      </c>
      <c r="U51" s="68">
        <v>45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</row>
    <row r="52" spans="2:26" ht="13.5" customHeight="1">
      <c r="B52" s="256" t="s">
        <v>116</v>
      </c>
      <c r="C52" s="67">
        <v>142</v>
      </c>
      <c r="D52" s="69">
        <v>141</v>
      </c>
      <c r="E52" s="69">
        <v>141</v>
      </c>
      <c r="F52" s="69">
        <v>0</v>
      </c>
      <c r="G52" s="72">
        <f>O52+W52</f>
        <v>0</v>
      </c>
      <c r="H52" s="72">
        <f>P52+X52</f>
        <v>0</v>
      </c>
      <c r="I52" s="72">
        <v>1</v>
      </c>
      <c r="J52" s="72">
        <v>0</v>
      </c>
      <c r="K52" s="69">
        <v>79</v>
      </c>
      <c r="L52" s="69">
        <v>79</v>
      </c>
      <c r="M52" s="68">
        <v>79</v>
      </c>
      <c r="N52" s="98">
        <v>0</v>
      </c>
      <c r="O52" s="98">
        <v>0</v>
      </c>
      <c r="P52" s="98">
        <v>0</v>
      </c>
      <c r="Q52" s="68">
        <v>0</v>
      </c>
      <c r="R52" s="98">
        <v>0</v>
      </c>
      <c r="S52" s="69">
        <v>63</v>
      </c>
      <c r="T52" s="69">
        <v>62</v>
      </c>
      <c r="U52" s="68">
        <v>62</v>
      </c>
      <c r="V52" s="98">
        <v>0</v>
      </c>
      <c r="W52" s="98">
        <v>0</v>
      </c>
      <c r="X52" s="98">
        <v>0</v>
      </c>
      <c r="Y52" s="98">
        <v>1</v>
      </c>
      <c r="Z52" s="98">
        <v>0</v>
      </c>
    </row>
    <row r="53" spans="2:26" ht="13.5" customHeight="1">
      <c r="B53" s="256" t="s">
        <v>117</v>
      </c>
      <c r="C53" s="67">
        <v>6</v>
      </c>
      <c r="D53" s="69">
        <v>6</v>
      </c>
      <c r="E53" s="69">
        <v>6</v>
      </c>
      <c r="F53" s="69">
        <v>0</v>
      </c>
      <c r="G53" s="72">
        <f>O53+W53</f>
        <v>0</v>
      </c>
      <c r="H53" s="72">
        <f>P53+X53</f>
        <v>0</v>
      </c>
      <c r="I53" s="72">
        <v>0</v>
      </c>
      <c r="J53" s="72">
        <v>0</v>
      </c>
      <c r="K53" s="69">
        <v>3</v>
      </c>
      <c r="L53" s="69">
        <v>3</v>
      </c>
      <c r="M53" s="68">
        <v>3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69">
        <v>3</v>
      </c>
      <c r="T53" s="69">
        <v>3</v>
      </c>
      <c r="U53" s="68">
        <v>3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</row>
    <row r="54" spans="2:26" s="101" customFormat="1" ht="4.5" customHeight="1" thickBot="1" thickTop="1">
      <c r="B54" s="257"/>
      <c r="C54" s="48"/>
      <c r="D54" s="106">
        <v>0</v>
      </c>
      <c r="E54" s="106"/>
      <c r="F54" s="106">
        <f>N54+V54</f>
        <v>0</v>
      </c>
      <c r="G54" s="106">
        <f>O54+W54</f>
        <v>0</v>
      </c>
      <c r="H54" s="106"/>
      <c r="I54" s="106">
        <f>Q54+Y54</f>
        <v>0</v>
      </c>
      <c r="J54" s="106">
        <f>R54+Z54</f>
        <v>0</v>
      </c>
      <c r="K54" s="106"/>
      <c r="L54" s="106">
        <v>0</v>
      </c>
      <c r="M54" s="106"/>
      <c r="N54" s="106"/>
      <c r="O54" s="106"/>
      <c r="P54" s="106"/>
      <c r="Q54" s="106"/>
      <c r="R54" s="106"/>
      <c r="S54" s="106"/>
      <c r="T54" s="106">
        <v>0</v>
      </c>
      <c r="U54" s="106"/>
      <c r="V54" s="106"/>
      <c r="W54" s="106"/>
      <c r="X54" s="106"/>
      <c r="Y54" s="106"/>
      <c r="Z54" s="106"/>
    </row>
    <row r="55" spans="2:26" ht="13.5" customHeight="1">
      <c r="B55" s="256" t="s">
        <v>118</v>
      </c>
      <c r="C55" s="67">
        <v>221</v>
      </c>
      <c r="D55" s="69">
        <v>218</v>
      </c>
      <c r="E55" s="69">
        <v>216</v>
      </c>
      <c r="F55" s="69">
        <v>2</v>
      </c>
      <c r="G55" s="72">
        <v>0</v>
      </c>
      <c r="H55" s="72">
        <f>P55+X55</f>
        <v>0</v>
      </c>
      <c r="I55" s="69">
        <v>1</v>
      </c>
      <c r="J55" s="69">
        <v>2</v>
      </c>
      <c r="K55" s="69">
        <v>118</v>
      </c>
      <c r="L55" s="69">
        <v>117</v>
      </c>
      <c r="M55" s="68">
        <v>116</v>
      </c>
      <c r="N55" s="68">
        <v>1</v>
      </c>
      <c r="O55" s="98">
        <v>0</v>
      </c>
      <c r="P55" s="98">
        <v>0</v>
      </c>
      <c r="Q55" s="68">
        <v>0</v>
      </c>
      <c r="R55" s="70">
        <v>1</v>
      </c>
      <c r="S55" s="69">
        <v>103</v>
      </c>
      <c r="T55" s="69">
        <v>101</v>
      </c>
      <c r="U55" s="68">
        <v>100</v>
      </c>
      <c r="V55" s="68">
        <v>1</v>
      </c>
      <c r="W55" s="70">
        <v>0</v>
      </c>
      <c r="X55" s="98">
        <v>0</v>
      </c>
      <c r="Y55" s="98">
        <v>1</v>
      </c>
      <c r="Z55" s="68">
        <v>1</v>
      </c>
    </row>
    <row r="56" spans="2:26" ht="13.5" customHeight="1">
      <c r="B56" s="256" t="s">
        <v>119</v>
      </c>
      <c r="C56" s="67">
        <v>119</v>
      </c>
      <c r="D56" s="69">
        <v>114</v>
      </c>
      <c r="E56" s="69">
        <v>111</v>
      </c>
      <c r="F56" s="69">
        <v>2</v>
      </c>
      <c r="G56" s="72">
        <v>1</v>
      </c>
      <c r="H56" s="72">
        <f>P56+X56</f>
        <v>0</v>
      </c>
      <c r="I56" s="69">
        <v>3</v>
      </c>
      <c r="J56" s="69">
        <v>2</v>
      </c>
      <c r="K56" s="69">
        <v>65</v>
      </c>
      <c r="L56" s="69">
        <v>64</v>
      </c>
      <c r="M56" s="68">
        <v>62</v>
      </c>
      <c r="N56" s="68">
        <v>1</v>
      </c>
      <c r="O56" s="68">
        <v>1</v>
      </c>
      <c r="P56" s="98">
        <v>0</v>
      </c>
      <c r="Q56" s="68">
        <v>0</v>
      </c>
      <c r="R56" s="70">
        <v>1</v>
      </c>
      <c r="S56" s="69">
        <v>54</v>
      </c>
      <c r="T56" s="69">
        <v>50</v>
      </c>
      <c r="U56" s="68">
        <v>49</v>
      </c>
      <c r="V56" s="68">
        <v>1</v>
      </c>
      <c r="W56" s="70">
        <v>0</v>
      </c>
      <c r="X56" s="98">
        <v>0</v>
      </c>
      <c r="Y56" s="98">
        <v>3</v>
      </c>
      <c r="Z56" s="68">
        <v>1</v>
      </c>
    </row>
    <row r="57" spans="2:26" ht="13.5" customHeight="1">
      <c r="B57" s="256" t="s">
        <v>120</v>
      </c>
      <c r="C57" s="67">
        <v>67</v>
      </c>
      <c r="D57" s="69">
        <v>66</v>
      </c>
      <c r="E57" s="69">
        <v>66</v>
      </c>
      <c r="F57" s="69">
        <v>0</v>
      </c>
      <c r="G57" s="72">
        <v>0</v>
      </c>
      <c r="H57" s="72">
        <f>P57+X57</f>
        <v>0</v>
      </c>
      <c r="I57" s="72">
        <v>1</v>
      </c>
      <c r="J57" s="69">
        <v>0</v>
      </c>
      <c r="K57" s="69">
        <v>38</v>
      </c>
      <c r="L57" s="69">
        <v>38</v>
      </c>
      <c r="M57" s="68">
        <v>38</v>
      </c>
      <c r="N57" s="68">
        <v>0</v>
      </c>
      <c r="O57" s="98">
        <v>0</v>
      </c>
      <c r="P57" s="98">
        <v>0</v>
      </c>
      <c r="Q57" s="68">
        <v>0</v>
      </c>
      <c r="R57" s="68">
        <v>0</v>
      </c>
      <c r="S57" s="69">
        <v>29</v>
      </c>
      <c r="T57" s="69">
        <v>28</v>
      </c>
      <c r="U57" s="68">
        <v>28</v>
      </c>
      <c r="V57" s="68">
        <v>0</v>
      </c>
      <c r="W57" s="98">
        <v>0</v>
      </c>
      <c r="X57" s="98">
        <v>0</v>
      </c>
      <c r="Y57" s="98">
        <v>1</v>
      </c>
      <c r="Z57" s="70">
        <v>0</v>
      </c>
    </row>
    <row r="58" spans="2:26" ht="13.5" customHeight="1">
      <c r="B58" s="256" t="s">
        <v>121</v>
      </c>
      <c r="C58" s="67">
        <v>79</v>
      </c>
      <c r="D58" s="69">
        <v>77</v>
      </c>
      <c r="E58" s="69">
        <v>74</v>
      </c>
      <c r="F58" s="69">
        <v>3</v>
      </c>
      <c r="G58" s="72">
        <v>0</v>
      </c>
      <c r="H58" s="72">
        <f>P58+X58</f>
        <v>0</v>
      </c>
      <c r="I58" s="72">
        <v>2</v>
      </c>
      <c r="J58" s="72">
        <v>0</v>
      </c>
      <c r="K58" s="69">
        <v>45</v>
      </c>
      <c r="L58" s="69">
        <v>44</v>
      </c>
      <c r="M58" s="68">
        <v>41</v>
      </c>
      <c r="N58" s="98">
        <v>3</v>
      </c>
      <c r="O58" s="98">
        <v>0</v>
      </c>
      <c r="P58" s="98">
        <v>0</v>
      </c>
      <c r="Q58" s="68">
        <v>1</v>
      </c>
      <c r="R58" s="68">
        <v>0</v>
      </c>
      <c r="S58" s="69">
        <v>34</v>
      </c>
      <c r="T58" s="69">
        <v>33</v>
      </c>
      <c r="U58" s="68">
        <v>33</v>
      </c>
      <c r="V58" s="98">
        <v>0</v>
      </c>
      <c r="W58" s="98">
        <v>0</v>
      </c>
      <c r="X58" s="98">
        <v>0</v>
      </c>
      <c r="Y58" s="98">
        <v>1</v>
      </c>
      <c r="Z58" s="98">
        <v>0</v>
      </c>
    </row>
    <row r="59" spans="2:26" ht="13.5" customHeight="1">
      <c r="B59" s="256" t="s">
        <v>122</v>
      </c>
      <c r="C59" s="67">
        <v>13</v>
      </c>
      <c r="D59" s="69">
        <v>12</v>
      </c>
      <c r="E59" s="69">
        <v>12</v>
      </c>
      <c r="F59" s="69">
        <v>0</v>
      </c>
      <c r="G59" s="72">
        <v>0</v>
      </c>
      <c r="H59" s="72">
        <f>P59+X59</f>
        <v>0</v>
      </c>
      <c r="I59" s="72">
        <v>1</v>
      </c>
      <c r="J59" s="72">
        <v>0</v>
      </c>
      <c r="K59" s="69">
        <v>7</v>
      </c>
      <c r="L59" s="69">
        <v>6</v>
      </c>
      <c r="M59" s="68">
        <v>6</v>
      </c>
      <c r="N59" s="68">
        <v>0</v>
      </c>
      <c r="O59" s="98">
        <v>0</v>
      </c>
      <c r="P59" s="98">
        <v>0</v>
      </c>
      <c r="Q59" s="68">
        <v>1</v>
      </c>
      <c r="R59" s="98">
        <v>0</v>
      </c>
      <c r="S59" s="69">
        <v>6</v>
      </c>
      <c r="T59" s="69">
        <v>6</v>
      </c>
      <c r="U59" s="68">
        <v>6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</row>
    <row r="60" spans="2:26" s="101" customFormat="1" ht="4.5" customHeight="1" thickBot="1" thickTop="1">
      <c r="B60" s="257"/>
      <c r="C60" s="48"/>
      <c r="D60" s="106">
        <v>0</v>
      </c>
      <c r="E60" s="106"/>
      <c r="F60" s="106"/>
      <c r="G60" s="106">
        <f>O60+W60</f>
        <v>0</v>
      </c>
      <c r="H60" s="106"/>
      <c r="I60" s="106"/>
      <c r="J60" s="106">
        <f>R60+Z60</f>
        <v>0</v>
      </c>
      <c r="K60" s="106"/>
      <c r="L60" s="106">
        <v>0</v>
      </c>
      <c r="M60" s="106"/>
      <c r="N60" s="106"/>
      <c r="O60" s="106"/>
      <c r="P60" s="106"/>
      <c r="Q60" s="106"/>
      <c r="R60" s="106">
        <v>0</v>
      </c>
      <c r="S60" s="106"/>
      <c r="T60" s="106">
        <v>0</v>
      </c>
      <c r="U60" s="106"/>
      <c r="V60" s="106">
        <v>0</v>
      </c>
      <c r="W60" s="106"/>
      <c r="X60" s="106"/>
      <c r="Y60" s="106"/>
      <c r="Z60" s="106"/>
    </row>
    <row r="61" spans="2:26" ht="13.5" customHeight="1">
      <c r="B61" s="256" t="s">
        <v>123</v>
      </c>
      <c r="C61" s="67">
        <v>94</v>
      </c>
      <c r="D61" s="69">
        <v>94</v>
      </c>
      <c r="E61" s="69">
        <v>94</v>
      </c>
      <c r="F61" s="69">
        <v>0</v>
      </c>
      <c r="G61" s="72">
        <f>O61+W61</f>
        <v>0</v>
      </c>
      <c r="H61" s="72">
        <f>P61+X61</f>
        <v>0</v>
      </c>
      <c r="I61" s="69">
        <v>0</v>
      </c>
      <c r="J61" s="72">
        <v>0</v>
      </c>
      <c r="K61" s="69">
        <v>56</v>
      </c>
      <c r="L61" s="69">
        <v>56</v>
      </c>
      <c r="M61" s="68">
        <v>56</v>
      </c>
      <c r="N61" s="68">
        <v>0</v>
      </c>
      <c r="O61" s="98">
        <v>0</v>
      </c>
      <c r="P61" s="98">
        <v>0</v>
      </c>
      <c r="Q61" s="98">
        <v>0</v>
      </c>
      <c r="R61" s="98">
        <v>0</v>
      </c>
      <c r="S61" s="69">
        <v>38</v>
      </c>
      <c r="T61" s="69">
        <v>38</v>
      </c>
      <c r="U61" s="68">
        <v>38</v>
      </c>
      <c r="V61" s="68">
        <v>0</v>
      </c>
      <c r="W61" s="98">
        <v>0</v>
      </c>
      <c r="X61" s="98">
        <v>0</v>
      </c>
      <c r="Y61" s="68">
        <v>0</v>
      </c>
      <c r="Z61" s="98">
        <v>0</v>
      </c>
    </row>
    <row r="62" spans="2:26" ht="13.5" customHeight="1">
      <c r="B62" s="256" t="s">
        <v>124</v>
      </c>
      <c r="C62" s="67">
        <v>10</v>
      </c>
      <c r="D62" s="69">
        <v>10</v>
      </c>
      <c r="E62" s="69">
        <v>8</v>
      </c>
      <c r="F62" s="69">
        <v>2</v>
      </c>
      <c r="G62" s="72">
        <f>O62+W62</f>
        <v>0</v>
      </c>
      <c r="H62" s="72">
        <f>P62+X62</f>
        <v>0</v>
      </c>
      <c r="I62" s="72">
        <v>0</v>
      </c>
      <c r="J62" s="72">
        <v>0</v>
      </c>
      <c r="K62" s="69">
        <v>6</v>
      </c>
      <c r="L62" s="69">
        <v>6</v>
      </c>
      <c r="M62" s="68">
        <v>5</v>
      </c>
      <c r="N62" s="68">
        <v>1</v>
      </c>
      <c r="O62" s="98">
        <v>0</v>
      </c>
      <c r="P62" s="98">
        <v>0</v>
      </c>
      <c r="Q62" s="68">
        <v>0</v>
      </c>
      <c r="R62" s="98">
        <v>0</v>
      </c>
      <c r="S62" s="69">
        <v>4</v>
      </c>
      <c r="T62" s="69">
        <v>4</v>
      </c>
      <c r="U62" s="68">
        <v>3</v>
      </c>
      <c r="V62" s="68">
        <v>1</v>
      </c>
      <c r="W62" s="98">
        <v>0</v>
      </c>
      <c r="X62" s="98">
        <v>0</v>
      </c>
      <c r="Y62" s="98">
        <v>0</v>
      </c>
      <c r="Z62" s="98">
        <v>0</v>
      </c>
    </row>
    <row r="63" spans="2:26" ht="13.5" customHeight="1">
      <c r="B63" s="256" t="s">
        <v>125</v>
      </c>
      <c r="C63" s="67">
        <v>71</v>
      </c>
      <c r="D63" s="69">
        <v>69</v>
      </c>
      <c r="E63" s="69">
        <v>68</v>
      </c>
      <c r="F63" s="69">
        <v>1</v>
      </c>
      <c r="G63" s="72">
        <f>O63+W63</f>
        <v>0</v>
      </c>
      <c r="H63" s="72">
        <f>P63+X63</f>
        <v>0</v>
      </c>
      <c r="I63" s="69">
        <v>2</v>
      </c>
      <c r="J63" s="72">
        <v>0</v>
      </c>
      <c r="K63" s="69">
        <v>33</v>
      </c>
      <c r="L63" s="69">
        <v>31</v>
      </c>
      <c r="M63" s="68">
        <v>31</v>
      </c>
      <c r="N63" s="68">
        <v>0</v>
      </c>
      <c r="O63" s="98">
        <v>0</v>
      </c>
      <c r="P63" s="98">
        <v>0</v>
      </c>
      <c r="Q63" s="68">
        <v>2</v>
      </c>
      <c r="R63" s="98">
        <v>0</v>
      </c>
      <c r="S63" s="69">
        <v>38</v>
      </c>
      <c r="T63" s="69">
        <v>38</v>
      </c>
      <c r="U63" s="68">
        <v>37</v>
      </c>
      <c r="V63" s="68">
        <v>1</v>
      </c>
      <c r="W63" s="98">
        <v>0</v>
      </c>
      <c r="X63" s="98">
        <v>0</v>
      </c>
      <c r="Y63" s="98">
        <v>0</v>
      </c>
      <c r="Z63" s="98">
        <v>0</v>
      </c>
    </row>
    <row r="64" spans="2:26" ht="13.5" customHeight="1">
      <c r="B64" s="256" t="s">
        <v>126</v>
      </c>
      <c r="C64" s="67">
        <v>91</v>
      </c>
      <c r="D64" s="69">
        <v>86</v>
      </c>
      <c r="E64" s="69">
        <v>85</v>
      </c>
      <c r="F64" s="69">
        <v>0</v>
      </c>
      <c r="G64" s="72">
        <v>1</v>
      </c>
      <c r="H64" s="72">
        <f>P64+X64</f>
        <v>0</v>
      </c>
      <c r="I64" s="72">
        <v>4</v>
      </c>
      <c r="J64" s="69">
        <v>1</v>
      </c>
      <c r="K64" s="69">
        <v>46</v>
      </c>
      <c r="L64" s="69">
        <v>43</v>
      </c>
      <c r="M64" s="68">
        <v>43</v>
      </c>
      <c r="N64" s="98">
        <v>0</v>
      </c>
      <c r="O64" s="98">
        <v>0</v>
      </c>
      <c r="P64" s="98">
        <v>0</v>
      </c>
      <c r="Q64" s="68">
        <v>3</v>
      </c>
      <c r="R64" s="68">
        <v>0</v>
      </c>
      <c r="S64" s="69">
        <v>45</v>
      </c>
      <c r="T64" s="69">
        <v>43</v>
      </c>
      <c r="U64" s="68">
        <v>42</v>
      </c>
      <c r="V64" s="68">
        <v>0</v>
      </c>
      <c r="W64" s="98">
        <v>1</v>
      </c>
      <c r="X64" s="98">
        <v>0</v>
      </c>
      <c r="Y64" s="98">
        <v>1</v>
      </c>
      <c r="Z64" s="98">
        <v>1</v>
      </c>
    </row>
    <row r="65" spans="2:26" ht="13.5" customHeight="1">
      <c r="B65" s="256" t="s">
        <v>127</v>
      </c>
      <c r="C65" s="67">
        <v>179</v>
      </c>
      <c r="D65" s="69">
        <v>174</v>
      </c>
      <c r="E65" s="69">
        <v>170</v>
      </c>
      <c r="F65" s="69">
        <v>4</v>
      </c>
      <c r="G65" s="72">
        <v>0</v>
      </c>
      <c r="H65" s="72">
        <f>P65+X65</f>
        <v>0</v>
      </c>
      <c r="I65" s="69">
        <v>5</v>
      </c>
      <c r="J65" s="69">
        <v>0</v>
      </c>
      <c r="K65" s="69">
        <v>95</v>
      </c>
      <c r="L65" s="69">
        <v>91</v>
      </c>
      <c r="M65" s="68">
        <v>88</v>
      </c>
      <c r="N65" s="98">
        <v>3</v>
      </c>
      <c r="O65" s="98">
        <v>0</v>
      </c>
      <c r="P65" s="98">
        <v>0</v>
      </c>
      <c r="Q65" s="68">
        <v>4</v>
      </c>
      <c r="R65" s="68">
        <v>0</v>
      </c>
      <c r="S65" s="69">
        <v>84</v>
      </c>
      <c r="T65" s="69">
        <v>83</v>
      </c>
      <c r="U65" s="68">
        <v>82</v>
      </c>
      <c r="V65" s="68">
        <v>1</v>
      </c>
      <c r="W65" s="98">
        <v>0</v>
      </c>
      <c r="X65" s="98">
        <v>0</v>
      </c>
      <c r="Y65" s="68">
        <v>1</v>
      </c>
      <c r="Z65" s="98">
        <v>0</v>
      </c>
    </row>
    <row r="66" spans="2:26" s="101" customFormat="1" ht="4.5" customHeight="1" thickBot="1" thickTop="1">
      <c r="B66" s="257"/>
      <c r="C66" s="48"/>
      <c r="D66" s="106">
        <v>0</v>
      </c>
      <c r="E66" s="106"/>
      <c r="F66" s="106"/>
      <c r="G66" s="106">
        <f>O66+W66</f>
        <v>0</v>
      </c>
      <c r="H66" s="106"/>
      <c r="I66" s="106"/>
      <c r="J66" s="106">
        <f>R66+Z66</f>
        <v>0</v>
      </c>
      <c r="K66" s="106"/>
      <c r="L66" s="106">
        <v>0</v>
      </c>
      <c r="M66" s="106"/>
      <c r="N66" s="106"/>
      <c r="O66" s="106"/>
      <c r="P66" s="106"/>
      <c r="Q66" s="106"/>
      <c r="R66" s="106"/>
      <c r="S66" s="106"/>
      <c r="T66" s="106">
        <v>0</v>
      </c>
      <c r="U66" s="106"/>
      <c r="V66" s="106"/>
      <c r="W66" s="106"/>
      <c r="X66" s="106"/>
      <c r="Y66" s="106"/>
      <c r="Z66" s="106"/>
    </row>
    <row r="67" spans="2:26" ht="13.5" customHeight="1">
      <c r="B67" s="256" t="s">
        <v>128</v>
      </c>
      <c r="C67" s="67">
        <v>66</v>
      </c>
      <c r="D67" s="69">
        <v>63</v>
      </c>
      <c r="E67" s="69">
        <v>61</v>
      </c>
      <c r="F67" s="72">
        <v>2</v>
      </c>
      <c r="G67" s="72">
        <v>0</v>
      </c>
      <c r="H67" s="72">
        <f>P67+X67</f>
        <v>0</v>
      </c>
      <c r="I67" s="69">
        <v>2</v>
      </c>
      <c r="J67" s="72">
        <v>1</v>
      </c>
      <c r="K67" s="69">
        <v>39</v>
      </c>
      <c r="L67" s="69">
        <v>37</v>
      </c>
      <c r="M67" s="68">
        <v>36</v>
      </c>
      <c r="N67" s="68">
        <v>1</v>
      </c>
      <c r="O67" s="98">
        <v>0</v>
      </c>
      <c r="P67" s="98">
        <v>0</v>
      </c>
      <c r="Q67" s="68">
        <v>1</v>
      </c>
      <c r="R67" s="98">
        <v>1</v>
      </c>
      <c r="S67" s="69">
        <v>27</v>
      </c>
      <c r="T67" s="69">
        <v>26</v>
      </c>
      <c r="U67" s="68">
        <v>25</v>
      </c>
      <c r="V67" s="70">
        <v>1</v>
      </c>
      <c r="W67" s="70">
        <v>0</v>
      </c>
      <c r="X67" s="98">
        <v>0</v>
      </c>
      <c r="Y67" s="98">
        <v>1</v>
      </c>
      <c r="Z67" s="98">
        <v>0</v>
      </c>
    </row>
    <row r="68" spans="2:26" ht="13.5" customHeight="1">
      <c r="B68" s="256" t="s">
        <v>129</v>
      </c>
      <c r="C68" s="67">
        <v>68</v>
      </c>
      <c r="D68" s="69">
        <v>68</v>
      </c>
      <c r="E68" s="69">
        <v>66</v>
      </c>
      <c r="F68" s="72">
        <v>1</v>
      </c>
      <c r="G68" s="72">
        <v>1</v>
      </c>
      <c r="H68" s="72">
        <f>P68+X68</f>
        <v>0</v>
      </c>
      <c r="I68" s="69">
        <v>0</v>
      </c>
      <c r="J68" s="69">
        <v>0</v>
      </c>
      <c r="K68" s="69">
        <v>35</v>
      </c>
      <c r="L68" s="69">
        <v>35</v>
      </c>
      <c r="M68" s="68">
        <v>35</v>
      </c>
      <c r="N68" s="98">
        <v>0</v>
      </c>
      <c r="O68" s="98">
        <v>0</v>
      </c>
      <c r="P68" s="98">
        <v>0</v>
      </c>
      <c r="Q68" s="68">
        <v>0</v>
      </c>
      <c r="R68" s="70">
        <v>0</v>
      </c>
      <c r="S68" s="69">
        <v>33</v>
      </c>
      <c r="T68" s="69">
        <v>33</v>
      </c>
      <c r="U68" s="68">
        <v>31</v>
      </c>
      <c r="V68" s="70">
        <v>1</v>
      </c>
      <c r="W68" s="70">
        <v>1</v>
      </c>
      <c r="X68" s="98">
        <v>0</v>
      </c>
      <c r="Y68" s="98">
        <v>0</v>
      </c>
      <c r="Z68" s="68">
        <v>0</v>
      </c>
    </row>
    <row r="69" spans="2:26" ht="13.5" customHeight="1">
      <c r="B69" s="256" t="s">
        <v>130</v>
      </c>
      <c r="C69" s="67">
        <v>123</v>
      </c>
      <c r="D69" s="69">
        <v>123</v>
      </c>
      <c r="E69" s="69">
        <v>119</v>
      </c>
      <c r="F69" s="72">
        <v>3</v>
      </c>
      <c r="G69" s="69">
        <v>1</v>
      </c>
      <c r="H69" s="72">
        <f>P69+X69</f>
        <v>0</v>
      </c>
      <c r="I69" s="69">
        <v>0</v>
      </c>
      <c r="J69" s="69">
        <v>0</v>
      </c>
      <c r="K69" s="69">
        <v>64</v>
      </c>
      <c r="L69" s="69">
        <v>64</v>
      </c>
      <c r="M69" s="68">
        <v>63</v>
      </c>
      <c r="N69" s="98">
        <v>1</v>
      </c>
      <c r="O69" s="98">
        <v>0</v>
      </c>
      <c r="P69" s="98">
        <v>0</v>
      </c>
      <c r="Q69" s="68">
        <v>0</v>
      </c>
      <c r="R69" s="68">
        <v>0</v>
      </c>
      <c r="S69" s="69">
        <v>59</v>
      </c>
      <c r="T69" s="69">
        <v>59</v>
      </c>
      <c r="U69" s="68">
        <v>56</v>
      </c>
      <c r="V69" s="70">
        <v>2</v>
      </c>
      <c r="W69" s="68">
        <v>1</v>
      </c>
      <c r="X69" s="98">
        <v>0</v>
      </c>
      <c r="Y69" s="68">
        <v>0</v>
      </c>
      <c r="Z69" s="68">
        <v>0</v>
      </c>
    </row>
    <row r="70" spans="2:26" ht="13.5" customHeight="1">
      <c r="B70" s="256" t="s">
        <v>131</v>
      </c>
      <c r="C70" s="67">
        <v>31</v>
      </c>
      <c r="D70" s="69">
        <v>31</v>
      </c>
      <c r="E70" s="69">
        <v>29</v>
      </c>
      <c r="F70" s="69">
        <v>2</v>
      </c>
      <c r="G70" s="69">
        <v>0</v>
      </c>
      <c r="H70" s="72">
        <f>P70+X70</f>
        <v>0</v>
      </c>
      <c r="I70" s="69">
        <v>0</v>
      </c>
      <c r="J70" s="72">
        <v>0</v>
      </c>
      <c r="K70" s="69">
        <v>18</v>
      </c>
      <c r="L70" s="69">
        <v>18</v>
      </c>
      <c r="M70" s="68">
        <v>16</v>
      </c>
      <c r="N70" s="68">
        <v>2</v>
      </c>
      <c r="O70" s="98">
        <v>0</v>
      </c>
      <c r="P70" s="98">
        <v>0</v>
      </c>
      <c r="Q70" s="68">
        <v>0</v>
      </c>
      <c r="R70" s="98">
        <v>0</v>
      </c>
      <c r="S70" s="69">
        <v>13</v>
      </c>
      <c r="T70" s="69">
        <v>13</v>
      </c>
      <c r="U70" s="68">
        <v>13</v>
      </c>
      <c r="V70" s="98">
        <v>0</v>
      </c>
      <c r="W70" s="68">
        <v>0</v>
      </c>
      <c r="X70" s="98">
        <v>0</v>
      </c>
      <c r="Y70" s="98">
        <v>0</v>
      </c>
      <c r="Z70" s="98">
        <v>0</v>
      </c>
    </row>
    <row r="71" spans="2:26" ht="13.5" customHeight="1">
      <c r="B71" s="256" t="s">
        <v>132</v>
      </c>
      <c r="C71" s="67">
        <v>18</v>
      </c>
      <c r="D71" s="69">
        <v>18</v>
      </c>
      <c r="E71" s="69">
        <v>18</v>
      </c>
      <c r="F71" s="69">
        <v>0</v>
      </c>
      <c r="G71" s="69">
        <v>0</v>
      </c>
      <c r="H71" s="72">
        <f>P71+X71</f>
        <v>0</v>
      </c>
      <c r="I71" s="69">
        <v>0</v>
      </c>
      <c r="J71" s="72">
        <v>0</v>
      </c>
      <c r="K71" s="69">
        <v>14</v>
      </c>
      <c r="L71" s="69">
        <v>14</v>
      </c>
      <c r="M71" s="68">
        <v>14</v>
      </c>
      <c r="N71" s="98">
        <v>0</v>
      </c>
      <c r="O71" s="98">
        <v>0</v>
      </c>
      <c r="P71" s="98">
        <v>0</v>
      </c>
      <c r="Q71" s="68">
        <v>0</v>
      </c>
      <c r="R71" s="98">
        <v>0</v>
      </c>
      <c r="S71" s="69">
        <v>4</v>
      </c>
      <c r="T71" s="69">
        <v>4</v>
      </c>
      <c r="U71" s="68">
        <v>4</v>
      </c>
      <c r="V71" s="70">
        <v>0</v>
      </c>
      <c r="W71" s="68">
        <v>0</v>
      </c>
      <c r="X71" s="98">
        <v>0</v>
      </c>
      <c r="Y71" s="98">
        <v>0</v>
      </c>
      <c r="Z71" s="98">
        <v>0</v>
      </c>
    </row>
    <row r="72" spans="2:26" ht="4.5" customHeight="1" thickBot="1" thickTop="1">
      <c r="B72" s="108"/>
      <c r="C72" s="26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263"/>
    </row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  <row r="97" ht="12.75" thickBot="1" thickTop="1"/>
    <row r="98" ht="12.75" thickBot="1" thickTop="1"/>
  </sheetData>
  <sheetProtection/>
  <mergeCells count="8">
    <mergeCell ref="T5:W5"/>
    <mergeCell ref="T6:W6"/>
    <mergeCell ref="B5:B6"/>
    <mergeCell ref="C6:C7"/>
    <mergeCell ref="D5:G5"/>
    <mergeCell ref="D6:G6"/>
    <mergeCell ref="L5:O5"/>
    <mergeCell ref="L6:O6"/>
  </mergeCells>
  <printOptions/>
  <pageMargins left="0.5905511811023623" right="0" top="0.5905511811023623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1.00390625" defaultRowHeight="12.75" customHeight="1"/>
  <cols>
    <col min="1" max="1" width="1.625" style="76" customWidth="1"/>
    <col min="2" max="5" width="11.625" style="76" customWidth="1"/>
    <col min="6" max="6" width="11.625" style="101" customWidth="1"/>
    <col min="7" max="8" width="11.625" style="76" customWidth="1"/>
    <col min="9" max="9" width="6.00390625" style="76" customWidth="1"/>
    <col min="10" max="16384" width="11.00390625" style="76" customWidth="1"/>
  </cols>
  <sheetData>
    <row r="1" ht="4.5" customHeight="1"/>
    <row r="2" ht="12.75" customHeight="1">
      <c r="B2" s="75" t="s">
        <v>231</v>
      </c>
    </row>
    <row r="3" ht="4.5" customHeight="1" thickBot="1"/>
    <row r="4" spans="2:8" s="81" customFormat="1" ht="12.75" customHeight="1">
      <c r="B4" s="451" t="s">
        <v>74</v>
      </c>
      <c r="C4" s="446" t="s">
        <v>232</v>
      </c>
      <c r="D4" s="447"/>
      <c r="E4" s="448"/>
      <c r="F4" s="449" t="s">
        <v>233</v>
      </c>
      <c r="G4" s="450"/>
      <c r="H4" s="450"/>
    </row>
    <row r="5" spans="2:8" s="81" customFormat="1" ht="12.75" customHeight="1">
      <c r="B5" s="452"/>
      <c r="C5" s="87" t="s">
        <v>10</v>
      </c>
      <c r="D5" s="87" t="s">
        <v>234</v>
      </c>
      <c r="E5" s="87" t="s">
        <v>235</v>
      </c>
      <c r="F5" s="156" t="s">
        <v>10</v>
      </c>
      <c r="G5" s="87" t="s">
        <v>234</v>
      </c>
      <c r="H5" s="87" t="s">
        <v>235</v>
      </c>
    </row>
    <row r="6" spans="2:8" s="81" customFormat="1" ht="4.5" customHeight="1">
      <c r="B6" s="157"/>
      <c r="C6" s="158"/>
      <c r="D6" s="159"/>
      <c r="E6" s="159"/>
      <c r="F6" s="160"/>
      <c r="G6" s="159"/>
      <c r="H6" s="159"/>
    </row>
    <row r="7" spans="2:9" ht="13.5" customHeight="1">
      <c r="B7" s="161" t="s">
        <v>80</v>
      </c>
      <c r="C7" s="162">
        <v>284</v>
      </c>
      <c r="D7" s="163">
        <v>272</v>
      </c>
      <c r="E7" s="163">
        <v>12</v>
      </c>
      <c r="F7" s="164">
        <v>97</v>
      </c>
      <c r="G7" s="163">
        <v>94</v>
      </c>
      <c r="H7" s="165">
        <v>3</v>
      </c>
      <c r="I7" s="166"/>
    </row>
    <row r="8" spans="2:9" ht="12.75" customHeight="1">
      <c r="B8" s="95" t="s">
        <v>81</v>
      </c>
      <c r="C8" s="167">
        <v>1</v>
      </c>
      <c r="D8" s="168">
        <v>1</v>
      </c>
      <c r="E8" s="168">
        <v>0</v>
      </c>
      <c r="F8" s="169">
        <v>1</v>
      </c>
      <c r="G8" s="168">
        <v>1</v>
      </c>
      <c r="H8" s="168">
        <v>0</v>
      </c>
      <c r="I8" s="166"/>
    </row>
    <row r="9" spans="2:9" ht="12.75" customHeight="1">
      <c r="B9" s="95" t="s">
        <v>82</v>
      </c>
      <c r="C9" s="167">
        <v>2</v>
      </c>
      <c r="D9" s="168">
        <v>2</v>
      </c>
      <c r="E9" s="168">
        <v>0</v>
      </c>
      <c r="F9" s="169">
        <v>2</v>
      </c>
      <c r="G9" s="168">
        <v>2</v>
      </c>
      <c r="H9" s="168">
        <v>0</v>
      </c>
      <c r="I9" s="166"/>
    </row>
    <row r="10" spans="3:8" s="101" customFormat="1" ht="4.5" customHeight="1">
      <c r="C10" s="170"/>
      <c r="D10" s="171"/>
      <c r="E10" s="171"/>
      <c r="F10" s="171"/>
      <c r="G10" s="171"/>
      <c r="H10" s="171"/>
    </row>
    <row r="11" spans="2:8" ht="13.5" customHeight="1">
      <c r="B11" s="99" t="s">
        <v>83</v>
      </c>
      <c r="C11" s="167">
        <v>35</v>
      </c>
      <c r="D11" s="172">
        <v>34</v>
      </c>
      <c r="E11" s="168">
        <v>1</v>
      </c>
      <c r="F11" s="169">
        <v>18</v>
      </c>
      <c r="G11" s="172">
        <v>18</v>
      </c>
      <c r="H11" s="168">
        <v>0</v>
      </c>
    </row>
    <row r="12" spans="2:8" ht="12.75" customHeight="1">
      <c r="B12" s="99" t="s">
        <v>84</v>
      </c>
      <c r="C12" s="167">
        <v>18</v>
      </c>
      <c r="D12" s="172">
        <v>18</v>
      </c>
      <c r="E12" s="168">
        <v>0</v>
      </c>
      <c r="F12" s="169">
        <v>6</v>
      </c>
      <c r="G12" s="172">
        <v>6</v>
      </c>
      <c r="H12" s="168">
        <v>0</v>
      </c>
    </row>
    <row r="13" spans="2:8" ht="12.75" customHeight="1">
      <c r="B13" s="99" t="s">
        <v>85</v>
      </c>
      <c r="C13" s="167">
        <v>11</v>
      </c>
      <c r="D13" s="172">
        <v>11</v>
      </c>
      <c r="E13" s="168">
        <v>0</v>
      </c>
      <c r="F13" s="169">
        <v>3</v>
      </c>
      <c r="G13" s="172">
        <v>3</v>
      </c>
      <c r="H13" s="168">
        <v>0</v>
      </c>
    </row>
    <row r="14" spans="2:8" ht="12.75" customHeight="1">
      <c r="B14" s="99" t="s">
        <v>86</v>
      </c>
      <c r="C14" s="167">
        <v>22</v>
      </c>
      <c r="D14" s="172">
        <v>22</v>
      </c>
      <c r="E14" s="168">
        <v>0</v>
      </c>
      <c r="F14" s="169">
        <v>8</v>
      </c>
      <c r="G14" s="172">
        <v>8</v>
      </c>
      <c r="H14" s="168">
        <v>0</v>
      </c>
    </row>
    <row r="15" spans="2:8" ht="12.75" customHeight="1">
      <c r="B15" s="99" t="s">
        <v>87</v>
      </c>
      <c r="C15" s="167">
        <v>2</v>
      </c>
      <c r="D15" s="172">
        <v>2</v>
      </c>
      <c r="E15" s="168">
        <v>0</v>
      </c>
      <c r="F15" s="169">
        <v>1</v>
      </c>
      <c r="G15" s="172">
        <v>1</v>
      </c>
      <c r="H15" s="168">
        <v>0</v>
      </c>
    </row>
    <row r="16" spans="2:8" s="101" customFormat="1" ht="4.5" customHeight="1">
      <c r="B16" s="102"/>
      <c r="C16" s="173"/>
      <c r="D16" s="169"/>
      <c r="E16" s="174"/>
      <c r="F16" s="169"/>
      <c r="G16" s="169"/>
      <c r="H16" s="174"/>
    </row>
    <row r="17" spans="2:8" ht="13.5" customHeight="1">
      <c r="B17" s="99" t="s">
        <v>88</v>
      </c>
      <c r="C17" s="167">
        <v>1</v>
      </c>
      <c r="D17" s="172">
        <v>1</v>
      </c>
      <c r="E17" s="168">
        <v>0</v>
      </c>
      <c r="F17" s="169">
        <v>1</v>
      </c>
      <c r="G17" s="172">
        <v>1</v>
      </c>
      <c r="H17" s="168">
        <v>0</v>
      </c>
    </row>
    <row r="18" spans="2:8" ht="12.75" customHeight="1">
      <c r="B18" s="99" t="s">
        <v>89</v>
      </c>
      <c r="C18" s="167">
        <v>1</v>
      </c>
      <c r="D18" s="172">
        <v>1</v>
      </c>
      <c r="E18" s="168">
        <v>0</v>
      </c>
      <c r="F18" s="169">
        <v>1</v>
      </c>
      <c r="G18" s="172">
        <v>1</v>
      </c>
      <c r="H18" s="168">
        <v>0</v>
      </c>
    </row>
    <row r="19" spans="2:8" ht="12.75" customHeight="1">
      <c r="B19" s="99" t="s">
        <v>90</v>
      </c>
      <c r="C19" s="167">
        <v>6</v>
      </c>
      <c r="D19" s="172">
        <v>5</v>
      </c>
      <c r="E19" s="168">
        <v>1</v>
      </c>
      <c r="F19" s="169">
        <v>2</v>
      </c>
      <c r="G19" s="172">
        <v>2</v>
      </c>
      <c r="H19" s="168">
        <v>0</v>
      </c>
    </row>
    <row r="20" spans="2:8" ht="12.75" customHeight="1">
      <c r="B20" s="99" t="s">
        <v>91</v>
      </c>
      <c r="C20" s="167">
        <v>8</v>
      </c>
      <c r="D20" s="172">
        <v>7</v>
      </c>
      <c r="E20" s="168">
        <v>1</v>
      </c>
      <c r="F20" s="169">
        <v>3</v>
      </c>
      <c r="G20" s="172">
        <v>3</v>
      </c>
      <c r="H20" s="168">
        <v>0</v>
      </c>
    </row>
    <row r="21" spans="2:8" ht="12.75" customHeight="1">
      <c r="B21" s="99" t="s">
        <v>92</v>
      </c>
      <c r="C21" s="167">
        <v>2</v>
      </c>
      <c r="D21" s="172">
        <v>2</v>
      </c>
      <c r="E21" s="168">
        <v>0</v>
      </c>
      <c r="F21" s="169">
        <v>1</v>
      </c>
      <c r="G21" s="172">
        <v>1</v>
      </c>
      <c r="H21" s="168">
        <v>0</v>
      </c>
    </row>
    <row r="22" spans="2:8" s="101" customFormat="1" ht="4.5" customHeight="1">
      <c r="B22" s="102"/>
      <c r="C22" s="173"/>
      <c r="D22" s="169"/>
      <c r="E22" s="174"/>
      <c r="F22" s="169"/>
      <c r="G22" s="169"/>
      <c r="H22" s="174"/>
    </row>
    <row r="23" spans="2:8" ht="13.5" customHeight="1">
      <c r="B23" s="99" t="s">
        <v>93</v>
      </c>
      <c r="C23" s="167">
        <v>2</v>
      </c>
      <c r="D23" s="172">
        <v>2</v>
      </c>
      <c r="E23" s="168">
        <v>0</v>
      </c>
      <c r="F23" s="169">
        <v>1</v>
      </c>
      <c r="G23" s="172">
        <v>1</v>
      </c>
      <c r="H23" s="168">
        <v>0</v>
      </c>
    </row>
    <row r="24" spans="2:8" ht="12.75" customHeight="1">
      <c r="B24" s="99" t="s">
        <v>94</v>
      </c>
      <c r="C24" s="167">
        <v>2</v>
      </c>
      <c r="D24" s="172">
        <v>2</v>
      </c>
      <c r="E24" s="168">
        <v>0</v>
      </c>
      <c r="F24" s="169">
        <v>1</v>
      </c>
      <c r="G24" s="172">
        <v>1</v>
      </c>
      <c r="H24" s="168">
        <v>0</v>
      </c>
    </row>
    <row r="25" spans="2:8" ht="12.75" customHeight="1">
      <c r="B25" s="99" t="s">
        <v>95</v>
      </c>
      <c r="C25" s="167">
        <v>1</v>
      </c>
      <c r="D25" s="172">
        <v>1</v>
      </c>
      <c r="E25" s="168">
        <v>0</v>
      </c>
      <c r="F25" s="169">
        <v>1</v>
      </c>
      <c r="G25" s="172">
        <v>1</v>
      </c>
      <c r="H25" s="168">
        <v>0</v>
      </c>
    </row>
    <row r="26" spans="2:8" ht="12.75" customHeight="1">
      <c r="B26" s="99" t="s">
        <v>96</v>
      </c>
      <c r="C26" s="167">
        <v>3</v>
      </c>
      <c r="D26" s="172">
        <v>3</v>
      </c>
      <c r="E26" s="168">
        <v>0</v>
      </c>
      <c r="F26" s="169">
        <v>2</v>
      </c>
      <c r="G26" s="172">
        <v>2</v>
      </c>
      <c r="H26" s="168">
        <v>0</v>
      </c>
    </row>
    <row r="27" spans="2:8" ht="12.75" customHeight="1">
      <c r="B27" s="99" t="s">
        <v>97</v>
      </c>
      <c r="C27" s="167">
        <v>1</v>
      </c>
      <c r="D27" s="172">
        <v>1</v>
      </c>
      <c r="E27" s="168">
        <v>0</v>
      </c>
      <c r="F27" s="169">
        <v>1</v>
      </c>
      <c r="G27" s="172">
        <v>1</v>
      </c>
      <c r="H27" s="168">
        <v>0</v>
      </c>
    </row>
    <row r="28" spans="2:8" s="101" customFormat="1" ht="4.5" customHeight="1">
      <c r="B28" s="102"/>
      <c r="C28" s="173"/>
      <c r="D28" s="169"/>
      <c r="E28" s="174"/>
      <c r="F28" s="169"/>
      <c r="G28" s="169"/>
      <c r="H28" s="174"/>
    </row>
    <row r="29" spans="2:8" ht="13.5" customHeight="1">
      <c r="B29" s="99" t="s">
        <v>98</v>
      </c>
      <c r="C29" s="167">
        <v>2</v>
      </c>
      <c r="D29" s="172">
        <v>2</v>
      </c>
      <c r="E29" s="168">
        <v>0</v>
      </c>
      <c r="F29" s="169">
        <v>1</v>
      </c>
      <c r="G29" s="172">
        <v>1</v>
      </c>
      <c r="H29" s="168">
        <v>0</v>
      </c>
    </row>
    <row r="30" spans="2:8" ht="12.75" customHeight="1">
      <c r="B30" s="99" t="s">
        <v>99</v>
      </c>
      <c r="C30" s="167">
        <v>4</v>
      </c>
      <c r="D30" s="172">
        <v>4</v>
      </c>
      <c r="E30" s="168">
        <v>0</v>
      </c>
      <c r="F30" s="169">
        <v>3</v>
      </c>
      <c r="G30" s="172">
        <v>1</v>
      </c>
      <c r="H30" s="168">
        <v>2</v>
      </c>
    </row>
    <row r="31" spans="2:8" ht="12.75" customHeight="1">
      <c r="B31" s="99" t="s">
        <v>100</v>
      </c>
      <c r="C31" s="167">
        <v>2</v>
      </c>
      <c r="D31" s="172">
        <v>2</v>
      </c>
      <c r="E31" s="168">
        <v>0</v>
      </c>
      <c r="F31" s="169">
        <v>1</v>
      </c>
      <c r="G31" s="172">
        <v>1</v>
      </c>
      <c r="H31" s="168">
        <v>0</v>
      </c>
    </row>
    <row r="32" spans="2:8" ht="12.75" customHeight="1">
      <c r="B32" s="99" t="s">
        <v>101</v>
      </c>
      <c r="C32" s="167">
        <v>3</v>
      </c>
      <c r="D32" s="172">
        <v>3</v>
      </c>
      <c r="E32" s="168">
        <v>0</v>
      </c>
      <c r="F32" s="169">
        <v>1</v>
      </c>
      <c r="G32" s="172">
        <v>1</v>
      </c>
      <c r="H32" s="168">
        <v>0</v>
      </c>
    </row>
    <row r="33" spans="2:8" ht="12.75" customHeight="1">
      <c r="B33" s="99" t="s">
        <v>102</v>
      </c>
      <c r="C33" s="167">
        <v>3</v>
      </c>
      <c r="D33" s="172">
        <v>3</v>
      </c>
      <c r="E33" s="168">
        <v>0</v>
      </c>
      <c r="F33" s="169">
        <v>1</v>
      </c>
      <c r="G33" s="172">
        <v>1</v>
      </c>
      <c r="H33" s="168">
        <v>0</v>
      </c>
    </row>
    <row r="34" spans="2:8" s="101" customFormat="1" ht="4.5" customHeight="1">
      <c r="B34" s="102"/>
      <c r="C34" s="173"/>
      <c r="D34" s="169"/>
      <c r="E34" s="174"/>
      <c r="F34" s="169"/>
      <c r="G34" s="169"/>
      <c r="H34" s="174"/>
    </row>
    <row r="35" spans="2:8" ht="13.5" customHeight="1">
      <c r="B35" s="99" t="s">
        <v>103</v>
      </c>
      <c r="C35" s="167">
        <v>2</v>
      </c>
      <c r="D35" s="172">
        <v>2</v>
      </c>
      <c r="E35" s="168">
        <v>0</v>
      </c>
      <c r="F35" s="169">
        <v>1</v>
      </c>
      <c r="G35" s="172">
        <v>1</v>
      </c>
      <c r="H35" s="168">
        <v>0</v>
      </c>
    </row>
    <row r="36" spans="2:8" ht="12.75" customHeight="1">
      <c r="B36" s="99" t="s">
        <v>104</v>
      </c>
      <c r="C36" s="167">
        <v>2</v>
      </c>
      <c r="D36" s="172">
        <v>1</v>
      </c>
      <c r="E36" s="168">
        <v>1</v>
      </c>
      <c r="F36" s="169">
        <v>1</v>
      </c>
      <c r="G36" s="172">
        <v>1</v>
      </c>
      <c r="H36" s="168">
        <v>0</v>
      </c>
    </row>
    <row r="37" spans="2:8" ht="12.75" customHeight="1">
      <c r="B37" s="99" t="s">
        <v>105</v>
      </c>
      <c r="C37" s="167">
        <v>3</v>
      </c>
      <c r="D37" s="172">
        <v>3</v>
      </c>
      <c r="E37" s="168">
        <v>0</v>
      </c>
      <c r="F37" s="169">
        <v>1</v>
      </c>
      <c r="G37" s="172">
        <v>1</v>
      </c>
      <c r="H37" s="168">
        <v>0</v>
      </c>
    </row>
    <row r="38" spans="2:8" ht="12.75" customHeight="1">
      <c r="B38" s="99" t="s">
        <v>106</v>
      </c>
      <c r="C38" s="167">
        <v>3</v>
      </c>
      <c r="D38" s="172">
        <v>3</v>
      </c>
      <c r="E38" s="168">
        <v>0</v>
      </c>
      <c r="F38" s="169">
        <v>1</v>
      </c>
      <c r="G38" s="172">
        <v>1</v>
      </c>
      <c r="H38" s="168">
        <v>0</v>
      </c>
    </row>
    <row r="39" spans="2:8" ht="12.75" customHeight="1">
      <c r="B39" s="99" t="s">
        <v>107</v>
      </c>
      <c r="C39" s="167">
        <v>4</v>
      </c>
      <c r="D39" s="172">
        <v>4</v>
      </c>
      <c r="E39" s="168">
        <v>0</v>
      </c>
      <c r="F39" s="169">
        <v>2</v>
      </c>
      <c r="G39" s="172">
        <v>2</v>
      </c>
      <c r="H39" s="168">
        <v>0</v>
      </c>
    </row>
    <row r="40" spans="2:8" s="101" customFormat="1" ht="4.5" customHeight="1">
      <c r="B40" s="102"/>
      <c r="C40" s="173"/>
      <c r="D40" s="169"/>
      <c r="E40" s="174"/>
      <c r="F40" s="169"/>
      <c r="G40" s="169"/>
      <c r="H40" s="174"/>
    </row>
    <row r="41" spans="2:8" ht="13.5" customHeight="1">
      <c r="B41" s="99" t="s">
        <v>108</v>
      </c>
      <c r="C41" s="167">
        <v>4</v>
      </c>
      <c r="D41" s="172">
        <v>3</v>
      </c>
      <c r="E41" s="168">
        <v>1</v>
      </c>
      <c r="F41" s="169">
        <v>1</v>
      </c>
      <c r="G41" s="172">
        <v>1</v>
      </c>
      <c r="H41" s="168">
        <v>0</v>
      </c>
    </row>
    <row r="42" spans="2:8" ht="12.75" customHeight="1">
      <c r="B42" s="99" t="s">
        <v>109</v>
      </c>
      <c r="C42" s="167">
        <v>4</v>
      </c>
      <c r="D42" s="172">
        <v>4</v>
      </c>
      <c r="E42" s="168">
        <v>0</v>
      </c>
      <c r="F42" s="169">
        <v>1</v>
      </c>
      <c r="G42" s="172">
        <v>1</v>
      </c>
      <c r="H42" s="168">
        <v>0</v>
      </c>
    </row>
    <row r="43" spans="2:8" ht="12.75" customHeight="1">
      <c r="B43" s="99" t="s">
        <v>110</v>
      </c>
      <c r="C43" s="167">
        <v>2</v>
      </c>
      <c r="D43" s="172">
        <v>2</v>
      </c>
      <c r="E43" s="168">
        <v>0</v>
      </c>
      <c r="F43" s="169">
        <v>1</v>
      </c>
      <c r="G43" s="172">
        <v>1</v>
      </c>
      <c r="H43" s="168">
        <v>0</v>
      </c>
    </row>
    <row r="44" spans="2:8" ht="12.75" customHeight="1">
      <c r="B44" s="99" t="s">
        <v>111</v>
      </c>
      <c r="C44" s="167">
        <v>2</v>
      </c>
      <c r="D44" s="172">
        <v>2</v>
      </c>
      <c r="E44" s="168">
        <v>0</v>
      </c>
      <c r="F44" s="169">
        <v>1</v>
      </c>
      <c r="G44" s="172">
        <v>1</v>
      </c>
      <c r="H44" s="168">
        <v>0</v>
      </c>
    </row>
    <row r="45" spans="2:8" ht="12.75" customHeight="1">
      <c r="B45" s="99" t="s">
        <v>112</v>
      </c>
      <c r="C45" s="167">
        <v>5</v>
      </c>
      <c r="D45" s="172">
        <v>5</v>
      </c>
      <c r="E45" s="168">
        <v>0</v>
      </c>
      <c r="F45" s="169">
        <v>1</v>
      </c>
      <c r="G45" s="172">
        <v>1</v>
      </c>
      <c r="H45" s="168">
        <v>0</v>
      </c>
    </row>
    <row r="46" spans="2:8" s="101" customFormat="1" ht="4.5" customHeight="1">
      <c r="B46" s="102"/>
      <c r="C46" s="173"/>
      <c r="D46" s="169"/>
      <c r="E46" s="174"/>
      <c r="F46" s="169"/>
      <c r="G46" s="169"/>
      <c r="H46" s="174"/>
    </row>
    <row r="47" spans="2:8" ht="13.5" customHeight="1">
      <c r="B47" s="99" t="s">
        <v>113</v>
      </c>
      <c r="C47" s="167">
        <v>3</v>
      </c>
      <c r="D47" s="172">
        <v>3</v>
      </c>
      <c r="E47" s="168">
        <v>0</v>
      </c>
      <c r="F47" s="169">
        <v>1</v>
      </c>
      <c r="G47" s="172">
        <v>1</v>
      </c>
      <c r="H47" s="168">
        <v>0</v>
      </c>
    </row>
    <row r="48" spans="2:8" ht="12.75" customHeight="1">
      <c r="B48" s="99" t="s">
        <v>114</v>
      </c>
      <c r="C48" s="167">
        <v>7</v>
      </c>
      <c r="D48" s="172">
        <v>7</v>
      </c>
      <c r="E48" s="168">
        <v>0</v>
      </c>
      <c r="F48" s="169">
        <v>2</v>
      </c>
      <c r="G48" s="172">
        <v>2</v>
      </c>
      <c r="H48" s="168">
        <v>0</v>
      </c>
    </row>
    <row r="49" spans="2:8" ht="12.75" customHeight="1">
      <c r="B49" s="99" t="s">
        <v>115</v>
      </c>
      <c r="C49" s="167">
        <v>2</v>
      </c>
      <c r="D49" s="172">
        <v>2</v>
      </c>
      <c r="E49" s="168">
        <v>0</v>
      </c>
      <c r="F49" s="169">
        <v>1</v>
      </c>
      <c r="G49" s="172">
        <v>1</v>
      </c>
      <c r="H49" s="168">
        <v>0</v>
      </c>
    </row>
    <row r="50" spans="2:8" ht="12.75" customHeight="1">
      <c r="B50" s="99" t="s">
        <v>116</v>
      </c>
      <c r="C50" s="167">
        <v>5</v>
      </c>
      <c r="D50" s="172">
        <v>5</v>
      </c>
      <c r="E50" s="168">
        <v>0</v>
      </c>
      <c r="F50" s="169">
        <v>1</v>
      </c>
      <c r="G50" s="172">
        <v>1</v>
      </c>
      <c r="H50" s="168">
        <v>0</v>
      </c>
    </row>
    <row r="51" spans="2:8" ht="12.75" customHeight="1">
      <c r="B51" s="99" t="s">
        <v>117</v>
      </c>
      <c r="C51" s="167">
        <v>4</v>
      </c>
      <c r="D51" s="172">
        <v>4</v>
      </c>
      <c r="E51" s="168">
        <v>0</v>
      </c>
      <c r="F51" s="169">
        <v>1</v>
      </c>
      <c r="G51" s="172">
        <v>1</v>
      </c>
      <c r="H51" s="168">
        <v>0</v>
      </c>
    </row>
    <row r="52" spans="2:8" s="101" customFormat="1" ht="4.5" customHeight="1">
      <c r="B52" s="102"/>
      <c r="C52" s="173"/>
      <c r="D52" s="169"/>
      <c r="E52" s="174"/>
      <c r="F52" s="169"/>
      <c r="G52" s="169"/>
      <c r="H52" s="174"/>
    </row>
    <row r="53" spans="2:8" ht="13.5" customHeight="1">
      <c r="B53" s="99" t="s">
        <v>118</v>
      </c>
      <c r="C53" s="167">
        <v>11</v>
      </c>
      <c r="D53" s="172">
        <v>11</v>
      </c>
      <c r="E53" s="168">
        <v>0</v>
      </c>
      <c r="F53" s="169">
        <v>4</v>
      </c>
      <c r="G53" s="172">
        <v>3</v>
      </c>
      <c r="H53" s="168">
        <v>1</v>
      </c>
    </row>
    <row r="54" spans="2:8" ht="12.75" customHeight="1">
      <c r="B54" s="99" t="s">
        <v>119</v>
      </c>
      <c r="C54" s="167">
        <v>8</v>
      </c>
      <c r="D54" s="172">
        <v>7</v>
      </c>
      <c r="E54" s="168">
        <v>1</v>
      </c>
      <c r="F54" s="169">
        <v>1</v>
      </c>
      <c r="G54" s="172">
        <v>1</v>
      </c>
      <c r="H54" s="168">
        <v>0</v>
      </c>
    </row>
    <row r="55" spans="2:8" ht="12.75" customHeight="1">
      <c r="B55" s="99" t="s">
        <v>120</v>
      </c>
      <c r="C55" s="167">
        <v>7</v>
      </c>
      <c r="D55" s="172">
        <v>7</v>
      </c>
      <c r="E55" s="168">
        <v>0</v>
      </c>
      <c r="F55" s="169">
        <v>2</v>
      </c>
      <c r="G55" s="172">
        <v>2</v>
      </c>
      <c r="H55" s="168">
        <v>0</v>
      </c>
    </row>
    <row r="56" spans="2:8" ht="12.75" customHeight="1">
      <c r="B56" s="99" t="s">
        <v>121</v>
      </c>
      <c r="C56" s="167">
        <v>7</v>
      </c>
      <c r="D56" s="172">
        <v>6</v>
      </c>
      <c r="E56" s="168">
        <v>1</v>
      </c>
      <c r="F56" s="169">
        <v>1</v>
      </c>
      <c r="G56" s="172">
        <v>1</v>
      </c>
      <c r="H56" s="168">
        <v>0</v>
      </c>
    </row>
    <row r="57" spans="2:8" ht="12.75" customHeight="1">
      <c r="B57" s="99" t="s">
        <v>122</v>
      </c>
      <c r="C57" s="167">
        <v>5</v>
      </c>
      <c r="D57" s="172">
        <v>5</v>
      </c>
      <c r="E57" s="168">
        <v>0</v>
      </c>
      <c r="F57" s="169">
        <v>1</v>
      </c>
      <c r="G57" s="172">
        <v>1</v>
      </c>
      <c r="H57" s="168">
        <v>0</v>
      </c>
    </row>
    <row r="58" spans="2:8" s="101" customFormat="1" ht="4.5" customHeight="1">
      <c r="B58" s="102"/>
      <c r="C58" s="173"/>
      <c r="D58" s="169"/>
      <c r="E58" s="169"/>
      <c r="F58" s="169"/>
      <c r="G58" s="169"/>
      <c r="H58" s="174"/>
    </row>
    <row r="59" spans="2:8" ht="13.5" customHeight="1">
      <c r="B59" s="99" t="s">
        <v>123</v>
      </c>
      <c r="C59" s="167">
        <v>8</v>
      </c>
      <c r="D59" s="172">
        <v>7</v>
      </c>
      <c r="E59" s="168">
        <v>1</v>
      </c>
      <c r="F59" s="169">
        <v>4</v>
      </c>
      <c r="G59" s="172">
        <v>4</v>
      </c>
      <c r="H59" s="168">
        <v>0</v>
      </c>
    </row>
    <row r="60" spans="2:8" ht="12.75" customHeight="1">
      <c r="B60" s="99" t="s">
        <v>124</v>
      </c>
      <c r="C60" s="167">
        <v>3</v>
      </c>
      <c r="D60" s="172">
        <v>3</v>
      </c>
      <c r="E60" s="168">
        <v>0</v>
      </c>
      <c r="F60" s="169">
        <v>1</v>
      </c>
      <c r="G60" s="172">
        <v>1</v>
      </c>
      <c r="H60" s="168">
        <v>0</v>
      </c>
    </row>
    <row r="61" spans="2:8" ht="12.75" customHeight="1">
      <c r="B61" s="99" t="s">
        <v>125</v>
      </c>
      <c r="C61" s="167">
        <v>5</v>
      </c>
      <c r="D61" s="172">
        <v>4</v>
      </c>
      <c r="E61" s="168">
        <v>1</v>
      </c>
      <c r="F61" s="169">
        <v>1</v>
      </c>
      <c r="G61" s="172">
        <v>1</v>
      </c>
      <c r="H61" s="168">
        <v>0</v>
      </c>
    </row>
    <row r="62" spans="2:8" ht="12.75" customHeight="1">
      <c r="B62" s="99" t="s">
        <v>126</v>
      </c>
      <c r="C62" s="167">
        <v>4</v>
      </c>
      <c r="D62" s="172">
        <v>4</v>
      </c>
      <c r="E62" s="168">
        <v>0</v>
      </c>
      <c r="F62" s="169">
        <v>1</v>
      </c>
      <c r="G62" s="172">
        <v>1</v>
      </c>
      <c r="H62" s="168">
        <v>0</v>
      </c>
    </row>
    <row r="63" spans="2:8" ht="12.75" customHeight="1">
      <c r="B63" s="99" t="s">
        <v>127</v>
      </c>
      <c r="C63" s="167">
        <v>13</v>
      </c>
      <c r="D63" s="172">
        <v>13</v>
      </c>
      <c r="E63" s="168">
        <v>0</v>
      </c>
      <c r="F63" s="169">
        <v>2</v>
      </c>
      <c r="G63" s="172">
        <v>2</v>
      </c>
      <c r="H63" s="168">
        <v>0</v>
      </c>
    </row>
    <row r="64" spans="2:8" s="101" customFormat="1" ht="4.5" customHeight="1">
      <c r="B64" s="102"/>
      <c r="C64" s="173"/>
      <c r="D64" s="169"/>
      <c r="E64" s="174"/>
      <c r="F64" s="169"/>
      <c r="G64" s="169"/>
      <c r="H64" s="174"/>
    </row>
    <row r="65" spans="2:8" ht="13.5" customHeight="1">
      <c r="B65" s="99" t="s">
        <v>128</v>
      </c>
      <c r="C65" s="167">
        <v>11</v>
      </c>
      <c r="D65" s="172">
        <v>9</v>
      </c>
      <c r="E65" s="168">
        <v>2</v>
      </c>
      <c r="F65" s="169">
        <v>1</v>
      </c>
      <c r="G65" s="172">
        <v>1</v>
      </c>
      <c r="H65" s="168">
        <v>0</v>
      </c>
    </row>
    <row r="66" spans="2:8" ht="12.75" customHeight="1">
      <c r="B66" s="99" t="s">
        <v>129</v>
      </c>
      <c r="C66" s="167">
        <v>4</v>
      </c>
      <c r="D66" s="172">
        <v>3</v>
      </c>
      <c r="E66" s="168">
        <v>1</v>
      </c>
      <c r="F66" s="169">
        <v>1</v>
      </c>
      <c r="G66" s="172">
        <v>1</v>
      </c>
      <c r="H66" s="168">
        <v>0</v>
      </c>
    </row>
    <row r="67" spans="2:8" ht="12.75" customHeight="1">
      <c r="B67" s="99" t="s">
        <v>130</v>
      </c>
      <c r="C67" s="167">
        <v>7</v>
      </c>
      <c r="D67" s="172">
        <v>7</v>
      </c>
      <c r="E67" s="168">
        <v>0</v>
      </c>
      <c r="F67" s="169">
        <v>1</v>
      </c>
      <c r="G67" s="172">
        <v>1</v>
      </c>
      <c r="H67" s="168">
        <v>0</v>
      </c>
    </row>
    <row r="68" spans="2:8" ht="12.75" customHeight="1">
      <c r="B68" s="99" t="s">
        <v>131</v>
      </c>
      <c r="C68" s="167">
        <v>5</v>
      </c>
      <c r="D68" s="172">
        <v>5</v>
      </c>
      <c r="E68" s="168">
        <v>0</v>
      </c>
      <c r="F68" s="169">
        <v>1</v>
      </c>
      <c r="G68" s="172">
        <v>1</v>
      </c>
      <c r="H68" s="168">
        <v>0</v>
      </c>
    </row>
    <row r="69" spans="2:8" ht="12.75" customHeight="1">
      <c r="B69" s="175" t="s">
        <v>132</v>
      </c>
      <c r="C69" s="167">
        <v>5</v>
      </c>
      <c r="D69" s="172">
        <v>5</v>
      </c>
      <c r="E69" s="168">
        <v>0</v>
      </c>
      <c r="F69" s="169">
        <v>1</v>
      </c>
      <c r="G69" s="172">
        <v>1</v>
      </c>
      <c r="H69" s="168">
        <v>0</v>
      </c>
    </row>
    <row r="70" spans="2:8" ht="4.5" customHeight="1" thickBot="1">
      <c r="B70" s="176"/>
      <c r="C70" s="177"/>
      <c r="D70" s="178"/>
      <c r="E70" s="179"/>
      <c r="F70" s="180"/>
      <c r="G70" s="178"/>
      <c r="H70" s="179"/>
    </row>
    <row r="71" ht="11.25"/>
    <row r="72" ht="11.25"/>
    <row r="73" ht="11.25"/>
    <row r="74" ht="11.25"/>
    <row r="75" ht="11.25"/>
    <row r="76" ht="11.25"/>
    <row r="77" ht="11.25"/>
  </sheetData>
  <sheetProtection/>
  <mergeCells count="3">
    <mergeCell ref="C4:E4"/>
    <mergeCell ref="F4:H4"/>
    <mergeCell ref="B4:B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69"/>
  <sheetViews>
    <sheetView zoomScalePageLayoutView="0" workbookViewId="0" topLeftCell="A1">
      <pane xSplit="2" ySplit="6" topLeftCell="U46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K5" sqref="K5:Q5"/>
    </sheetView>
  </sheetViews>
  <sheetFormatPr defaultColWidth="7.00390625" defaultRowHeight="14.25" customHeight="1"/>
  <cols>
    <col min="1" max="1" width="1.625" style="76" customWidth="1"/>
    <col min="2" max="2" width="9.625" style="76" customWidth="1"/>
    <col min="3" max="31" width="5.625" style="76" customWidth="1"/>
    <col min="32" max="32" width="6.875" style="76" customWidth="1"/>
    <col min="33" max="16384" width="7.00390625" style="76" customWidth="1"/>
  </cols>
  <sheetData>
    <row r="1" ht="4.5" customHeight="1"/>
    <row r="2" ht="13.5" customHeight="1">
      <c r="B2" s="75" t="s">
        <v>312</v>
      </c>
    </row>
    <row r="3" ht="4.5" customHeight="1" thickBot="1"/>
    <row r="4" spans="2:32" s="81" customFormat="1" ht="13.5" customHeight="1">
      <c r="B4" s="244"/>
      <c r="C4" s="245"/>
      <c r="D4" s="244"/>
      <c r="E4" s="244" t="s">
        <v>10</v>
      </c>
      <c r="F4" s="244"/>
      <c r="G4" s="244"/>
      <c r="H4" s="538" t="s">
        <v>313</v>
      </c>
      <c r="I4" s="539"/>
      <c r="J4" s="539"/>
      <c r="K4" s="539"/>
      <c r="L4" s="540"/>
      <c r="M4" s="538" t="s">
        <v>314</v>
      </c>
      <c r="N4" s="539"/>
      <c r="O4" s="539"/>
      <c r="P4" s="539"/>
      <c r="Q4" s="540"/>
      <c r="R4" s="538" t="s">
        <v>315</v>
      </c>
      <c r="S4" s="539"/>
      <c r="T4" s="539"/>
      <c r="U4" s="539"/>
      <c r="V4" s="540"/>
      <c r="W4" s="538" t="s">
        <v>316</v>
      </c>
      <c r="X4" s="539"/>
      <c r="Y4" s="539"/>
      <c r="Z4" s="539"/>
      <c r="AA4" s="540"/>
      <c r="AB4" s="538" t="s">
        <v>336</v>
      </c>
      <c r="AC4" s="539"/>
      <c r="AD4" s="539"/>
      <c r="AE4" s="540"/>
      <c r="AF4" s="245" t="s">
        <v>317</v>
      </c>
    </row>
    <row r="5" spans="2:32" s="81" customFormat="1" ht="13.5" customHeight="1">
      <c r="B5" s="81" t="s">
        <v>74</v>
      </c>
      <c r="C5" s="87" t="s">
        <v>10</v>
      </c>
      <c r="D5" s="469" t="s">
        <v>337</v>
      </c>
      <c r="E5" s="470"/>
      <c r="F5" s="469" t="s">
        <v>338</v>
      </c>
      <c r="G5" s="470"/>
      <c r="H5" s="87" t="s">
        <v>10</v>
      </c>
      <c r="I5" s="469" t="s">
        <v>337</v>
      </c>
      <c r="J5" s="470"/>
      <c r="K5" s="469" t="s">
        <v>338</v>
      </c>
      <c r="L5" s="470"/>
      <c r="M5" s="87" t="s">
        <v>10</v>
      </c>
      <c r="N5" s="469" t="s">
        <v>337</v>
      </c>
      <c r="O5" s="470"/>
      <c r="P5" s="469" t="s">
        <v>338</v>
      </c>
      <c r="Q5" s="470"/>
      <c r="R5" s="87" t="s">
        <v>10</v>
      </c>
      <c r="S5" s="469" t="s">
        <v>337</v>
      </c>
      <c r="T5" s="470"/>
      <c r="U5" s="469" t="s">
        <v>338</v>
      </c>
      <c r="V5" s="470"/>
      <c r="W5" s="87" t="s">
        <v>10</v>
      </c>
      <c r="X5" s="469" t="s">
        <v>337</v>
      </c>
      <c r="Y5" s="470"/>
      <c r="Z5" s="469" t="s">
        <v>338</v>
      </c>
      <c r="AA5" s="470"/>
      <c r="AB5" s="469" t="s">
        <v>339</v>
      </c>
      <c r="AC5" s="470"/>
      <c r="AD5" s="469" t="s">
        <v>340</v>
      </c>
      <c r="AE5" s="470"/>
      <c r="AF5" s="12" t="s">
        <v>293</v>
      </c>
    </row>
    <row r="6" spans="3:32" s="81" customFormat="1" ht="13.5" customHeight="1">
      <c r="C6" s="12"/>
      <c r="D6" s="87" t="s">
        <v>318</v>
      </c>
      <c r="E6" s="87" t="s">
        <v>317</v>
      </c>
      <c r="F6" s="87" t="s">
        <v>45</v>
      </c>
      <c r="G6" s="87" t="s">
        <v>46</v>
      </c>
      <c r="H6" s="12"/>
      <c r="I6" s="87" t="s">
        <v>318</v>
      </c>
      <c r="J6" s="87" t="s">
        <v>317</v>
      </c>
      <c r="K6" s="87" t="s">
        <v>45</v>
      </c>
      <c r="L6" s="87" t="s">
        <v>46</v>
      </c>
      <c r="M6" s="12"/>
      <c r="N6" s="87" t="s">
        <v>318</v>
      </c>
      <c r="O6" s="87" t="s">
        <v>317</v>
      </c>
      <c r="P6" s="87" t="s">
        <v>45</v>
      </c>
      <c r="Q6" s="87" t="s">
        <v>46</v>
      </c>
      <c r="R6" s="12"/>
      <c r="S6" s="87" t="s">
        <v>318</v>
      </c>
      <c r="T6" s="87" t="s">
        <v>317</v>
      </c>
      <c r="U6" s="87" t="s">
        <v>45</v>
      </c>
      <c r="V6" s="87" t="s">
        <v>46</v>
      </c>
      <c r="W6" s="12"/>
      <c r="X6" s="87" t="s">
        <v>318</v>
      </c>
      <c r="Y6" s="87" t="s">
        <v>317</v>
      </c>
      <c r="Z6" s="87" t="s">
        <v>45</v>
      </c>
      <c r="AA6" s="87" t="s">
        <v>46</v>
      </c>
      <c r="AB6" s="87" t="s">
        <v>318</v>
      </c>
      <c r="AC6" s="87" t="s">
        <v>317</v>
      </c>
      <c r="AD6" s="87" t="s">
        <v>318</v>
      </c>
      <c r="AE6" s="87" t="s">
        <v>317</v>
      </c>
      <c r="AF6" s="12" t="s">
        <v>301</v>
      </c>
    </row>
    <row r="7" spans="2:32" ht="4.5" customHeight="1">
      <c r="B7" s="89"/>
      <c r="C7" s="5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89"/>
    </row>
    <row r="8" spans="2:32" ht="13.5" customHeight="1">
      <c r="B8" s="264" t="s">
        <v>80</v>
      </c>
      <c r="C8" s="66">
        <v>66</v>
      </c>
      <c r="D8" s="63">
        <v>53</v>
      </c>
      <c r="E8" s="63">
        <v>13</v>
      </c>
      <c r="F8" s="63">
        <v>34</v>
      </c>
      <c r="G8" s="63">
        <v>32</v>
      </c>
      <c r="H8" s="63">
        <v>2</v>
      </c>
      <c r="I8" s="63">
        <v>2</v>
      </c>
      <c r="J8" s="63">
        <f>SUM(J10:J68)</f>
        <v>0</v>
      </c>
      <c r="K8" s="63">
        <v>1</v>
      </c>
      <c r="L8" s="63">
        <v>1</v>
      </c>
      <c r="M8" s="63">
        <v>14</v>
      </c>
      <c r="N8" s="63">
        <v>12</v>
      </c>
      <c r="O8" s="63">
        <v>2</v>
      </c>
      <c r="P8" s="63">
        <v>14</v>
      </c>
      <c r="Q8" s="63">
        <v>0</v>
      </c>
      <c r="R8" s="63">
        <v>41</v>
      </c>
      <c r="S8" s="63">
        <v>32</v>
      </c>
      <c r="T8" s="63">
        <v>9</v>
      </c>
      <c r="U8" s="63">
        <v>16</v>
      </c>
      <c r="V8" s="63">
        <v>25</v>
      </c>
      <c r="W8" s="63">
        <v>9</v>
      </c>
      <c r="X8" s="63">
        <v>7</v>
      </c>
      <c r="Y8" s="63">
        <v>2</v>
      </c>
      <c r="Z8" s="63">
        <v>3</v>
      </c>
      <c r="AA8" s="63">
        <v>6</v>
      </c>
      <c r="AB8" s="63">
        <v>29</v>
      </c>
      <c r="AC8" s="63">
        <v>5</v>
      </c>
      <c r="AD8" s="63">
        <v>24</v>
      </c>
      <c r="AE8" s="63">
        <v>8</v>
      </c>
      <c r="AF8" s="265">
        <f>IF(C8=0,"　0.0",E8/C8*100)</f>
        <v>19.696969696969695</v>
      </c>
    </row>
    <row r="9" spans="3:32" ht="4.5" customHeight="1">
      <c r="C9" s="71"/>
      <c r="D9" s="72"/>
      <c r="E9" s="72"/>
      <c r="F9" s="72">
        <f aca="true" t="shared" si="0" ref="F9:F40">K9+P9+U9+Z9</f>
        <v>0</v>
      </c>
      <c r="G9" s="72">
        <f aca="true" t="shared" si="1" ref="G9:G40">L9+Q9+V9+AA9</f>
        <v>0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266"/>
    </row>
    <row r="10" spans="2:32" ht="13.5" customHeight="1">
      <c r="B10" s="256" t="s">
        <v>83</v>
      </c>
      <c r="C10" s="67">
        <f aca="true" t="shared" si="2" ref="C10:E14">H10+M10+R10+W10</f>
        <v>20</v>
      </c>
      <c r="D10" s="69">
        <f t="shared" si="2"/>
        <v>16</v>
      </c>
      <c r="E10" s="69">
        <f t="shared" si="2"/>
        <v>4</v>
      </c>
      <c r="F10" s="69">
        <f t="shared" si="0"/>
        <v>13</v>
      </c>
      <c r="G10" s="69">
        <f t="shared" si="1"/>
        <v>7</v>
      </c>
      <c r="H10" s="72">
        <f aca="true" t="shared" si="3" ref="H10:H41">I10+J10</f>
        <v>0</v>
      </c>
      <c r="I10" s="70">
        <v>0</v>
      </c>
      <c r="J10" s="70">
        <v>0</v>
      </c>
      <c r="K10" s="70">
        <v>0</v>
      </c>
      <c r="L10" s="70">
        <v>0</v>
      </c>
      <c r="M10" s="72">
        <f aca="true" t="shared" si="4" ref="M10:M20">N10+O10</f>
        <v>4</v>
      </c>
      <c r="N10" s="68">
        <v>3</v>
      </c>
      <c r="O10" s="70">
        <v>1</v>
      </c>
      <c r="P10" s="68">
        <v>4</v>
      </c>
      <c r="Q10" s="70">
        <v>0</v>
      </c>
      <c r="R10" s="72">
        <f aca="true" t="shared" si="5" ref="R10:R20">S10+T10</f>
        <v>15</v>
      </c>
      <c r="S10" s="68">
        <v>13</v>
      </c>
      <c r="T10" s="70">
        <v>2</v>
      </c>
      <c r="U10" s="68">
        <v>8</v>
      </c>
      <c r="V10" s="68">
        <v>7</v>
      </c>
      <c r="W10" s="72">
        <f aca="true" t="shared" si="6" ref="W10:W41">X10+Y10</f>
        <v>1</v>
      </c>
      <c r="X10" s="68">
        <v>0</v>
      </c>
      <c r="Y10" s="70">
        <v>1</v>
      </c>
      <c r="Z10" s="68">
        <v>1</v>
      </c>
      <c r="AA10" s="70">
        <v>0</v>
      </c>
      <c r="AB10" s="68">
        <v>9</v>
      </c>
      <c r="AC10" s="68">
        <v>4</v>
      </c>
      <c r="AD10" s="68">
        <v>7</v>
      </c>
      <c r="AE10" s="70">
        <v>0</v>
      </c>
      <c r="AF10" s="267">
        <f>IF(C10=0,"　0.0",E10/C10*100)</f>
        <v>20</v>
      </c>
    </row>
    <row r="11" spans="2:32" ht="13.5" customHeight="1">
      <c r="B11" s="256" t="s">
        <v>84</v>
      </c>
      <c r="C11" s="67">
        <f t="shared" si="2"/>
        <v>0</v>
      </c>
      <c r="D11" s="69">
        <f t="shared" si="2"/>
        <v>0</v>
      </c>
      <c r="E11" s="72">
        <f t="shared" si="2"/>
        <v>0</v>
      </c>
      <c r="F11" s="69">
        <f t="shared" si="0"/>
        <v>0</v>
      </c>
      <c r="G11" s="72">
        <f t="shared" si="1"/>
        <v>0</v>
      </c>
      <c r="H11" s="72">
        <f t="shared" si="3"/>
        <v>0</v>
      </c>
      <c r="I11" s="70">
        <v>0</v>
      </c>
      <c r="J11" s="70">
        <v>0</v>
      </c>
      <c r="K11" s="70">
        <v>0</v>
      </c>
      <c r="L11" s="70">
        <v>0</v>
      </c>
      <c r="M11" s="72">
        <f t="shared" si="4"/>
        <v>0</v>
      </c>
      <c r="N11" s="68">
        <v>0</v>
      </c>
      <c r="O11" s="70">
        <v>0</v>
      </c>
      <c r="P11" s="68">
        <v>0</v>
      </c>
      <c r="Q11" s="70">
        <v>0</v>
      </c>
      <c r="R11" s="72">
        <f t="shared" si="5"/>
        <v>0</v>
      </c>
      <c r="S11" s="70">
        <v>0</v>
      </c>
      <c r="T11" s="70">
        <v>0</v>
      </c>
      <c r="U11" s="70">
        <v>0</v>
      </c>
      <c r="V11" s="68">
        <v>0</v>
      </c>
      <c r="W11" s="72">
        <f t="shared" si="6"/>
        <v>0</v>
      </c>
      <c r="X11" s="70">
        <v>0</v>
      </c>
      <c r="Y11" s="70">
        <v>0</v>
      </c>
      <c r="Z11" s="70">
        <v>0</v>
      </c>
      <c r="AA11" s="70">
        <v>0</v>
      </c>
      <c r="AB11" s="68">
        <v>0</v>
      </c>
      <c r="AC11" s="70">
        <v>0</v>
      </c>
      <c r="AD11" s="70">
        <v>0</v>
      </c>
      <c r="AE11" s="70">
        <v>0</v>
      </c>
      <c r="AF11" s="267" t="str">
        <f>IF(C11=0,"　0.0",E11/C11*100)</f>
        <v>　0.0</v>
      </c>
    </row>
    <row r="12" spans="2:32" ht="13.5" customHeight="1">
      <c r="B12" s="256" t="s">
        <v>85</v>
      </c>
      <c r="C12" s="71">
        <f t="shared" si="2"/>
        <v>2</v>
      </c>
      <c r="D12" s="72">
        <f t="shared" si="2"/>
        <v>2</v>
      </c>
      <c r="E12" s="72">
        <f t="shared" si="2"/>
        <v>0</v>
      </c>
      <c r="F12" s="72">
        <f t="shared" si="0"/>
        <v>2</v>
      </c>
      <c r="G12" s="72">
        <f t="shared" si="1"/>
        <v>0</v>
      </c>
      <c r="H12" s="72">
        <f t="shared" si="3"/>
        <v>1</v>
      </c>
      <c r="I12" s="70">
        <v>1</v>
      </c>
      <c r="J12" s="70">
        <v>0</v>
      </c>
      <c r="K12" s="70">
        <v>1</v>
      </c>
      <c r="L12" s="70">
        <v>0</v>
      </c>
      <c r="M12" s="72">
        <f t="shared" si="4"/>
        <v>1</v>
      </c>
      <c r="N12" s="70">
        <v>1</v>
      </c>
      <c r="O12" s="70">
        <v>0</v>
      </c>
      <c r="P12" s="70">
        <v>1</v>
      </c>
      <c r="Q12" s="70">
        <v>0</v>
      </c>
      <c r="R12" s="72">
        <f t="shared" si="5"/>
        <v>0</v>
      </c>
      <c r="S12" s="70">
        <v>0</v>
      </c>
      <c r="T12" s="70">
        <v>0</v>
      </c>
      <c r="U12" s="68">
        <v>0</v>
      </c>
      <c r="V12" s="68">
        <v>0</v>
      </c>
      <c r="W12" s="72">
        <f t="shared" si="6"/>
        <v>0</v>
      </c>
      <c r="X12" s="70">
        <v>0</v>
      </c>
      <c r="Y12" s="70">
        <v>0</v>
      </c>
      <c r="Z12" s="70">
        <v>0</v>
      </c>
      <c r="AA12" s="70">
        <v>0</v>
      </c>
      <c r="AB12" s="68">
        <v>2</v>
      </c>
      <c r="AC12" s="70">
        <v>0</v>
      </c>
      <c r="AD12" s="70">
        <v>0</v>
      </c>
      <c r="AE12" s="70">
        <v>0</v>
      </c>
      <c r="AF12" s="267">
        <f>IF(C12=0,"　0.0",E12/C12*100)</f>
        <v>0</v>
      </c>
    </row>
    <row r="13" spans="2:32" ht="13.5" customHeight="1">
      <c r="B13" s="256" t="s">
        <v>86</v>
      </c>
      <c r="C13" s="67">
        <f t="shared" si="2"/>
        <v>8</v>
      </c>
      <c r="D13" s="69">
        <f t="shared" si="2"/>
        <v>6</v>
      </c>
      <c r="E13" s="72">
        <f t="shared" si="2"/>
        <v>2</v>
      </c>
      <c r="F13" s="69">
        <f t="shared" si="0"/>
        <v>1</v>
      </c>
      <c r="G13" s="69">
        <f t="shared" si="1"/>
        <v>7</v>
      </c>
      <c r="H13" s="72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2">
        <f t="shared" si="4"/>
        <v>1</v>
      </c>
      <c r="N13" s="68">
        <v>1</v>
      </c>
      <c r="O13" s="70">
        <v>0</v>
      </c>
      <c r="P13" s="68">
        <v>1</v>
      </c>
      <c r="Q13" s="70">
        <v>0</v>
      </c>
      <c r="R13" s="72">
        <f t="shared" si="5"/>
        <v>3</v>
      </c>
      <c r="S13" s="68">
        <v>2</v>
      </c>
      <c r="T13" s="70">
        <v>1</v>
      </c>
      <c r="U13" s="68">
        <v>0</v>
      </c>
      <c r="V13" s="68">
        <v>3</v>
      </c>
      <c r="W13" s="72">
        <f t="shared" si="6"/>
        <v>4</v>
      </c>
      <c r="X13" s="70">
        <v>3</v>
      </c>
      <c r="Y13" s="70">
        <v>1</v>
      </c>
      <c r="Z13" s="70">
        <v>0</v>
      </c>
      <c r="AA13" s="70">
        <v>4</v>
      </c>
      <c r="AB13" s="68">
        <v>1</v>
      </c>
      <c r="AC13" s="70">
        <v>0</v>
      </c>
      <c r="AD13" s="68">
        <v>5</v>
      </c>
      <c r="AE13" s="70">
        <v>2</v>
      </c>
      <c r="AF13" s="267">
        <f>IF(C13=0,"　0.0",E13/C13*100)</f>
        <v>25</v>
      </c>
    </row>
    <row r="14" spans="2:32" ht="13.5" customHeight="1">
      <c r="B14" s="256" t="s">
        <v>87</v>
      </c>
      <c r="C14" s="71">
        <f t="shared" si="2"/>
        <v>0</v>
      </c>
      <c r="D14" s="72">
        <f t="shared" si="2"/>
        <v>0</v>
      </c>
      <c r="E14" s="72">
        <f t="shared" si="2"/>
        <v>0</v>
      </c>
      <c r="F14" s="72">
        <f t="shared" si="0"/>
        <v>0</v>
      </c>
      <c r="G14" s="72">
        <f t="shared" si="1"/>
        <v>0</v>
      </c>
      <c r="H14" s="72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2">
        <f t="shared" si="4"/>
        <v>0</v>
      </c>
      <c r="N14" s="70">
        <v>0</v>
      </c>
      <c r="O14" s="70">
        <v>0</v>
      </c>
      <c r="P14" s="70">
        <v>0</v>
      </c>
      <c r="Q14" s="70">
        <v>0</v>
      </c>
      <c r="R14" s="72">
        <f t="shared" si="5"/>
        <v>0</v>
      </c>
      <c r="S14" s="70">
        <v>0</v>
      </c>
      <c r="T14" s="70">
        <v>0</v>
      </c>
      <c r="U14" s="70">
        <v>0</v>
      </c>
      <c r="V14" s="68">
        <v>0</v>
      </c>
      <c r="W14" s="72">
        <f t="shared" si="6"/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267" t="str">
        <f>IF(C14=0,"　0.0",E14/C14*100)</f>
        <v>　0.0</v>
      </c>
    </row>
    <row r="15" spans="2:32" s="101" customFormat="1" ht="4.5" customHeight="1">
      <c r="B15" s="257"/>
      <c r="C15" s="48"/>
      <c r="D15" s="72"/>
      <c r="E15" s="106"/>
      <c r="F15" s="106">
        <f t="shared" si="0"/>
        <v>0</v>
      </c>
      <c r="G15" s="106">
        <f t="shared" si="1"/>
        <v>0</v>
      </c>
      <c r="H15" s="106">
        <f t="shared" si="3"/>
        <v>0</v>
      </c>
      <c r="I15" s="106"/>
      <c r="J15" s="106"/>
      <c r="K15" s="106"/>
      <c r="L15" s="106"/>
      <c r="M15" s="106">
        <f t="shared" si="4"/>
        <v>0</v>
      </c>
      <c r="N15" s="106"/>
      <c r="O15" s="106"/>
      <c r="P15" s="106"/>
      <c r="Q15" s="106"/>
      <c r="R15" s="106">
        <f t="shared" si="5"/>
        <v>0</v>
      </c>
      <c r="S15" s="106"/>
      <c r="T15" s="106"/>
      <c r="U15" s="106"/>
      <c r="V15" s="106"/>
      <c r="W15" s="106">
        <f t="shared" si="6"/>
        <v>0</v>
      </c>
      <c r="X15" s="106"/>
      <c r="Y15" s="106"/>
      <c r="Z15" s="106"/>
      <c r="AA15" s="106"/>
      <c r="AB15" s="106"/>
      <c r="AC15" s="106"/>
      <c r="AD15" s="106"/>
      <c r="AE15" s="106"/>
      <c r="AF15" s="268"/>
    </row>
    <row r="16" spans="2:32" ht="13.5" customHeight="1">
      <c r="B16" s="256" t="s">
        <v>88</v>
      </c>
      <c r="C16" s="71">
        <f aca="true" t="shared" si="7" ref="C16:E20">H16+M16+R16+W16</f>
        <v>0</v>
      </c>
      <c r="D16" s="72">
        <f t="shared" si="7"/>
        <v>0</v>
      </c>
      <c r="E16" s="72">
        <f t="shared" si="7"/>
        <v>0</v>
      </c>
      <c r="F16" s="72">
        <f t="shared" si="0"/>
        <v>0</v>
      </c>
      <c r="G16" s="72">
        <f t="shared" si="1"/>
        <v>0</v>
      </c>
      <c r="H16" s="72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2">
        <f t="shared" si="4"/>
        <v>0</v>
      </c>
      <c r="N16" s="70">
        <v>0</v>
      </c>
      <c r="O16" s="70">
        <v>0</v>
      </c>
      <c r="P16" s="70">
        <v>0</v>
      </c>
      <c r="Q16" s="70">
        <v>0</v>
      </c>
      <c r="R16" s="72">
        <f t="shared" si="5"/>
        <v>0</v>
      </c>
      <c r="S16" s="70">
        <v>0</v>
      </c>
      <c r="T16" s="70">
        <v>0</v>
      </c>
      <c r="U16" s="70">
        <v>0</v>
      </c>
      <c r="V16" s="70">
        <v>0</v>
      </c>
      <c r="W16" s="72">
        <f t="shared" si="6"/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267" t="str">
        <f>IF(C16=0,"　0.0",E16/C16*100)</f>
        <v>　0.0</v>
      </c>
    </row>
    <row r="17" spans="2:32" ht="13.5" customHeight="1">
      <c r="B17" s="256" t="s">
        <v>89</v>
      </c>
      <c r="C17" s="71">
        <f t="shared" si="7"/>
        <v>0</v>
      </c>
      <c r="D17" s="72">
        <f t="shared" si="7"/>
        <v>0</v>
      </c>
      <c r="E17" s="72">
        <f t="shared" si="7"/>
        <v>0</v>
      </c>
      <c r="F17" s="72">
        <f t="shared" si="0"/>
        <v>0</v>
      </c>
      <c r="G17" s="72">
        <f t="shared" si="1"/>
        <v>0</v>
      </c>
      <c r="H17" s="72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2">
        <f t="shared" si="4"/>
        <v>0</v>
      </c>
      <c r="N17" s="70">
        <v>0</v>
      </c>
      <c r="O17" s="70">
        <v>0</v>
      </c>
      <c r="P17" s="70">
        <v>0</v>
      </c>
      <c r="Q17" s="70">
        <v>0</v>
      </c>
      <c r="R17" s="72">
        <f t="shared" si="5"/>
        <v>0</v>
      </c>
      <c r="S17" s="70">
        <v>0</v>
      </c>
      <c r="T17" s="70">
        <v>0</v>
      </c>
      <c r="U17" s="70">
        <v>0</v>
      </c>
      <c r="V17" s="70">
        <v>0</v>
      </c>
      <c r="W17" s="72">
        <f t="shared" si="6"/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267" t="str">
        <f>IF(C17=0,"　0.0",E17/C17*100)</f>
        <v>　0.0</v>
      </c>
    </row>
    <row r="18" spans="2:32" ht="13.5" customHeight="1">
      <c r="B18" s="256" t="s">
        <v>90</v>
      </c>
      <c r="C18" s="71">
        <f t="shared" si="7"/>
        <v>1</v>
      </c>
      <c r="D18" s="72">
        <f t="shared" si="7"/>
        <v>1</v>
      </c>
      <c r="E18" s="72">
        <f t="shared" si="7"/>
        <v>0</v>
      </c>
      <c r="F18" s="72">
        <f t="shared" si="0"/>
        <v>1</v>
      </c>
      <c r="G18" s="69">
        <f t="shared" si="1"/>
        <v>0</v>
      </c>
      <c r="H18" s="72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2">
        <f t="shared" si="4"/>
        <v>1</v>
      </c>
      <c r="N18" s="70">
        <v>1</v>
      </c>
      <c r="O18" s="70">
        <v>0</v>
      </c>
      <c r="P18" s="70">
        <v>1</v>
      </c>
      <c r="Q18" s="70">
        <v>0</v>
      </c>
      <c r="R18" s="72">
        <f t="shared" si="5"/>
        <v>0</v>
      </c>
      <c r="S18" s="70">
        <v>0</v>
      </c>
      <c r="T18" s="70">
        <v>0</v>
      </c>
      <c r="U18" s="70">
        <v>0</v>
      </c>
      <c r="V18" s="68">
        <v>0</v>
      </c>
      <c r="W18" s="72">
        <f t="shared" si="6"/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1</v>
      </c>
      <c r="AC18" s="70">
        <v>0</v>
      </c>
      <c r="AD18" s="68">
        <v>0</v>
      </c>
      <c r="AE18" s="70">
        <v>0</v>
      </c>
      <c r="AF18" s="267">
        <f>IF(C18=0,"　0.0",E18/C18*100)</f>
        <v>0</v>
      </c>
    </row>
    <row r="19" spans="2:32" ht="13.5" customHeight="1">
      <c r="B19" s="256" t="s">
        <v>91</v>
      </c>
      <c r="C19" s="71">
        <f t="shared" si="7"/>
        <v>0</v>
      </c>
      <c r="D19" s="72">
        <f t="shared" si="7"/>
        <v>0</v>
      </c>
      <c r="E19" s="72">
        <f t="shared" si="7"/>
        <v>0</v>
      </c>
      <c r="F19" s="72">
        <f t="shared" si="0"/>
        <v>0</v>
      </c>
      <c r="G19" s="69">
        <f t="shared" si="1"/>
        <v>0</v>
      </c>
      <c r="H19" s="72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2">
        <f t="shared" si="4"/>
        <v>0</v>
      </c>
      <c r="N19" s="70">
        <v>0</v>
      </c>
      <c r="O19" s="70">
        <v>0</v>
      </c>
      <c r="P19" s="70">
        <v>0</v>
      </c>
      <c r="Q19" s="70">
        <v>0</v>
      </c>
      <c r="R19" s="72">
        <f t="shared" si="5"/>
        <v>0</v>
      </c>
      <c r="S19" s="68">
        <v>0</v>
      </c>
      <c r="T19" s="70">
        <v>0</v>
      </c>
      <c r="U19" s="70">
        <v>0</v>
      </c>
      <c r="V19" s="68">
        <v>0</v>
      </c>
      <c r="W19" s="72">
        <f t="shared" si="6"/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68">
        <v>0</v>
      </c>
      <c r="AE19" s="70">
        <v>0</v>
      </c>
      <c r="AF19" s="267" t="str">
        <f>IF(C19=0,"　0.0",E19/C19*100)</f>
        <v>　0.0</v>
      </c>
    </row>
    <row r="20" spans="2:32" ht="13.5" customHeight="1">
      <c r="B20" s="256" t="s">
        <v>92</v>
      </c>
      <c r="C20" s="67">
        <f t="shared" si="7"/>
        <v>0</v>
      </c>
      <c r="D20" s="69">
        <f t="shared" si="7"/>
        <v>0</v>
      </c>
      <c r="E20" s="72">
        <f t="shared" si="7"/>
        <v>0</v>
      </c>
      <c r="F20" s="72">
        <f t="shared" si="0"/>
        <v>0</v>
      </c>
      <c r="G20" s="69">
        <f t="shared" si="1"/>
        <v>0</v>
      </c>
      <c r="H20" s="72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2">
        <f t="shared" si="4"/>
        <v>0</v>
      </c>
      <c r="N20" s="70">
        <v>0</v>
      </c>
      <c r="O20" s="70">
        <v>0</v>
      </c>
      <c r="P20" s="70">
        <v>0</v>
      </c>
      <c r="Q20" s="70">
        <v>0</v>
      </c>
      <c r="R20" s="72">
        <f t="shared" si="5"/>
        <v>0</v>
      </c>
      <c r="S20" s="68">
        <v>0</v>
      </c>
      <c r="T20" s="70">
        <v>0</v>
      </c>
      <c r="U20" s="68">
        <v>0</v>
      </c>
      <c r="V20" s="68">
        <v>0</v>
      </c>
      <c r="W20" s="72">
        <f t="shared" si="6"/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68">
        <v>0</v>
      </c>
      <c r="AE20" s="70">
        <v>0</v>
      </c>
      <c r="AF20" s="267" t="str">
        <f>IF(C20=0,"　0.0",E20/C20*100)</f>
        <v>　0.0</v>
      </c>
    </row>
    <row r="21" spans="2:32" s="101" customFormat="1" ht="4.5" customHeight="1">
      <c r="B21" s="257"/>
      <c r="C21" s="48"/>
      <c r="D21" s="106"/>
      <c r="E21" s="106"/>
      <c r="F21" s="106">
        <f t="shared" si="0"/>
        <v>0</v>
      </c>
      <c r="G21" s="106">
        <f t="shared" si="1"/>
        <v>0</v>
      </c>
      <c r="H21" s="106">
        <f t="shared" si="3"/>
        <v>0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>
        <f t="shared" si="6"/>
        <v>0</v>
      </c>
      <c r="X21" s="106"/>
      <c r="Y21" s="106"/>
      <c r="Z21" s="106"/>
      <c r="AA21" s="106"/>
      <c r="AB21" s="106"/>
      <c r="AC21" s="106"/>
      <c r="AD21" s="106"/>
      <c r="AE21" s="106"/>
      <c r="AF21" s="268"/>
    </row>
    <row r="22" spans="2:32" ht="13.5" customHeight="1">
      <c r="B22" s="256" t="s">
        <v>93</v>
      </c>
      <c r="C22" s="67">
        <f aca="true" t="shared" si="8" ref="C22:E26">H22+M22+R22+W22</f>
        <v>2</v>
      </c>
      <c r="D22" s="69">
        <f t="shared" si="8"/>
        <v>2</v>
      </c>
      <c r="E22" s="72">
        <f t="shared" si="8"/>
        <v>0</v>
      </c>
      <c r="F22" s="69">
        <f t="shared" si="0"/>
        <v>2</v>
      </c>
      <c r="G22" s="72">
        <f t="shared" si="1"/>
        <v>0</v>
      </c>
      <c r="H22" s="72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69">
        <f aca="true" t="shared" si="9" ref="M22:M38">N22+O22</f>
        <v>1</v>
      </c>
      <c r="N22" s="68">
        <v>1</v>
      </c>
      <c r="O22" s="70">
        <v>0</v>
      </c>
      <c r="P22" s="70">
        <v>1</v>
      </c>
      <c r="Q22" s="68">
        <v>0</v>
      </c>
      <c r="R22" s="72">
        <f aca="true" t="shared" si="10" ref="R22:R38">S22+T22</f>
        <v>0</v>
      </c>
      <c r="S22" s="70">
        <v>0</v>
      </c>
      <c r="T22" s="70">
        <v>0</v>
      </c>
      <c r="U22" s="70">
        <v>0</v>
      </c>
      <c r="V22" s="70">
        <v>0</v>
      </c>
      <c r="W22" s="72">
        <f t="shared" si="6"/>
        <v>1</v>
      </c>
      <c r="X22" s="70">
        <v>1</v>
      </c>
      <c r="Y22" s="70">
        <v>0</v>
      </c>
      <c r="Z22" s="70">
        <v>1</v>
      </c>
      <c r="AA22" s="70">
        <v>0</v>
      </c>
      <c r="AB22" s="70">
        <v>2</v>
      </c>
      <c r="AC22" s="70">
        <v>0</v>
      </c>
      <c r="AD22" s="70">
        <v>0</v>
      </c>
      <c r="AE22" s="70">
        <v>0</v>
      </c>
      <c r="AF22" s="267">
        <f>IF(C22=0,"　0.0",E22/C22*100)</f>
        <v>0</v>
      </c>
    </row>
    <row r="23" spans="2:32" ht="13.5" customHeight="1">
      <c r="B23" s="256" t="s">
        <v>94</v>
      </c>
      <c r="C23" s="67">
        <f t="shared" si="8"/>
        <v>0</v>
      </c>
      <c r="D23" s="69">
        <f t="shared" si="8"/>
        <v>0</v>
      </c>
      <c r="E23" s="72">
        <f t="shared" si="8"/>
        <v>0</v>
      </c>
      <c r="F23" s="72">
        <f t="shared" si="0"/>
        <v>0</v>
      </c>
      <c r="G23" s="72">
        <f t="shared" si="1"/>
        <v>0</v>
      </c>
      <c r="H23" s="72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69">
        <f t="shared" si="9"/>
        <v>0</v>
      </c>
      <c r="N23" s="68">
        <v>0</v>
      </c>
      <c r="O23" s="70">
        <v>0</v>
      </c>
      <c r="P23" s="68">
        <v>0</v>
      </c>
      <c r="Q23" s="70">
        <v>0</v>
      </c>
      <c r="R23" s="72">
        <f t="shared" si="10"/>
        <v>0</v>
      </c>
      <c r="S23" s="70">
        <v>0</v>
      </c>
      <c r="T23" s="70">
        <v>0</v>
      </c>
      <c r="U23" s="70">
        <v>0</v>
      </c>
      <c r="V23" s="70">
        <v>0</v>
      </c>
      <c r="W23" s="72">
        <f t="shared" si="6"/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267" t="str">
        <f>IF(C23=0,"　0.0",E23/C23*100)</f>
        <v>　0.0</v>
      </c>
    </row>
    <row r="24" spans="2:32" ht="13.5" customHeight="1">
      <c r="B24" s="256" t="s">
        <v>95</v>
      </c>
      <c r="C24" s="67">
        <f t="shared" si="8"/>
        <v>0</v>
      </c>
      <c r="D24" s="69">
        <f t="shared" si="8"/>
        <v>0</v>
      </c>
      <c r="E24" s="72">
        <f t="shared" si="8"/>
        <v>0</v>
      </c>
      <c r="F24" s="69">
        <f t="shared" si="0"/>
        <v>0</v>
      </c>
      <c r="G24" s="72">
        <f t="shared" si="1"/>
        <v>0</v>
      </c>
      <c r="H24" s="72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2">
        <f t="shared" si="9"/>
        <v>0</v>
      </c>
      <c r="N24" s="70">
        <v>0</v>
      </c>
      <c r="O24" s="70">
        <v>0</v>
      </c>
      <c r="P24" s="70">
        <v>0</v>
      </c>
      <c r="Q24" s="70">
        <v>0</v>
      </c>
      <c r="R24" s="69">
        <f t="shared" si="10"/>
        <v>0</v>
      </c>
      <c r="S24" s="70">
        <v>0</v>
      </c>
      <c r="T24" s="70">
        <v>0</v>
      </c>
      <c r="U24" s="68">
        <v>0</v>
      </c>
      <c r="V24" s="70">
        <v>0</v>
      </c>
      <c r="W24" s="72">
        <f t="shared" si="6"/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267" t="str">
        <f>IF(C24=0,"　0.0",E24/C24*100)</f>
        <v>　0.0</v>
      </c>
    </row>
    <row r="25" spans="2:32" ht="13.5" customHeight="1">
      <c r="B25" s="256" t="s">
        <v>96</v>
      </c>
      <c r="C25" s="67">
        <f t="shared" si="8"/>
        <v>0</v>
      </c>
      <c r="D25" s="69">
        <f t="shared" si="8"/>
        <v>0</v>
      </c>
      <c r="E25" s="69">
        <f t="shared" si="8"/>
        <v>0</v>
      </c>
      <c r="F25" s="69">
        <f t="shared" si="0"/>
        <v>0</v>
      </c>
      <c r="G25" s="72">
        <f t="shared" si="1"/>
        <v>0</v>
      </c>
      <c r="H25" s="72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69">
        <f t="shared" si="9"/>
        <v>0</v>
      </c>
      <c r="N25" s="68">
        <v>0</v>
      </c>
      <c r="O25" s="70">
        <v>0</v>
      </c>
      <c r="P25" s="68">
        <v>0</v>
      </c>
      <c r="Q25" s="70">
        <v>0</v>
      </c>
      <c r="R25" s="69">
        <f t="shared" si="10"/>
        <v>0</v>
      </c>
      <c r="S25" s="70">
        <v>0</v>
      </c>
      <c r="T25" s="68">
        <v>0</v>
      </c>
      <c r="U25" s="68">
        <v>0</v>
      </c>
      <c r="V25" s="70">
        <v>0</v>
      </c>
      <c r="W25" s="72">
        <f t="shared" si="6"/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68">
        <v>0</v>
      </c>
      <c r="AD25" s="70">
        <v>0</v>
      </c>
      <c r="AE25" s="70">
        <v>0</v>
      </c>
      <c r="AF25" s="267" t="str">
        <f>IF(C25=0,"　0.0",E25/C25*100)</f>
        <v>　0.0</v>
      </c>
    </row>
    <row r="26" spans="2:32" ht="13.5" customHeight="1">
      <c r="B26" s="256" t="s">
        <v>97</v>
      </c>
      <c r="C26" s="71">
        <f t="shared" si="8"/>
        <v>0</v>
      </c>
      <c r="D26" s="72">
        <f t="shared" si="8"/>
        <v>0</v>
      </c>
      <c r="E26" s="72">
        <f t="shared" si="8"/>
        <v>0</v>
      </c>
      <c r="F26" s="72">
        <f t="shared" si="0"/>
        <v>0</v>
      </c>
      <c r="G26" s="72">
        <f t="shared" si="1"/>
        <v>0</v>
      </c>
      <c r="H26" s="72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2">
        <f t="shared" si="9"/>
        <v>0</v>
      </c>
      <c r="N26" s="70">
        <v>0</v>
      </c>
      <c r="O26" s="70">
        <v>0</v>
      </c>
      <c r="P26" s="70">
        <v>0</v>
      </c>
      <c r="Q26" s="70">
        <v>0</v>
      </c>
      <c r="R26" s="72">
        <f t="shared" si="10"/>
        <v>0</v>
      </c>
      <c r="S26" s="70">
        <v>0</v>
      </c>
      <c r="T26" s="70">
        <v>0</v>
      </c>
      <c r="U26" s="70">
        <v>0</v>
      </c>
      <c r="V26" s="70">
        <v>0</v>
      </c>
      <c r="W26" s="72">
        <f t="shared" si="6"/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267" t="str">
        <f>IF(C26=0,"　0.0",E26/C26*100)</f>
        <v>　0.0</v>
      </c>
    </row>
    <row r="27" spans="2:32" s="101" customFormat="1" ht="4.5" customHeight="1">
      <c r="B27" s="257"/>
      <c r="C27" s="48"/>
      <c r="D27" s="106"/>
      <c r="E27" s="106"/>
      <c r="F27" s="106">
        <f t="shared" si="0"/>
        <v>0</v>
      </c>
      <c r="G27" s="106">
        <f t="shared" si="1"/>
        <v>0</v>
      </c>
      <c r="H27" s="106">
        <f t="shared" si="3"/>
        <v>0</v>
      </c>
      <c r="I27" s="106"/>
      <c r="J27" s="106"/>
      <c r="K27" s="106"/>
      <c r="L27" s="106"/>
      <c r="M27" s="106">
        <f t="shared" si="9"/>
        <v>0</v>
      </c>
      <c r="N27" s="106"/>
      <c r="O27" s="106"/>
      <c r="P27" s="106"/>
      <c r="Q27" s="106"/>
      <c r="R27" s="106">
        <f t="shared" si="10"/>
        <v>0</v>
      </c>
      <c r="S27" s="106"/>
      <c r="T27" s="106"/>
      <c r="U27" s="106"/>
      <c r="V27" s="106"/>
      <c r="W27" s="106">
        <f t="shared" si="6"/>
        <v>0</v>
      </c>
      <c r="X27" s="106"/>
      <c r="Y27" s="106"/>
      <c r="Z27" s="106"/>
      <c r="AA27" s="106"/>
      <c r="AB27" s="106"/>
      <c r="AC27" s="106"/>
      <c r="AD27" s="106"/>
      <c r="AE27" s="106"/>
      <c r="AF27" s="268"/>
    </row>
    <row r="28" spans="2:32" ht="13.5" customHeight="1">
      <c r="B28" s="256" t="s">
        <v>98</v>
      </c>
      <c r="C28" s="71">
        <f aca="true" t="shared" si="11" ref="C28:E32">H28+M28+R28+W28</f>
        <v>0</v>
      </c>
      <c r="D28" s="72">
        <f t="shared" si="11"/>
        <v>0</v>
      </c>
      <c r="E28" s="72">
        <f t="shared" si="11"/>
        <v>0</v>
      </c>
      <c r="F28" s="72">
        <f t="shared" si="0"/>
        <v>0</v>
      </c>
      <c r="G28" s="72">
        <f t="shared" si="1"/>
        <v>0</v>
      </c>
      <c r="H28" s="72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2">
        <f t="shared" si="9"/>
        <v>0</v>
      </c>
      <c r="N28" s="70">
        <v>0</v>
      </c>
      <c r="O28" s="70">
        <v>0</v>
      </c>
      <c r="P28" s="70">
        <v>0</v>
      </c>
      <c r="Q28" s="70">
        <v>0</v>
      </c>
      <c r="R28" s="72">
        <f t="shared" si="10"/>
        <v>0</v>
      </c>
      <c r="S28" s="70">
        <v>0</v>
      </c>
      <c r="T28" s="70">
        <v>0</v>
      </c>
      <c r="U28" s="70">
        <v>0</v>
      </c>
      <c r="V28" s="70">
        <v>0</v>
      </c>
      <c r="W28" s="72">
        <f t="shared" si="6"/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267" t="str">
        <f>IF(C28=0,"　0.0",E28/C28*100)</f>
        <v>　0.0</v>
      </c>
    </row>
    <row r="29" spans="2:32" ht="13.5" customHeight="1">
      <c r="B29" s="256" t="s">
        <v>99</v>
      </c>
      <c r="C29" s="71">
        <f t="shared" si="11"/>
        <v>0</v>
      </c>
      <c r="D29" s="72">
        <f t="shared" si="11"/>
        <v>0</v>
      </c>
      <c r="E29" s="72">
        <f t="shared" si="11"/>
        <v>0</v>
      </c>
      <c r="F29" s="72">
        <f t="shared" si="0"/>
        <v>0</v>
      </c>
      <c r="G29" s="72">
        <f t="shared" si="1"/>
        <v>0</v>
      </c>
      <c r="H29" s="72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2">
        <f t="shared" si="9"/>
        <v>0</v>
      </c>
      <c r="N29" s="70">
        <v>0</v>
      </c>
      <c r="O29" s="70">
        <v>0</v>
      </c>
      <c r="P29" s="70">
        <v>0</v>
      </c>
      <c r="Q29" s="70">
        <v>0</v>
      </c>
      <c r="R29" s="72">
        <f t="shared" si="10"/>
        <v>0</v>
      </c>
      <c r="S29" s="70">
        <v>0</v>
      </c>
      <c r="T29" s="70">
        <v>0</v>
      </c>
      <c r="U29" s="70">
        <v>0</v>
      </c>
      <c r="V29" s="70">
        <v>0</v>
      </c>
      <c r="W29" s="72">
        <f t="shared" si="6"/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267" t="str">
        <f>IF(C29=0,"　0.0",E29/C29*100)</f>
        <v>　0.0</v>
      </c>
    </row>
    <row r="30" spans="2:32" ht="13.5" customHeight="1">
      <c r="B30" s="256" t="s">
        <v>100</v>
      </c>
      <c r="C30" s="71">
        <f t="shared" si="11"/>
        <v>0</v>
      </c>
      <c r="D30" s="72">
        <f t="shared" si="11"/>
        <v>0</v>
      </c>
      <c r="E30" s="72">
        <f t="shared" si="11"/>
        <v>0</v>
      </c>
      <c r="F30" s="72">
        <f t="shared" si="0"/>
        <v>0</v>
      </c>
      <c r="G30" s="72">
        <f t="shared" si="1"/>
        <v>0</v>
      </c>
      <c r="H30" s="72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2">
        <f t="shared" si="9"/>
        <v>0</v>
      </c>
      <c r="N30" s="70">
        <v>0</v>
      </c>
      <c r="O30" s="70">
        <v>0</v>
      </c>
      <c r="P30" s="70">
        <v>0</v>
      </c>
      <c r="Q30" s="70">
        <v>0</v>
      </c>
      <c r="R30" s="72">
        <f t="shared" si="10"/>
        <v>0</v>
      </c>
      <c r="S30" s="70">
        <v>0</v>
      </c>
      <c r="T30" s="70">
        <v>0</v>
      </c>
      <c r="U30" s="70">
        <v>0</v>
      </c>
      <c r="V30" s="70">
        <v>0</v>
      </c>
      <c r="W30" s="72">
        <f t="shared" si="6"/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267" t="str">
        <f>IF(C30=0,"　0.0",E30/C30*100)</f>
        <v>　0.0</v>
      </c>
    </row>
    <row r="31" spans="2:32" ht="13.5" customHeight="1">
      <c r="B31" s="256" t="s">
        <v>101</v>
      </c>
      <c r="C31" s="67">
        <f t="shared" si="11"/>
        <v>0</v>
      </c>
      <c r="D31" s="69">
        <f t="shared" si="11"/>
        <v>0</v>
      </c>
      <c r="E31" s="72">
        <f t="shared" si="11"/>
        <v>0</v>
      </c>
      <c r="F31" s="69">
        <f t="shared" si="0"/>
        <v>0</v>
      </c>
      <c r="G31" s="72">
        <f t="shared" si="1"/>
        <v>0</v>
      </c>
      <c r="H31" s="72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2">
        <f t="shared" si="9"/>
        <v>0</v>
      </c>
      <c r="N31" s="68">
        <v>0</v>
      </c>
      <c r="O31" s="70">
        <v>0</v>
      </c>
      <c r="P31" s="68">
        <v>0</v>
      </c>
      <c r="Q31" s="70">
        <v>0</v>
      </c>
      <c r="R31" s="72">
        <f t="shared" si="10"/>
        <v>0</v>
      </c>
      <c r="S31" s="70">
        <v>0</v>
      </c>
      <c r="T31" s="70">
        <v>0</v>
      </c>
      <c r="U31" s="70">
        <v>0</v>
      </c>
      <c r="V31" s="70">
        <v>0</v>
      </c>
      <c r="W31" s="72">
        <f t="shared" si="6"/>
        <v>0</v>
      </c>
      <c r="X31" s="70">
        <v>0</v>
      </c>
      <c r="Y31" s="70">
        <v>0</v>
      </c>
      <c r="Z31" s="70">
        <v>0</v>
      </c>
      <c r="AA31" s="70">
        <v>0</v>
      </c>
      <c r="AB31" s="68">
        <v>0</v>
      </c>
      <c r="AC31" s="70">
        <v>0</v>
      </c>
      <c r="AD31" s="70">
        <v>0</v>
      </c>
      <c r="AE31" s="70">
        <v>0</v>
      </c>
      <c r="AF31" s="267" t="str">
        <f>IF(C31=0,"　0.0",E31/C31*100)</f>
        <v>　0.0</v>
      </c>
    </row>
    <row r="32" spans="2:32" ht="13.5" customHeight="1">
      <c r="B32" s="256" t="s">
        <v>102</v>
      </c>
      <c r="C32" s="71">
        <f t="shared" si="11"/>
        <v>0</v>
      </c>
      <c r="D32" s="72">
        <f t="shared" si="11"/>
        <v>0</v>
      </c>
      <c r="E32" s="72">
        <f t="shared" si="11"/>
        <v>0</v>
      </c>
      <c r="F32" s="72">
        <f t="shared" si="0"/>
        <v>0</v>
      </c>
      <c r="G32" s="72">
        <f t="shared" si="1"/>
        <v>0</v>
      </c>
      <c r="H32" s="72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2">
        <f t="shared" si="9"/>
        <v>0</v>
      </c>
      <c r="N32" s="70">
        <v>0</v>
      </c>
      <c r="O32" s="70">
        <v>0</v>
      </c>
      <c r="P32" s="70">
        <v>0</v>
      </c>
      <c r="Q32" s="70">
        <v>0</v>
      </c>
      <c r="R32" s="72">
        <f t="shared" si="10"/>
        <v>0</v>
      </c>
      <c r="S32" s="70">
        <v>0</v>
      </c>
      <c r="T32" s="70">
        <v>0</v>
      </c>
      <c r="U32" s="70">
        <v>0</v>
      </c>
      <c r="V32" s="70">
        <v>0</v>
      </c>
      <c r="W32" s="72">
        <f t="shared" si="6"/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267" t="str">
        <f>IF(C32=0,"　0.0",E32/C32*100)</f>
        <v>　0.0</v>
      </c>
    </row>
    <row r="33" spans="2:32" s="101" customFormat="1" ht="4.5" customHeight="1">
      <c r="B33" s="257"/>
      <c r="C33" s="48"/>
      <c r="D33" s="106"/>
      <c r="E33" s="106"/>
      <c r="F33" s="106">
        <f t="shared" si="0"/>
        <v>0</v>
      </c>
      <c r="G33" s="106">
        <f t="shared" si="1"/>
        <v>0</v>
      </c>
      <c r="H33" s="106">
        <f t="shared" si="3"/>
        <v>0</v>
      </c>
      <c r="I33" s="106"/>
      <c r="J33" s="106"/>
      <c r="K33" s="106"/>
      <c r="L33" s="106"/>
      <c r="M33" s="106">
        <f t="shared" si="9"/>
        <v>0</v>
      </c>
      <c r="N33" s="106"/>
      <c r="O33" s="106"/>
      <c r="P33" s="106"/>
      <c r="Q33" s="106"/>
      <c r="R33" s="106">
        <f t="shared" si="10"/>
        <v>0</v>
      </c>
      <c r="S33" s="106"/>
      <c r="T33" s="106"/>
      <c r="U33" s="106"/>
      <c r="V33" s="106"/>
      <c r="W33" s="106">
        <f t="shared" si="6"/>
        <v>0</v>
      </c>
      <c r="X33" s="106"/>
      <c r="Y33" s="106"/>
      <c r="Z33" s="106"/>
      <c r="AA33" s="106"/>
      <c r="AB33" s="106"/>
      <c r="AC33" s="106"/>
      <c r="AD33" s="106"/>
      <c r="AE33" s="106"/>
      <c r="AF33" s="268"/>
    </row>
    <row r="34" spans="2:32" ht="13.5" customHeight="1">
      <c r="B34" s="256" t="s">
        <v>103</v>
      </c>
      <c r="C34" s="67">
        <f aca="true" t="shared" si="12" ref="C34:E38">H34+M34+R34+W34</f>
        <v>0</v>
      </c>
      <c r="D34" s="69">
        <f t="shared" si="12"/>
        <v>0</v>
      </c>
      <c r="E34" s="72">
        <f t="shared" si="12"/>
        <v>0</v>
      </c>
      <c r="F34" s="72">
        <f t="shared" si="0"/>
        <v>0</v>
      </c>
      <c r="G34" s="69">
        <f t="shared" si="1"/>
        <v>0</v>
      </c>
      <c r="H34" s="72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69">
        <f t="shared" si="9"/>
        <v>0</v>
      </c>
      <c r="N34" s="68">
        <v>0</v>
      </c>
      <c r="O34" s="70">
        <v>0</v>
      </c>
      <c r="P34" s="70">
        <v>0</v>
      </c>
      <c r="Q34" s="68">
        <v>0</v>
      </c>
      <c r="R34" s="72">
        <f t="shared" si="10"/>
        <v>0</v>
      </c>
      <c r="S34" s="70">
        <v>0</v>
      </c>
      <c r="T34" s="70">
        <v>0</v>
      </c>
      <c r="U34" s="70">
        <v>0</v>
      </c>
      <c r="V34" s="70">
        <v>0</v>
      </c>
      <c r="W34" s="72">
        <f t="shared" si="6"/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68">
        <v>0</v>
      </c>
      <c r="AE34" s="70">
        <v>0</v>
      </c>
      <c r="AF34" s="267" t="str">
        <f>IF(C34=0,"　0.0",E34/C34*100)</f>
        <v>　0.0</v>
      </c>
    </row>
    <row r="35" spans="2:32" ht="13.5" customHeight="1">
      <c r="B35" s="256" t="s">
        <v>104</v>
      </c>
      <c r="C35" s="67">
        <f t="shared" si="12"/>
        <v>0</v>
      </c>
      <c r="D35" s="69">
        <f t="shared" si="12"/>
        <v>0</v>
      </c>
      <c r="E35" s="72">
        <f t="shared" si="12"/>
        <v>0</v>
      </c>
      <c r="F35" s="72">
        <f t="shared" si="0"/>
        <v>0</v>
      </c>
      <c r="G35" s="72">
        <f t="shared" si="1"/>
        <v>0</v>
      </c>
      <c r="H35" s="72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69">
        <f t="shared" si="9"/>
        <v>0</v>
      </c>
      <c r="N35" s="68">
        <v>0</v>
      </c>
      <c r="O35" s="70">
        <v>0</v>
      </c>
      <c r="P35" s="70">
        <v>0</v>
      </c>
      <c r="Q35" s="70">
        <v>0</v>
      </c>
      <c r="R35" s="72">
        <f t="shared" si="10"/>
        <v>0</v>
      </c>
      <c r="S35" s="70">
        <v>0</v>
      </c>
      <c r="T35" s="70">
        <v>0</v>
      </c>
      <c r="U35" s="70">
        <v>0</v>
      </c>
      <c r="V35" s="70">
        <v>0</v>
      </c>
      <c r="W35" s="72">
        <f t="shared" si="6"/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267" t="str">
        <f>IF(C35=0,"　0.0",E35/C35*100)</f>
        <v>　0.0</v>
      </c>
    </row>
    <row r="36" spans="2:32" ht="13.5" customHeight="1">
      <c r="B36" s="256" t="s">
        <v>105</v>
      </c>
      <c r="C36" s="67">
        <f t="shared" si="12"/>
        <v>0</v>
      </c>
      <c r="D36" s="69">
        <f t="shared" si="12"/>
        <v>0</v>
      </c>
      <c r="E36" s="72">
        <f t="shared" si="12"/>
        <v>0</v>
      </c>
      <c r="F36" s="72">
        <f t="shared" si="0"/>
        <v>0</v>
      </c>
      <c r="G36" s="69">
        <f t="shared" si="1"/>
        <v>0</v>
      </c>
      <c r="H36" s="72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69">
        <f t="shared" si="9"/>
        <v>0</v>
      </c>
      <c r="N36" s="68">
        <v>0</v>
      </c>
      <c r="O36" s="70">
        <v>0</v>
      </c>
      <c r="P36" s="70">
        <v>0</v>
      </c>
      <c r="Q36" s="68">
        <v>0</v>
      </c>
      <c r="R36" s="72">
        <f t="shared" si="10"/>
        <v>0</v>
      </c>
      <c r="S36" s="70">
        <v>0</v>
      </c>
      <c r="T36" s="70">
        <v>0</v>
      </c>
      <c r="U36" s="70">
        <v>0</v>
      </c>
      <c r="V36" s="70">
        <v>0</v>
      </c>
      <c r="W36" s="72">
        <f t="shared" si="6"/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68">
        <v>0</v>
      </c>
      <c r="AE36" s="70">
        <v>0</v>
      </c>
      <c r="AF36" s="267" t="str">
        <f>IF(C36=0,"　0.0",E36/C36*100)</f>
        <v>　0.0</v>
      </c>
    </row>
    <row r="37" spans="2:32" ht="13.5" customHeight="1">
      <c r="B37" s="256" t="s">
        <v>106</v>
      </c>
      <c r="C37" s="67">
        <f t="shared" si="12"/>
        <v>1</v>
      </c>
      <c r="D37" s="69">
        <f t="shared" si="12"/>
        <v>1</v>
      </c>
      <c r="E37" s="72">
        <f t="shared" si="12"/>
        <v>0</v>
      </c>
      <c r="F37" s="72">
        <f t="shared" si="0"/>
        <v>1</v>
      </c>
      <c r="G37" s="72">
        <f t="shared" si="1"/>
        <v>0</v>
      </c>
      <c r="H37" s="72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69">
        <f t="shared" si="9"/>
        <v>0</v>
      </c>
      <c r="N37" s="68">
        <v>0</v>
      </c>
      <c r="O37" s="70">
        <v>0</v>
      </c>
      <c r="P37" s="70">
        <v>0</v>
      </c>
      <c r="Q37" s="70">
        <v>0</v>
      </c>
      <c r="R37" s="72">
        <f t="shared" si="10"/>
        <v>1</v>
      </c>
      <c r="S37" s="70">
        <v>1</v>
      </c>
      <c r="T37" s="70">
        <v>0</v>
      </c>
      <c r="U37" s="70">
        <v>1</v>
      </c>
      <c r="V37" s="70">
        <v>0</v>
      </c>
      <c r="W37" s="72">
        <f t="shared" si="6"/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1</v>
      </c>
      <c r="AC37" s="70">
        <v>0</v>
      </c>
      <c r="AD37" s="70">
        <v>0</v>
      </c>
      <c r="AE37" s="70">
        <v>0</v>
      </c>
      <c r="AF37" s="267">
        <f>IF(C37=0,"　0.0",E37/C37*100)</f>
        <v>0</v>
      </c>
    </row>
    <row r="38" spans="2:32" ht="13.5" customHeight="1">
      <c r="B38" s="256" t="s">
        <v>107</v>
      </c>
      <c r="C38" s="67">
        <f t="shared" si="12"/>
        <v>4</v>
      </c>
      <c r="D38" s="69">
        <f t="shared" si="12"/>
        <v>4</v>
      </c>
      <c r="E38" s="69">
        <f t="shared" si="12"/>
        <v>0</v>
      </c>
      <c r="F38" s="69">
        <f t="shared" si="0"/>
        <v>1</v>
      </c>
      <c r="G38" s="69">
        <f t="shared" si="1"/>
        <v>3</v>
      </c>
      <c r="H38" s="72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2">
        <f t="shared" si="9"/>
        <v>0</v>
      </c>
      <c r="N38" s="68">
        <v>0</v>
      </c>
      <c r="O38" s="68">
        <v>0</v>
      </c>
      <c r="P38" s="68">
        <v>0</v>
      </c>
      <c r="Q38" s="70">
        <v>0</v>
      </c>
      <c r="R38" s="72">
        <f t="shared" si="10"/>
        <v>4</v>
      </c>
      <c r="S38" s="68">
        <v>4</v>
      </c>
      <c r="T38" s="70">
        <v>0</v>
      </c>
      <c r="U38" s="70">
        <v>1</v>
      </c>
      <c r="V38" s="68">
        <v>3</v>
      </c>
      <c r="W38" s="72">
        <f t="shared" si="6"/>
        <v>0</v>
      </c>
      <c r="X38" s="70">
        <v>0</v>
      </c>
      <c r="Y38" s="70">
        <v>0</v>
      </c>
      <c r="Z38" s="70">
        <v>0</v>
      </c>
      <c r="AA38" s="70">
        <v>0</v>
      </c>
      <c r="AB38" s="68">
        <v>1</v>
      </c>
      <c r="AC38" s="68">
        <v>0</v>
      </c>
      <c r="AD38" s="68">
        <v>3</v>
      </c>
      <c r="AE38" s="70">
        <v>0</v>
      </c>
      <c r="AF38" s="267">
        <f>IF(C38=0,"　0.0",E38/C38*100)</f>
        <v>0</v>
      </c>
    </row>
    <row r="39" spans="2:32" s="101" customFormat="1" ht="4.5" customHeight="1">
      <c r="B39" s="257"/>
      <c r="C39" s="48"/>
      <c r="D39" s="106"/>
      <c r="E39" s="106"/>
      <c r="F39" s="106">
        <f t="shared" si="0"/>
        <v>0</v>
      </c>
      <c r="G39" s="106">
        <f t="shared" si="1"/>
        <v>0</v>
      </c>
      <c r="H39" s="106">
        <f t="shared" si="3"/>
        <v>0</v>
      </c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>
        <f t="shared" si="6"/>
        <v>0</v>
      </c>
      <c r="X39" s="106"/>
      <c r="Y39" s="106"/>
      <c r="Z39" s="106"/>
      <c r="AA39" s="106"/>
      <c r="AB39" s="106"/>
      <c r="AC39" s="106"/>
      <c r="AD39" s="106"/>
      <c r="AE39" s="106"/>
      <c r="AF39" s="268"/>
    </row>
    <row r="40" spans="2:32" ht="13.5" customHeight="1">
      <c r="B40" s="256" t="s">
        <v>108</v>
      </c>
      <c r="C40" s="67">
        <f aca="true" t="shared" si="13" ref="C40:E44">H40+M40+R40+W40</f>
        <v>0</v>
      </c>
      <c r="D40" s="69">
        <f t="shared" si="13"/>
        <v>0</v>
      </c>
      <c r="E40" s="69">
        <f t="shared" si="13"/>
        <v>0</v>
      </c>
      <c r="F40" s="72">
        <f t="shared" si="0"/>
        <v>0</v>
      </c>
      <c r="G40" s="72">
        <f t="shared" si="1"/>
        <v>0</v>
      </c>
      <c r="H40" s="72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2">
        <f>N40+O40</f>
        <v>0</v>
      </c>
      <c r="N40" s="68">
        <v>0</v>
      </c>
      <c r="O40" s="68">
        <v>0</v>
      </c>
      <c r="P40" s="68">
        <v>0</v>
      </c>
      <c r="Q40" s="68">
        <v>0</v>
      </c>
      <c r="R40" s="72">
        <f aca="true" t="shared" si="14" ref="R40:R68">S40+T40</f>
        <v>0</v>
      </c>
      <c r="S40" s="70">
        <v>0</v>
      </c>
      <c r="T40" s="68">
        <v>0</v>
      </c>
      <c r="U40" s="70">
        <v>0</v>
      </c>
      <c r="V40" s="70">
        <v>0</v>
      </c>
      <c r="W40" s="72">
        <f t="shared" si="6"/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68">
        <v>0</v>
      </c>
      <c r="AD40" s="68">
        <v>0</v>
      </c>
      <c r="AE40" s="70">
        <v>0</v>
      </c>
      <c r="AF40" s="267" t="str">
        <f>IF(C40=0,"　0.0",E40/C40*100)</f>
        <v>　0.0</v>
      </c>
    </row>
    <row r="41" spans="2:32" ht="13.5" customHeight="1">
      <c r="B41" s="256" t="s">
        <v>109</v>
      </c>
      <c r="C41" s="67">
        <f t="shared" si="13"/>
        <v>1</v>
      </c>
      <c r="D41" s="69">
        <f t="shared" si="13"/>
        <v>1</v>
      </c>
      <c r="E41" s="72">
        <f t="shared" si="13"/>
        <v>0</v>
      </c>
      <c r="F41" s="69">
        <f aca="true" t="shared" si="15" ref="F41:F68">K41+P41+U41+Z41</f>
        <v>1</v>
      </c>
      <c r="G41" s="72">
        <f aca="true" t="shared" si="16" ref="G41:G68">L41+Q41+V41+AA41</f>
        <v>0</v>
      </c>
      <c r="H41" s="72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2">
        <f>N41+O41</f>
        <v>1</v>
      </c>
      <c r="N41" s="68">
        <v>1</v>
      </c>
      <c r="O41" s="70">
        <v>0</v>
      </c>
      <c r="P41" s="68">
        <v>1</v>
      </c>
      <c r="Q41" s="70">
        <v>0</v>
      </c>
      <c r="R41" s="72">
        <f t="shared" si="14"/>
        <v>0</v>
      </c>
      <c r="S41" s="70">
        <v>0</v>
      </c>
      <c r="T41" s="70">
        <v>0</v>
      </c>
      <c r="U41" s="70">
        <v>0</v>
      </c>
      <c r="V41" s="70">
        <v>0</v>
      </c>
      <c r="W41" s="72">
        <f t="shared" si="6"/>
        <v>0</v>
      </c>
      <c r="X41" s="70">
        <v>0</v>
      </c>
      <c r="Y41" s="70">
        <v>0</v>
      </c>
      <c r="Z41" s="70">
        <v>0</v>
      </c>
      <c r="AA41" s="70">
        <v>0</v>
      </c>
      <c r="AB41" s="68">
        <v>1</v>
      </c>
      <c r="AC41" s="70">
        <v>0</v>
      </c>
      <c r="AD41" s="70">
        <v>0</v>
      </c>
      <c r="AE41" s="70">
        <v>0</v>
      </c>
      <c r="AF41" s="267">
        <f>IF(C41=0,"　0.0",E41/C41*100)</f>
        <v>0</v>
      </c>
    </row>
    <row r="42" spans="2:32" ht="13.5" customHeight="1">
      <c r="B42" s="256" t="s">
        <v>110</v>
      </c>
      <c r="C42" s="67">
        <f t="shared" si="13"/>
        <v>0</v>
      </c>
      <c r="D42" s="69">
        <f t="shared" si="13"/>
        <v>0</v>
      </c>
      <c r="E42" s="72">
        <f t="shared" si="13"/>
        <v>0</v>
      </c>
      <c r="F42" s="69">
        <f t="shared" si="15"/>
        <v>0</v>
      </c>
      <c r="G42" s="72">
        <f t="shared" si="16"/>
        <v>0</v>
      </c>
      <c r="H42" s="72">
        <f aca="true" t="shared" si="17" ref="H42:H68">I42+J42</f>
        <v>0</v>
      </c>
      <c r="I42" s="70">
        <v>0</v>
      </c>
      <c r="J42" s="70">
        <v>0</v>
      </c>
      <c r="K42" s="70">
        <v>0</v>
      </c>
      <c r="L42" s="70">
        <v>0</v>
      </c>
      <c r="M42" s="72">
        <f>N42+O42</f>
        <v>0</v>
      </c>
      <c r="N42" s="70">
        <v>0</v>
      </c>
      <c r="O42" s="70">
        <v>0</v>
      </c>
      <c r="P42" s="70">
        <v>0</v>
      </c>
      <c r="Q42" s="70">
        <v>0</v>
      </c>
      <c r="R42" s="72">
        <f t="shared" si="14"/>
        <v>0</v>
      </c>
      <c r="S42" s="70">
        <v>0</v>
      </c>
      <c r="T42" s="70">
        <v>0</v>
      </c>
      <c r="U42" s="70">
        <v>0</v>
      </c>
      <c r="V42" s="70">
        <v>0</v>
      </c>
      <c r="W42" s="72">
        <f aca="true" t="shared" si="18" ref="W42:W68">X42+Y42</f>
        <v>0</v>
      </c>
      <c r="X42" s="70">
        <v>0</v>
      </c>
      <c r="Y42" s="70">
        <v>0</v>
      </c>
      <c r="Z42" s="70">
        <v>0</v>
      </c>
      <c r="AA42" s="70">
        <v>0</v>
      </c>
      <c r="AB42" s="68">
        <v>0</v>
      </c>
      <c r="AC42" s="70">
        <v>0</v>
      </c>
      <c r="AD42" s="70">
        <v>0</v>
      </c>
      <c r="AE42" s="70">
        <v>0</v>
      </c>
      <c r="AF42" s="267" t="str">
        <f>IF(C42=0,"　0.0",E42/C42*100)</f>
        <v>　0.0</v>
      </c>
    </row>
    <row r="43" spans="2:32" ht="13.5" customHeight="1">
      <c r="B43" s="256" t="s">
        <v>111</v>
      </c>
      <c r="C43" s="71">
        <f t="shared" si="13"/>
        <v>2</v>
      </c>
      <c r="D43" s="72">
        <f t="shared" si="13"/>
        <v>2</v>
      </c>
      <c r="E43" s="72">
        <f t="shared" si="13"/>
        <v>0</v>
      </c>
      <c r="F43" s="72">
        <f t="shared" si="15"/>
        <v>2</v>
      </c>
      <c r="G43" s="72">
        <f t="shared" si="16"/>
        <v>0</v>
      </c>
      <c r="H43" s="72">
        <f t="shared" si="17"/>
        <v>0</v>
      </c>
      <c r="I43" s="70">
        <v>0</v>
      </c>
      <c r="J43" s="70">
        <v>0</v>
      </c>
      <c r="K43" s="70">
        <v>0</v>
      </c>
      <c r="L43" s="70">
        <v>0</v>
      </c>
      <c r="M43" s="72">
        <f>N43+O43</f>
        <v>0</v>
      </c>
      <c r="N43" s="68">
        <v>0</v>
      </c>
      <c r="O43" s="70">
        <v>0</v>
      </c>
      <c r="P43" s="70">
        <v>0</v>
      </c>
      <c r="Q43" s="70">
        <v>0</v>
      </c>
      <c r="R43" s="72">
        <f t="shared" si="14"/>
        <v>2</v>
      </c>
      <c r="S43" s="70">
        <v>2</v>
      </c>
      <c r="T43" s="70">
        <v>0</v>
      </c>
      <c r="U43" s="70">
        <v>2</v>
      </c>
      <c r="V43" s="70">
        <v>0</v>
      </c>
      <c r="W43" s="72">
        <f t="shared" si="18"/>
        <v>0</v>
      </c>
      <c r="X43" s="70">
        <v>0</v>
      </c>
      <c r="Y43" s="70">
        <v>0</v>
      </c>
      <c r="Z43" s="70">
        <v>0</v>
      </c>
      <c r="AA43" s="70">
        <v>0</v>
      </c>
      <c r="AB43" s="68">
        <v>2</v>
      </c>
      <c r="AC43" s="70">
        <v>0</v>
      </c>
      <c r="AD43" s="70">
        <v>0</v>
      </c>
      <c r="AE43" s="70">
        <v>0</v>
      </c>
      <c r="AF43" s="267">
        <f>IF(C43=0,"　0.0",E43/C43*100)</f>
        <v>0</v>
      </c>
    </row>
    <row r="44" spans="2:32" ht="13.5" customHeight="1">
      <c r="B44" s="256" t="s">
        <v>112</v>
      </c>
      <c r="C44" s="71">
        <f t="shared" si="13"/>
        <v>2</v>
      </c>
      <c r="D44" s="72">
        <f t="shared" si="13"/>
        <v>2</v>
      </c>
      <c r="E44" s="72">
        <f t="shared" si="13"/>
        <v>0</v>
      </c>
      <c r="F44" s="72">
        <f t="shared" si="15"/>
        <v>2</v>
      </c>
      <c r="G44" s="72">
        <f t="shared" si="16"/>
        <v>0</v>
      </c>
      <c r="H44" s="72">
        <f t="shared" si="17"/>
        <v>0</v>
      </c>
      <c r="I44" s="70">
        <v>0</v>
      </c>
      <c r="J44" s="70">
        <v>0</v>
      </c>
      <c r="K44" s="70">
        <v>0</v>
      </c>
      <c r="L44" s="70">
        <v>0</v>
      </c>
      <c r="M44" s="72">
        <f>N44+O44</f>
        <v>0</v>
      </c>
      <c r="N44" s="68">
        <v>0</v>
      </c>
      <c r="O44" s="70">
        <v>0</v>
      </c>
      <c r="P44" s="68">
        <v>0</v>
      </c>
      <c r="Q44" s="68">
        <v>0</v>
      </c>
      <c r="R44" s="72">
        <f t="shared" si="14"/>
        <v>2</v>
      </c>
      <c r="S44" s="70">
        <v>2</v>
      </c>
      <c r="T44" s="70">
        <v>0</v>
      </c>
      <c r="U44" s="70">
        <v>2</v>
      </c>
      <c r="V44" s="70">
        <v>0</v>
      </c>
      <c r="W44" s="72">
        <f t="shared" si="18"/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2</v>
      </c>
      <c r="AC44" s="70">
        <v>0</v>
      </c>
      <c r="AD44" s="70">
        <v>0</v>
      </c>
      <c r="AE44" s="70">
        <v>0</v>
      </c>
      <c r="AF44" s="267">
        <f>IF(C44=0,"　0.0",E44/C44*100)</f>
        <v>0</v>
      </c>
    </row>
    <row r="45" spans="2:32" s="101" customFormat="1" ht="4.5" customHeight="1">
      <c r="B45" s="257"/>
      <c r="C45" s="48"/>
      <c r="D45" s="106"/>
      <c r="E45" s="106"/>
      <c r="F45" s="106">
        <f t="shared" si="15"/>
        <v>0</v>
      </c>
      <c r="G45" s="106">
        <f t="shared" si="16"/>
        <v>0</v>
      </c>
      <c r="H45" s="106">
        <f t="shared" si="17"/>
        <v>0</v>
      </c>
      <c r="I45" s="106"/>
      <c r="J45" s="106"/>
      <c r="K45" s="106"/>
      <c r="L45" s="106"/>
      <c r="M45" s="106"/>
      <c r="N45" s="106"/>
      <c r="O45" s="106"/>
      <c r="P45" s="106"/>
      <c r="Q45" s="106"/>
      <c r="R45" s="106">
        <f t="shared" si="14"/>
        <v>0</v>
      </c>
      <c r="S45" s="106"/>
      <c r="T45" s="106"/>
      <c r="U45" s="106"/>
      <c r="V45" s="106"/>
      <c r="W45" s="106">
        <f t="shared" si="18"/>
        <v>0</v>
      </c>
      <c r="X45" s="106"/>
      <c r="Y45" s="106"/>
      <c r="Z45" s="106"/>
      <c r="AA45" s="106"/>
      <c r="AB45" s="106"/>
      <c r="AC45" s="106"/>
      <c r="AD45" s="106"/>
      <c r="AE45" s="106"/>
      <c r="AF45" s="268"/>
    </row>
    <row r="46" spans="2:32" ht="13.5" customHeight="1">
      <c r="B46" s="256" t="s">
        <v>113</v>
      </c>
      <c r="C46" s="67">
        <f aca="true" t="shared" si="19" ref="C46:E50">H46+M46+R46+W46</f>
        <v>0</v>
      </c>
      <c r="D46" s="69">
        <f t="shared" si="19"/>
        <v>0</v>
      </c>
      <c r="E46" s="72">
        <f t="shared" si="19"/>
        <v>0</v>
      </c>
      <c r="F46" s="69">
        <f t="shared" si="15"/>
        <v>0</v>
      </c>
      <c r="G46" s="69">
        <f t="shared" si="16"/>
        <v>0</v>
      </c>
      <c r="H46" s="72">
        <f t="shared" si="17"/>
        <v>0</v>
      </c>
      <c r="I46" s="70">
        <v>0</v>
      </c>
      <c r="J46" s="70">
        <v>0</v>
      </c>
      <c r="K46" s="70">
        <v>0</v>
      </c>
      <c r="L46" s="70">
        <v>0</v>
      </c>
      <c r="M46" s="72">
        <f>N46+O46</f>
        <v>0</v>
      </c>
      <c r="N46" s="68">
        <v>0</v>
      </c>
      <c r="O46" s="70">
        <v>0</v>
      </c>
      <c r="P46" s="68">
        <v>0</v>
      </c>
      <c r="Q46" s="68">
        <v>0</v>
      </c>
      <c r="R46" s="72">
        <f t="shared" si="14"/>
        <v>0</v>
      </c>
      <c r="S46" s="70">
        <v>0</v>
      </c>
      <c r="T46" s="70">
        <v>0</v>
      </c>
      <c r="U46" s="70">
        <v>0</v>
      </c>
      <c r="V46" s="70">
        <v>0</v>
      </c>
      <c r="W46" s="72">
        <f t="shared" si="18"/>
        <v>0</v>
      </c>
      <c r="X46" s="70">
        <v>0</v>
      </c>
      <c r="Y46" s="70">
        <v>0</v>
      </c>
      <c r="Z46" s="70">
        <v>0</v>
      </c>
      <c r="AA46" s="70">
        <v>0</v>
      </c>
      <c r="AB46" s="68">
        <v>0</v>
      </c>
      <c r="AC46" s="70">
        <v>0</v>
      </c>
      <c r="AD46" s="68">
        <v>0</v>
      </c>
      <c r="AE46" s="70">
        <v>0</v>
      </c>
      <c r="AF46" s="267" t="str">
        <f>IF(C46=0,"　0.0",E46/C46*100)</f>
        <v>　0.0</v>
      </c>
    </row>
    <row r="47" spans="2:32" ht="13.5" customHeight="1">
      <c r="B47" s="256" t="s">
        <v>114</v>
      </c>
      <c r="C47" s="67">
        <f t="shared" si="19"/>
        <v>0</v>
      </c>
      <c r="D47" s="69">
        <f t="shared" si="19"/>
        <v>0</v>
      </c>
      <c r="E47" s="72">
        <f t="shared" si="19"/>
        <v>0</v>
      </c>
      <c r="F47" s="69">
        <f t="shared" si="15"/>
        <v>0</v>
      </c>
      <c r="G47" s="69">
        <f t="shared" si="16"/>
        <v>0</v>
      </c>
      <c r="H47" s="72">
        <f t="shared" si="17"/>
        <v>0</v>
      </c>
      <c r="I47" s="70">
        <v>0</v>
      </c>
      <c r="J47" s="70">
        <v>0</v>
      </c>
      <c r="K47" s="70">
        <v>0</v>
      </c>
      <c r="L47" s="70">
        <v>0</v>
      </c>
      <c r="M47" s="72">
        <f>N47+O47</f>
        <v>0</v>
      </c>
      <c r="N47" s="68">
        <v>0</v>
      </c>
      <c r="O47" s="70">
        <v>0</v>
      </c>
      <c r="P47" s="68">
        <v>0</v>
      </c>
      <c r="Q47" s="68">
        <v>0</v>
      </c>
      <c r="R47" s="72">
        <f t="shared" si="14"/>
        <v>0</v>
      </c>
      <c r="S47" s="70">
        <v>0</v>
      </c>
      <c r="T47" s="70">
        <v>0</v>
      </c>
      <c r="U47" s="70">
        <v>0</v>
      </c>
      <c r="V47" s="70">
        <v>0</v>
      </c>
      <c r="W47" s="72">
        <f t="shared" si="18"/>
        <v>0</v>
      </c>
      <c r="X47" s="70">
        <v>0</v>
      </c>
      <c r="Y47" s="70">
        <v>0</v>
      </c>
      <c r="Z47" s="70">
        <v>0</v>
      </c>
      <c r="AA47" s="70">
        <v>0</v>
      </c>
      <c r="AB47" s="68">
        <v>0</v>
      </c>
      <c r="AC47" s="70">
        <v>0</v>
      </c>
      <c r="AD47" s="68">
        <v>0</v>
      </c>
      <c r="AE47" s="70">
        <v>0</v>
      </c>
      <c r="AF47" s="267" t="str">
        <f>IF(C47=0,"　0.0",E47/C47*100)</f>
        <v>　0.0</v>
      </c>
    </row>
    <row r="48" spans="2:32" ht="13.5" customHeight="1">
      <c r="B48" s="256" t="s">
        <v>115</v>
      </c>
      <c r="C48" s="67">
        <f t="shared" si="19"/>
        <v>1</v>
      </c>
      <c r="D48" s="69">
        <f t="shared" si="19"/>
        <v>1</v>
      </c>
      <c r="E48" s="72">
        <f t="shared" si="19"/>
        <v>0</v>
      </c>
      <c r="F48" s="72">
        <f t="shared" si="15"/>
        <v>0</v>
      </c>
      <c r="G48" s="69">
        <f t="shared" si="16"/>
        <v>1</v>
      </c>
      <c r="H48" s="72">
        <f t="shared" si="17"/>
        <v>1</v>
      </c>
      <c r="I48" s="70">
        <v>1</v>
      </c>
      <c r="J48" s="70">
        <v>0</v>
      </c>
      <c r="K48" s="70">
        <v>0</v>
      </c>
      <c r="L48" s="70">
        <v>1</v>
      </c>
      <c r="M48" s="72">
        <f>N48+O48</f>
        <v>0</v>
      </c>
      <c r="N48" s="68">
        <v>0</v>
      </c>
      <c r="O48" s="70">
        <v>0</v>
      </c>
      <c r="P48" s="70">
        <v>0</v>
      </c>
      <c r="Q48" s="68">
        <v>0</v>
      </c>
      <c r="R48" s="72">
        <f t="shared" si="14"/>
        <v>0</v>
      </c>
      <c r="S48" s="70">
        <v>0</v>
      </c>
      <c r="T48" s="70">
        <v>0</v>
      </c>
      <c r="U48" s="70">
        <v>0</v>
      </c>
      <c r="V48" s="70">
        <v>0</v>
      </c>
      <c r="W48" s="72">
        <f t="shared" si="18"/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68">
        <v>1</v>
      </c>
      <c r="AE48" s="70">
        <v>0</v>
      </c>
      <c r="AF48" s="267">
        <f>IF(C48=0,"　0.0",E48/C48*100)</f>
        <v>0</v>
      </c>
    </row>
    <row r="49" spans="2:32" ht="13.5" customHeight="1">
      <c r="B49" s="256" t="s">
        <v>116</v>
      </c>
      <c r="C49" s="67">
        <f t="shared" si="19"/>
        <v>0</v>
      </c>
      <c r="D49" s="69">
        <f t="shared" si="19"/>
        <v>0</v>
      </c>
      <c r="E49" s="72">
        <f t="shared" si="19"/>
        <v>0</v>
      </c>
      <c r="F49" s="69">
        <f t="shared" si="15"/>
        <v>0</v>
      </c>
      <c r="G49" s="69">
        <f t="shared" si="16"/>
        <v>0</v>
      </c>
      <c r="H49" s="72">
        <f t="shared" si="17"/>
        <v>0</v>
      </c>
      <c r="I49" s="70">
        <v>0</v>
      </c>
      <c r="J49" s="70">
        <v>0</v>
      </c>
      <c r="K49" s="70">
        <v>0</v>
      </c>
      <c r="L49" s="70">
        <v>0</v>
      </c>
      <c r="M49" s="72">
        <f>N49+O49</f>
        <v>0</v>
      </c>
      <c r="N49" s="68">
        <v>0</v>
      </c>
      <c r="O49" s="70">
        <v>0</v>
      </c>
      <c r="P49" s="68">
        <v>0</v>
      </c>
      <c r="Q49" s="68">
        <v>0</v>
      </c>
      <c r="R49" s="72">
        <f t="shared" si="14"/>
        <v>0</v>
      </c>
      <c r="S49" s="70">
        <v>0</v>
      </c>
      <c r="T49" s="70">
        <v>0</v>
      </c>
      <c r="U49" s="70">
        <v>0</v>
      </c>
      <c r="V49" s="70">
        <v>0</v>
      </c>
      <c r="W49" s="72">
        <f t="shared" si="18"/>
        <v>0</v>
      </c>
      <c r="X49" s="70">
        <v>0</v>
      </c>
      <c r="Y49" s="70">
        <v>0</v>
      </c>
      <c r="Z49" s="70">
        <v>0</v>
      </c>
      <c r="AA49" s="70">
        <v>0</v>
      </c>
      <c r="AB49" s="68">
        <v>0</v>
      </c>
      <c r="AC49" s="70">
        <v>0</v>
      </c>
      <c r="AD49" s="68">
        <v>0</v>
      </c>
      <c r="AE49" s="70">
        <v>0</v>
      </c>
      <c r="AF49" s="267" t="str">
        <f>IF(C49=0,"　0.0",E49/C49*100)</f>
        <v>　0.0</v>
      </c>
    </row>
    <row r="50" spans="2:32" ht="13.5" customHeight="1">
      <c r="B50" s="256" t="s">
        <v>117</v>
      </c>
      <c r="C50" s="71">
        <f t="shared" si="19"/>
        <v>0</v>
      </c>
      <c r="D50" s="72">
        <f t="shared" si="19"/>
        <v>0</v>
      </c>
      <c r="E50" s="72">
        <f t="shared" si="19"/>
        <v>0</v>
      </c>
      <c r="F50" s="72">
        <f t="shared" si="15"/>
        <v>0</v>
      </c>
      <c r="G50" s="72">
        <f t="shared" si="16"/>
        <v>0</v>
      </c>
      <c r="H50" s="72">
        <f t="shared" si="17"/>
        <v>0</v>
      </c>
      <c r="I50" s="70">
        <v>0</v>
      </c>
      <c r="J50" s="70">
        <v>0</v>
      </c>
      <c r="K50" s="70">
        <v>0</v>
      </c>
      <c r="L50" s="70">
        <v>0</v>
      </c>
      <c r="M50" s="72">
        <f>N50+O50</f>
        <v>0</v>
      </c>
      <c r="N50" s="68">
        <v>0</v>
      </c>
      <c r="O50" s="70">
        <v>0</v>
      </c>
      <c r="P50" s="70">
        <v>0</v>
      </c>
      <c r="Q50" s="70">
        <v>0</v>
      </c>
      <c r="R50" s="72">
        <f t="shared" si="14"/>
        <v>0</v>
      </c>
      <c r="S50" s="70">
        <v>0</v>
      </c>
      <c r="T50" s="70">
        <v>0</v>
      </c>
      <c r="U50" s="70">
        <v>0</v>
      </c>
      <c r="V50" s="70">
        <v>0</v>
      </c>
      <c r="W50" s="72">
        <f t="shared" si="18"/>
        <v>0</v>
      </c>
      <c r="X50" s="70">
        <v>0</v>
      </c>
      <c r="Y50" s="70">
        <v>0</v>
      </c>
      <c r="Z50" s="70">
        <v>0</v>
      </c>
      <c r="AA50" s="70">
        <v>0</v>
      </c>
      <c r="AB50" s="68">
        <v>0</v>
      </c>
      <c r="AC50" s="70">
        <v>0</v>
      </c>
      <c r="AD50" s="70">
        <v>0</v>
      </c>
      <c r="AE50" s="70">
        <v>0</v>
      </c>
      <c r="AF50" s="267" t="str">
        <f>IF(C50=0,"　0.0",E50/C50*100)</f>
        <v>　0.0</v>
      </c>
    </row>
    <row r="51" spans="2:32" s="101" customFormat="1" ht="4.5" customHeight="1">
      <c r="B51" s="257"/>
      <c r="C51" s="48"/>
      <c r="D51" s="106"/>
      <c r="E51" s="106"/>
      <c r="F51" s="106">
        <f t="shared" si="15"/>
        <v>0</v>
      </c>
      <c r="G51" s="106">
        <f t="shared" si="16"/>
        <v>0</v>
      </c>
      <c r="H51" s="106">
        <f t="shared" si="17"/>
        <v>0</v>
      </c>
      <c r="I51" s="106"/>
      <c r="J51" s="106"/>
      <c r="K51" s="106"/>
      <c r="L51" s="106"/>
      <c r="M51" s="106"/>
      <c r="N51" s="106"/>
      <c r="O51" s="106"/>
      <c r="P51" s="106"/>
      <c r="Q51" s="106"/>
      <c r="R51" s="106">
        <f t="shared" si="14"/>
        <v>0</v>
      </c>
      <c r="S51" s="106"/>
      <c r="T51" s="106"/>
      <c r="U51" s="106"/>
      <c r="V51" s="106"/>
      <c r="W51" s="106">
        <f t="shared" si="18"/>
        <v>0</v>
      </c>
      <c r="X51" s="106"/>
      <c r="Y51" s="106"/>
      <c r="Z51" s="106"/>
      <c r="AA51" s="106"/>
      <c r="AB51" s="106"/>
      <c r="AC51" s="106"/>
      <c r="AD51" s="106"/>
      <c r="AE51" s="106"/>
      <c r="AF51" s="268"/>
    </row>
    <row r="52" spans="2:32" ht="13.5" customHeight="1">
      <c r="B52" s="256" t="s">
        <v>118</v>
      </c>
      <c r="C52" s="67">
        <f aca="true" t="shared" si="20" ref="C52:E56">H52+M52+R52+W52</f>
        <v>2</v>
      </c>
      <c r="D52" s="69">
        <f t="shared" si="20"/>
        <v>2</v>
      </c>
      <c r="E52" s="69">
        <f t="shared" si="20"/>
        <v>0</v>
      </c>
      <c r="F52" s="69">
        <f t="shared" si="15"/>
        <v>1</v>
      </c>
      <c r="G52" s="69">
        <f t="shared" si="16"/>
        <v>1</v>
      </c>
      <c r="H52" s="72">
        <f t="shared" si="17"/>
        <v>0</v>
      </c>
      <c r="I52" s="70">
        <v>0</v>
      </c>
      <c r="J52" s="70">
        <v>0</v>
      </c>
      <c r="K52" s="70">
        <v>0</v>
      </c>
      <c r="L52" s="70">
        <v>0</v>
      </c>
      <c r="M52" s="72">
        <f aca="true" t="shared" si="21" ref="M52:M68">N52+O52</f>
        <v>0</v>
      </c>
      <c r="N52" s="68">
        <v>0</v>
      </c>
      <c r="O52" s="68">
        <v>0</v>
      </c>
      <c r="P52" s="68">
        <v>0</v>
      </c>
      <c r="Q52" s="68">
        <v>0</v>
      </c>
      <c r="R52" s="72">
        <f t="shared" si="14"/>
        <v>2</v>
      </c>
      <c r="S52" s="70">
        <v>2</v>
      </c>
      <c r="T52" s="70">
        <v>0</v>
      </c>
      <c r="U52" s="70">
        <v>1</v>
      </c>
      <c r="V52" s="70">
        <v>1</v>
      </c>
      <c r="W52" s="72">
        <f t="shared" si="18"/>
        <v>0</v>
      </c>
      <c r="X52" s="70">
        <v>0</v>
      </c>
      <c r="Y52" s="70">
        <v>0</v>
      </c>
      <c r="Z52" s="70">
        <v>0</v>
      </c>
      <c r="AA52" s="70">
        <v>0</v>
      </c>
      <c r="AB52" s="68">
        <v>1</v>
      </c>
      <c r="AC52" s="68">
        <v>0</v>
      </c>
      <c r="AD52" s="70">
        <v>1</v>
      </c>
      <c r="AE52" s="68">
        <v>0</v>
      </c>
      <c r="AF52" s="267">
        <f>IF(C52=0,"　0.0",E52/C52*100)</f>
        <v>0</v>
      </c>
    </row>
    <row r="53" spans="2:32" ht="13.5" customHeight="1">
      <c r="B53" s="256" t="s">
        <v>119</v>
      </c>
      <c r="C53" s="67">
        <f t="shared" si="20"/>
        <v>2</v>
      </c>
      <c r="D53" s="69">
        <f t="shared" si="20"/>
        <v>2</v>
      </c>
      <c r="E53" s="72">
        <f t="shared" si="20"/>
        <v>0</v>
      </c>
      <c r="F53" s="69">
        <f t="shared" si="15"/>
        <v>1</v>
      </c>
      <c r="G53" s="69">
        <f t="shared" si="16"/>
        <v>1</v>
      </c>
      <c r="H53" s="72">
        <f t="shared" si="17"/>
        <v>0</v>
      </c>
      <c r="I53" s="70">
        <v>0</v>
      </c>
      <c r="J53" s="70">
        <v>0</v>
      </c>
      <c r="K53" s="70">
        <v>0</v>
      </c>
      <c r="L53" s="70">
        <v>0</v>
      </c>
      <c r="M53" s="72">
        <f t="shared" si="21"/>
        <v>0</v>
      </c>
      <c r="N53" s="68">
        <v>0</v>
      </c>
      <c r="O53" s="70">
        <v>0</v>
      </c>
      <c r="P53" s="68">
        <v>0</v>
      </c>
      <c r="Q53" s="68">
        <v>0</v>
      </c>
      <c r="R53" s="72">
        <f t="shared" si="14"/>
        <v>0</v>
      </c>
      <c r="S53" s="70">
        <v>0</v>
      </c>
      <c r="T53" s="70">
        <v>0</v>
      </c>
      <c r="U53" s="70">
        <v>0</v>
      </c>
      <c r="V53" s="70">
        <v>0</v>
      </c>
      <c r="W53" s="72">
        <f t="shared" si="18"/>
        <v>2</v>
      </c>
      <c r="X53" s="70">
        <v>2</v>
      </c>
      <c r="Y53" s="70">
        <v>0</v>
      </c>
      <c r="Z53" s="70">
        <v>1</v>
      </c>
      <c r="AA53" s="70">
        <v>1</v>
      </c>
      <c r="AB53" s="68">
        <v>1</v>
      </c>
      <c r="AC53" s="70">
        <v>0</v>
      </c>
      <c r="AD53" s="70">
        <v>1</v>
      </c>
      <c r="AE53" s="70">
        <v>0</v>
      </c>
      <c r="AF53" s="267">
        <f>IF(C53=0,"　0.0",E53/C53*100)</f>
        <v>0</v>
      </c>
    </row>
    <row r="54" spans="2:32" ht="13.5" customHeight="1">
      <c r="B54" s="256" t="s">
        <v>120</v>
      </c>
      <c r="C54" s="67">
        <f t="shared" si="20"/>
        <v>1</v>
      </c>
      <c r="D54" s="69">
        <f t="shared" si="20"/>
        <v>1</v>
      </c>
      <c r="E54" s="72">
        <f t="shared" si="20"/>
        <v>0</v>
      </c>
      <c r="F54" s="69">
        <f t="shared" si="15"/>
        <v>1</v>
      </c>
      <c r="G54" s="69">
        <f t="shared" si="16"/>
        <v>0</v>
      </c>
      <c r="H54" s="72">
        <f t="shared" si="17"/>
        <v>0</v>
      </c>
      <c r="I54" s="70">
        <v>0</v>
      </c>
      <c r="J54" s="70">
        <v>0</v>
      </c>
      <c r="K54" s="70">
        <v>0</v>
      </c>
      <c r="L54" s="70">
        <v>0</v>
      </c>
      <c r="M54" s="72">
        <f t="shared" si="21"/>
        <v>0</v>
      </c>
      <c r="N54" s="68">
        <v>0</v>
      </c>
      <c r="O54" s="70">
        <v>0</v>
      </c>
      <c r="P54" s="68">
        <v>0</v>
      </c>
      <c r="Q54" s="68">
        <v>0</v>
      </c>
      <c r="R54" s="72">
        <f t="shared" si="14"/>
        <v>1</v>
      </c>
      <c r="S54" s="70">
        <v>1</v>
      </c>
      <c r="T54" s="70">
        <v>0</v>
      </c>
      <c r="U54" s="70">
        <v>1</v>
      </c>
      <c r="V54" s="70">
        <v>0</v>
      </c>
      <c r="W54" s="72">
        <f t="shared" si="18"/>
        <v>0</v>
      </c>
      <c r="X54" s="70">
        <v>0</v>
      </c>
      <c r="Y54" s="70">
        <v>0</v>
      </c>
      <c r="Z54" s="70">
        <v>0</v>
      </c>
      <c r="AA54" s="70">
        <v>0</v>
      </c>
      <c r="AB54" s="68">
        <v>1</v>
      </c>
      <c r="AC54" s="70">
        <v>0</v>
      </c>
      <c r="AD54" s="70">
        <v>0</v>
      </c>
      <c r="AE54" s="70">
        <v>0</v>
      </c>
      <c r="AF54" s="267">
        <f>IF(C54=0,"　0.0",E54/C54*100)</f>
        <v>0</v>
      </c>
    </row>
    <row r="55" spans="2:32" ht="13.5" customHeight="1">
      <c r="B55" s="256" t="s">
        <v>121</v>
      </c>
      <c r="C55" s="67">
        <f t="shared" si="20"/>
        <v>1</v>
      </c>
      <c r="D55" s="69">
        <f t="shared" si="20"/>
        <v>1</v>
      </c>
      <c r="E55" s="69">
        <f t="shared" si="20"/>
        <v>0</v>
      </c>
      <c r="F55" s="69">
        <f t="shared" si="15"/>
        <v>0</v>
      </c>
      <c r="G55" s="72">
        <f t="shared" si="16"/>
        <v>1</v>
      </c>
      <c r="H55" s="72">
        <f t="shared" si="17"/>
        <v>0</v>
      </c>
      <c r="I55" s="70">
        <v>0</v>
      </c>
      <c r="J55" s="70">
        <v>0</v>
      </c>
      <c r="K55" s="70">
        <v>0</v>
      </c>
      <c r="L55" s="70">
        <v>0</v>
      </c>
      <c r="M55" s="72">
        <f t="shared" si="21"/>
        <v>0</v>
      </c>
      <c r="N55" s="68">
        <v>0</v>
      </c>
      <c r="O55" s="68">
        <v>0</v>
      </c>
      <c r="P55" s="68">
        <v>0</v>
      </c>
      <c r="Q55" s="70">
        <v>0</v>
      </c>
      <c r="R55" s="72">
        <f t="shared" si="14"/>
        <v>1</v>
      </c>
      <c r="S55" s="70">
        <v>1</v>
      </c>
      <c r="T55" s="70">
        <v>0</v>
      </c>
      <c r="U55" s="70">
        <v>0</v>
      </c>
      <c r="V55" s="70">
        <v>1</v>
      </c>
      <c r="W55" s="72">
        <f t="shared" si="18"/>
        <v>0</v>
      </c>
      <c r="X55" s="70">
        <v>0</v>
      </c>
      <c r="Y55" s="70">
        <v>0</v>
      </c>
      <c r="Z55" s="70">
        <v>0</v>
      </c>
      <c r="AA55" s="70">
        <v>0</v>
      </c>
      <c r="AB55" s="68">
        <v>0</v>
      </c>
      <c r="AC55" s="68">
        <v>0</v>
      </c>
      <c r="AD55" s="70">
        <v>1</v>
      </c>
      <c r="AE55" s="70">
        <v>0</v>
      </c>
      <c r="AF55" s="267">
        <f>IF(C55=0,"　0.0",E55/C55*100)</f>
        <v>0</v>
      </c>
    </row>
    <row r="56" spans="2:32" ht="13.5" customHeight="1">
      <c r="B56" s="256" t="s">
        <v>122</v>
      </c>
      <c r="C56" s="71">
        <f t="shared" si="20"/>
        <v>0</v>
      </c>
      <c r="D56" s="72">
        <f t="shared" si="20"/>
        <v>0</v>
      </c>
      <c r="E56" s="72">
        <f t="shared" si="20"/>
        <v>0</v>
      </c>
      <c r="F56" s="72">
        <f t="shared" si="15"/>
        <v>0</v>
      </c>
      <c r="G56" s="72">
        <f t="shared" si="16"/>
        <v>0</v>
      </c>
      <c r="H56" s="72">
        <f t="shared" si="17"/>
        <v>0</v>
      </c>
      <c r="I56" s="70">
        <v>0</v>
      </c>
      <c r="J56" s="70">
        <v>0</v>
      </c>
      <c r="K56" s="70">
        <v>0</v>
      </c>
      <c r="L56" s="70">
        <v>0</v>
      </c>
      <c r="M56" s="72">
        <f t="shared" si="21"/>
        <v>0</v>
      </c>
      <c r="N56" s="70">
        <v>0</v>
      </c>
      <c r="O56" s="70">
        <v>0</v>
      </c>
      <c r="P56" s="70">
        <v>0</v>
      </c>
      <c r="Q56" s="70">
        <v>0</v>
      </c>
      <c r="R56" s="72">
        <f t="shared" si="14"/>
        <v>0</v>
      </c>
      <c r="S56" s="70">
        <v>0</v>
      </c>
      <c r="T56" s="70">
        <v>0</v>
      </c>
      <c r="U56" s="70">
        <v>0</v>
      </c>
      <c r="V56" s="70">
        <v>0</v>
      </c>
      <c r="W56" s="72">
        <f t="shared" si="18"/>
        <v>0</v>
      </c>
      <c r="X56" s="70">
        <v>0</v>
      </c>
      <c r="Y56" s="70">
        <v>0</v>
      </c>
      <c r="Z56" s="70">
        <v>0</v>
      </c>
      <c r="AA56" s="70">
        <v>0</v>
      </c>
      <c r="AB56" s="68">
        <v>0</v>
      </c>
      <c r="AC56" s="70">
        <v>0</v>
      </c>
      <c r="AD56" s="70">
        <v>0</v>
      </c>
      <c r="AE56" s="70">
        <v>0</v>
      </c>
      <c r="AF56" s="267" t="str">
        <f>IF(C56=0,"　0.0",E56/C56*100)</f>
        <v>　0.0</v>
      </c>
    </row>
    <row r="57" spans="2:32" s="101" customFormat="1" ht="4.5" customHeight="1">
      <c r="B57" s="257"/>
      <c r="C57" s="48"/>
      <c r="D57" s="106"/>
      <c r="E57" s="106"/>
      <c r="F57" s="106">
        <f t="shared" si="15"/>
        <v>0</v>
      </c>
      <c r="G57" s="106">
        <f t="shared" si="16"/>
        <v>0</v>
      </c>
      <c r="H57" s="106">
        <f t="shared" si="17"/>
        <v>0</v>
      </c>
      <c r="I57" s="106"/>
      <c r="J57" s="106"/>
      <c r="K57" s="106"/>
      <c r="L57" s="106"/>
      <c r="M57" s="106">
        <f t="shared" si="21"/>
        <v>0</v>
      </c>
      <c r="N57" s="106"/>
      <c r="O57" s="106"/>
      <c r="P57" s="106"/>
      <c r="Q57" s="106"/>
      <c r="R57" s="106">
        <f t="shared" si="14"/>
        <v>0</v>
      </c>
      <c r="S57" s="106"/>
      <c r="T57" s="106"/>
      <c r="U57" s="106"/>
      <c r="V57" s="106"/>
      <c r="W57" s="106">
        <f t="shared" si="18"/>
        <v>0</v>
      </c>
      <c r="X57" s="106"/>
      <c r="Y57" s="106"/>
      <c r="Z57" s="106"/>
      <c r="AA57" s="106"/>
      <c r="AB57" s="106"/>
      <c r="AC57" s="106"/>
      <c r="AD57" s="106"/>
      <c r="AE57" s="106"/>
      <c r="AF57" s="268"/>
    </row>
    <row r="58" spans="2:32" ht="13.5" customHeight="1">
      <c r="B58" s="256" t="s">
        <v>123</v>
      </c>
      <c r="C58" s="71">
        <f aca="true" t="shared" si="22" ref="C58:E62">H58+M58+R58+W58</f>
        <v>1</v>
      </c>
      <c r="D58" s="72">
        <f t="shared" si="22"/>
        <v>1</v>
      </c>
      <c r="E58" s="72">
        <f t="shared" si="22"/>
        <v>0</v>
      </c>
      <c r="F58" s="72">
        <f t="shared" si="15"/>
        <v>1</v>
      </c>
      <c r="G58" s="69">
        <f t="shared" si="16"/>
        <v>0</v>
      </c>
      <c r="H58" s="72">
        <f t="shared" si="17"/>
        <v>0</v>
      </c>
      <c r="I58" s="70">
        <v>0</v>
      </c>
      <c r="J58" s="70">
        <v>0</v>
      </c>
      <c r="K58" s="70">
        <v>0</v>
      </c>
      <c r="L58" s="70">
        <v>0</v>
      </c>
      <c r="M58" s="72">
        <f t="shared" si="21"/>
        <v>1</v>
      </c>
      <c r="N58" s="70">
        <v>1</v>
      </c>
      <c r="O58" s="70">
        <v>0</v>
      </c>
      <c r="P58" s="70">
        <v>1</v>
      </c>
      <c r="Q58" s="70">
        <v>0</v>
      </c>
      <c r="R58" s="72">
        <f t="shared" si="14"/>
        <v>0</v>
      </c>
      <c r="S58" s="70">
        <v>0</v>
      </c>
      <c r="T58" s="70">
        <v>0</v>
      </c>
      <c r="U58" s="70">
        <v>0</v>
      </c>
      <c r="V58" s="70">
        <v>0</v>
      </c>
      <c r="W58" s="72">
        <f t="shared" si="18"/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1</v>
      </c>
      <c r="AC58" s="70">
        <v>0</v>
      </c>
      <c r="AD58" s="70">
        <v>0</v>
      </c>
      <c r="AE58" s="70">
        <v>0</v>
      </c>
      <c r="AF58" s="267">
        <f>IF(C58=0,"　0.0",E58/C58*100)</f>
        <v>0</v>
      </c>
    </row>
    <row r="59" spans="2:32" ht="13.5" customHeight="1">
      <c r="B59" s="256" t="s">
        <v>124</v>
      </c>
      <c r="C59" s="71">
        <f t="shared" si="22"/>
        <v>0</v>
      </c>
      <c r="D59" s="72">
        <f t="shared" si="22"/>
        <v>0</v>
      </c>
      <c r="E59" s="72">
        <f t="shared" si="22"/>
        <v>0</v>
      </c>
      <c r="F59" s="72">
        <f t="shared" si="15"/>
        <v>0</v>
      </c>
      <c r="G59" s="72">
        <f t="shared" si="16"/>
        <v>0</v>
      </c>
      <c r="H59" s="72">
        <f t="shared" si="17"/>
        <v>0</v>
      </c>
      <c r="I59" s="70">
        <v>0</v>
      </c>
      <c r="J59" s="70">
        <v>0</v>
      </c>
      <c r="K59" s="70">
        <v>0</v>
      </c>
      <c r="L59" s="70">
        <v>0</v>
      </c>
      <c r="M59" s="72">
        <f t="shared" si="21"/>
        <v>0</v>
      </c>
      <c r="N59" s="70">
        <v>0</v>
      </c>
      <c r="O59" s="70">
        <v>0</v>
      </c>
      <c r="P59" s="70">
        <v>0</v>
      </c>
      <c r="Q59" s="70">
        <v>0</v>
      </c>
      <c r="R59" s="72">
        <f t="shared" si="14"/>
        <v>0</v>
      </c>
      <c r="S59" s="70">
        <v>0</v>
      </c>
      <c r="T59" s="70">
        <v>0</v>
      </c>
      <c r="U59" s="70">
        <v>0</v>
      </c>
      <c r="V59" s="70">
        <v>0</v>
      </c>
      <c r="W59" s="72">
        <f t="shared" si="18"/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267" t="str">
        <f>IF(C59=0,"　0.0",E59/C59*100)</f>
        <v>　0.0</v>
      </c>
    </row>
    <row r="60" spans="2:32" ht="13.5" customHeight="1">
      <c r="B60" s="256" t="s">
        <v>125</v>
      </c>
      <c r="C60" s="67">
        <f t="shared" si="22"/>
        <v>0</v>
      </c>
      <c r="D60" s="72">
        <f t="shared" si="22"/>
        <v>0</v>
      </c>
      <c r="E60" s="69">
        <f t="shared" si="22"/>
        <v>0</v>
      </c>
      <c r="F60" s="72">
        <f t="shared" si="15"/>
        <v>0</v>
      </c>
      <c r="G60" s="69">
        <f t="shared" si="16"/>
        <v>0</v>
      </c>
      <c r="H60" s="72">
        <f t="shared" si="17"/>
        <v>0</v>
      </c>
      <c r="I60" s="70">
        <v>0</v>
      </c>
      <c r="J60" s="70">
        <v>0</v>
      </c>
      <c r="K60" s="70">
        <v>0</v>
      </c>
      <c r="L60" s="70">
        <v>0</v>
      </c>
      <c r="M60" s="72">
        <f t="shared" si="21"/>
        <v>0</v>
      </c>
      <c r="N60" s="70">
        <v>0</v>
      </c>
      <c r="O60" s="70">
        <v>0</v>
      </c>
      <c r="P60" s="70">
        <v>0</v>
      </c>
      <c r="Q60" s="70">
        <v>0</v>
      </c>
      <c r="R60" s="69">
        <f t="shared" si="14"/>
        <v>0</v>
      </c>
      <c r="S60" s="70">
        <v>0</v>
      </c>
      <c r="T60" s="68">
        <v>0</v>
      </c>
      <c r="U60" s="70">
        <v>0</v>
      </c>
      <c r="V60" s="68">
        <v>0</v>
      </c>
      <c r="W60" s="72">
        <f t="shared" si="18"/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68">
        <v>0</v>
      </c>
      <c r="AF60" s="267" t="str">
        <f>IF(C60=0,"　0.0",E60/C60*100)</f>
        <v>　0.0</v>
      </c>
    </row>
    <row r="61" spans="2:32" ht="13.5" customHeight="1">
      <c r="B61" s="256" t="s">
        <v>126</v>
      </c>
      <c r="C61" s="67">
        <f t="shared" si="22"/>
        <v>3</v>
      </c>
      <c r="D61" s="69">
        <f t="shared" si="22"/>
        <v>3</v>
      </c>
      <c r="E61" s="69">
        <f t="shared" si="22"/>
        <v>0</v>
      </c>
      <c r="F61" s="72">
        <f t="shared" si="15"/>
        <v>0</v>
      </c>
      <c r="G61" s="69">
        <f t="shared" si="16"/>
        <v>3</v>
      </c>
      <c r="H61" s="72">
        <f t="shared" si="17"/>
        <v>0</v>
      </c>
      <c r="I61" s="70">
        <v>0</v>
      </c>
      <c r="J61" s="70">
        <v>0</v>
      </c>
      <c r="K61" s="70">
        <v>0</v>
      </c>
      <c r="L61" s="70">
        <v>0</v>
      </c>
      <c r="M61" s="69">
        <f t="shared" si="21"/>
        <v>0</v>
      </c>
      <c r="N61" s="68">
        <v>0</v>
      </c>
      <c r="O61" s="70">
        <v>0</v>
      </c>
      <c r="P61" s="68">
        <v>0</v>
      </c>
      <c r="Q61" s="68">
        <v>0</v>
      </c>
      <c r="R61" s="69">
        <f t="shared" si="14"/>
        <v>2</v>
      </c>
      <c r="S61" s="70">
        <v>2</v>
      </c>
      <c r="T61" s="68">
        <v>0</v>
      </c>
      <c r="U61" s="70">
        <v>0</v>
      </c>
      <c r="V61" s="70">
        <v>2</v>
      </c>
      <c r="W61" s="72">
        <f t="shared" si="18"/>
        <v>1</v>
      </c>
      <c r="X61" s="70">
        <v>1</v>
      </c>
      <c r="Y61" s="70">
        <v>0</v>
      </c>
      <c r="Z61" s="70">
        <v>0</v>
      </c>
      <c r="AA61" s="70">
        <v>1</v>
      </c>
      <c r="AB61" s="68">
        <v>0</v>
      </c>
      <c r="AC61" s="70">
        <v>0</v>
      </c>
      <c r="AD61" s="68">
        <v>3</v>
      </c>
      <c r="AE61" s="70">
        <v>0</v>
      </c>
      <c r="AF61" s="267">
        <f>IF(C61=0,"　0.0",E61/C61*100)</f>
        <v>0</v>
      </c>
    </row>
    <row r="62" spans="2:32" ht="13.5" customHeight="1">
      <c r="B62" s="256" t="s">
        <v>127</v>
      </c>
      <c r="C62" s="67">
        <f t="shared" si="22"/>
        <v>3</v>
      </c>
      <c r="D62" s="69">
        <f t="shared" si="22"/>
        <v>2</v>
      </c>
      <c r="E62" s="69">
        <f t="shared" si="22"/>
        <v>1</v>
      </c>
      <c r="F62" s="69">
        <f t="shared" si="15"/>
        <v>2</v>
      </c>
      <c r="G62" s="69">
        <f t="shared" si="16"/>
        <v>1</v>
      </c>
      <c r="H62" s="72">
        <f t="shared" si="17"/>
        <v>0</v>
      </c>
      <c r="I62" s="70">
        <v>0</v>
      </c>
      <c r="J62" s="70">
        <v>0</v>
      </c>
      <c r="K62" s="70">
        <v>0</v>
      </c>
      <c r="L62" s="70">
        <v>0</v>
      </c>
      <c r="M62" s="72">
        <f t="shared" si="21"/>
        <v>2</v>
      </c>
      <c r="N62" s="68">
        <v>1</v>
      </c>
      <c r="O62" s="68">
        <v>1</v>
      </c>
      <c r="P62" s="68">
        <v>2</v>
      </c>
      <c r="Q62" s="68">
        <v>0</v>
      </c>
      <c r="R62" s="72">
        <f t="shared" si="14"/>
        <v>1</v>
      </c>
      <c r="S62" s="70">
        <v>1</v>
      </c>
      <c r="T62" s="68">
        <v>0</v>
      </c>
      <c r="U62" s="70">
        <v>0</v>
      </c>
      <c r="V62" s="70">
        <v>1</v>
      </c>
      <c r="W62" s="72">
        <f t="shared" si="18"/>
        <v>0</v>
      </c>
      <c r="X62" s="70">
        <v>0</v>
      </c>
      <c r="Y62" s="70">
        <v>0</v>
      </c>
      <c r="Z62" s="70">
        <v>0</v>
      </c>
      <c r="AA62" s="70">
        <v>0</v>
      </c>
      <c r="AB62" s="68">
        <v>1</v>
      </c>
      <c r="AC62" s="68">
        <v>1</v>
      </c>
      <c r="AD62" s="68">
        <v>1</v>
      </c>
      <c r="AE62" s="68">
        <v>0</v>
      </c>
      <c r="AF62" s="267">
        <f>IF(C62=0,"　0.0",E62/C62*100)</f>
        <v>33.33333333333333</v>
      </c>
    </row>
    <row r="63" spans="2:32" s="101" customFormat="1" ht="4.5" customHeight="1">
      <c r="B63" s="257"/>
      <c r="C63" s="48"/>
      <c r="D63" s="106"/>
      <c r="E63" s="106"/>
      <c r="F63" s="106">
        <f t="shared" si="15"/>
        <v>0</v>
      </c>
      <c r="G63" s="106">
        <f t="shared" si="16"/>
        <v>0</v>
      </c>
      <c r="H63" s="106">
        <f t="shared" si="17"/>
        <v>0</v>
      </c>
      <c r="I63" s="106"/>
      <c r="J63" s="106"/>
      <c r="K63" s="106"/>
      <c r="L63" s="106"/>
      <c r="M63" s="106">
        <f t="shared" si="21"/>
        <v>0</v>
      </c>
      <c r="N63" s="106"/>
      <c r="O63" s="106"/>
      <c r="P63" s="106"/>
      <c r="Q63" s="106"/>
      <c r="R63" s="106">
        <f t="shared" si="14"/>
        <v>0</v>
      </c>
      <c r="S63" s="106"/>
      <c r="T63" s="106"/>
      <c r="U63" s="106"/>
      <c r="V63" s="106"/>
      <c r="W63" s="106">
        <f t="shared" si="18"/>
        <v>0</v>
      </c>
      <c r="X63" s="106"/>
      <c r="Y63" s="106"/>
      <c r="Z63" s="106"/>
      <c r="AA63" s="106"/>
      <c r="AB63" s="106"/>
      <c r="AC63" s="106"/>
      <c r="AD63" s="106"/>
      <c r="AE63" s="106"/>
      <c r="AF63" s="268"/>
    </row>
    <row r="64" spans="2:32" ht="13.5" customHeight="1">
      <c r="B64" s="256" t="s">
        <v>128</v>
      </c>
      <c r="C64" s="71">
        <f aca="true" t="shared" si="23" ref="C64:E68">H64+M64+R64+W64</f>
        <v>1</v>
      </c>
      <c r="D64" s="72">
        <f t="shared" si="23"/>
        <v>0</v>
      </c>
      <c r="E64" s="72">
        <f t="shared" si="23"/>
        <v>1</v>
      </c>
      <c r="F64" s="72">
        <f t="shared" si="15"/>
        <v>0</v>
      </c>
      <c r="G64" s="72">
        <f t="shared" si="16"/>
        <v>1</v>
      </c>
      <c r="H64" s="72">
        <f t="shared" si="17"/>
        <v>0</v>
      </c>
      <c r="I64" s="70">
        <v>0</v>
      </c>
      <c r="J64" s="70">
        <v>0</v>
      </c>
      <c r="K64" s="70">
        <v>0</v>
      </c>
      <c r="L64" s="70">
        <v>0</v>
      </c>
      <c r="M64" s="72">
        <f t="shared" si="21"/>
        <v>0</v>
      </c>
      <c r="N64" s="68">
        <v>0</v>
      </c>
      <c r="O64" s="70">
        <v>0</v>
      </c>
      <c r="P64" s="68">
        <v>0</v>
      </c>
      <c r="Q64" s="70">
        <v>0</v>
      </c>
      <c r="R64" s="72">
        <f t="shared" si="14"/>
        <v>1</v>
      </c>
      <c r="S64" s="70">
        <v>0</v>
      </c>
      <c r="T64" s="70">
        <v>1</v>
      </c>
      <c r="U64" s="70">
        <v>0</v>
      </c>
      <c r="V64" s="70">
        <v>1</v>
      </c>
      <c r="W64" s="72">
        <f t="shared" si="18"/>
        <v>0</v>
      </c>
      <c r="X64" s="70">
        <v>0</v>
      </c>
      <c r="Y64" s="70">
        <v>0</v>
      </c>
      <c r="Z64" s="70">
        <v>0</v>
      </c>
      <c r="AA64" s="70">
        <v>0</v>
      </c>
      <c r="AB64" s="68">
        <v>0</v>
      </c>
      <c r="AC64" s="70">
        <v>0</v>
      </c>
      <c r="AD64" s="70">
        <v>0</v>
      </c>
      <c r="AE64" s="70">
        <v>1</v>
      </c>
      <c r="AF64" s="267">
        <f>IF(C64=0,"　0.0",E64/C64*100)</f>
        <v>100</v>
      </c>
    </row>
    <row r="65" spans="2:32" ht="13.5" customHeight="1">
      <c r="B65" s="256" t="s">
        <v>129</v>
      </c>
      <c r="C65" s="67">
        <f t="shared" si="23"/>
        <v>2</v>
      </c>
      <c r="D65" s="69">
        <f t="shared" si="23"/>
        <v>1</v>
      </c>
      <c r="E65" s="69">
        <f t="shared" si="23"/>
        <v>1</v>
      </c>
      <c r="F65" s="69">
        <f t="shared" si="15"/>
        <v>1</v>
      </c>
      <c r="G65" s="72">
        <f t="shared" si="16"/>
        <v>1</v>
      </c>
      <c r="H65" s="72">
        <f t="shared" si="17"/>
        <v>0</v>
      </c>
      <c r="I65" s="70">
        <v>0</v>
      </c>
      <c r="J65" s="70">
        <v>0</v>
      </c>
      <c r="K65" s="70">
        <v>0</v>
      </c>
      <c r="L65" s="70">
        <v>0</v>
      </c>
      <c r="M65" s="72">
        <f t="shared" si="21"/>
        <v>1</v>
      </c>
      <c r="N65" s="68">
        <v>1</v>
      </c>
      <c r="O65" s="68">
        <v>0</v>
      </c>
      <c r="P65" s="68">
        <v>1</v>
      </c>
      <c r="Q65" s="70">
        <v>0</v>
      </c>
      <c r="R65" s="72">
        <f t="shared" si="14"/>
        <v>1</v>
      </c>
      <c r="S65" s="70">
        <v>0</v>
      </c>
      <c r="T65" s="70">
        <v>1</v>
      </c>
      <c r="U65" s="70">
        <v>0</v>
      </c>
      <c r="V65" s="70">
        <v>1</v>
      </c>
      <c r="W65" s="72">
        <f t="shared" si="18"/>
        <v>0</v>
      </c>
      <c r="X65" s="70">
        <v>0</v>
      </c>
      <c r="Y65" s="70">
        <v>0</v>
      </c>
      <c r="Z65" s="70">
        <v>0</v>
      </c>
      <c r="AA65" s="70">
        <v>0</v>
      </c>
      <c r="AB65" s="68">
        <v>1</v>
      </c>
      <c r="AC65" s="68">
        <v>0</v>
      </c>
      <c r="AD65" s="70">
        <v>0</v>
      </c>
      <c r="AE65" s="70">
        <v>1</v>
      </c>
      <c r="AF65" s="267">
        <f>IF(C65=0,"　0.0",E65/C65*100)</f>
        <v>50</v>
      </c>
    </row>
    <row r="66" spans="2:32" ht="13.5" customHeight="1">
      <c r="B66" s="256" t="s">
        <v>130</v>
      </c>
      <c r="C66" s="67">
        <f t="shared" si="23"/>
        <v>3</v>
      </c>
      <c r="D66" s="69">
        <f t="shared" si="23"/>
        <v>2</v>
      </c>
      <c r="E66" s="69">
        <f t="shared" si="23"/>
        <v>1</v>
      </c>
      <c r="F66" s="69">
        <f t="shared" si="15"/>
        <v>1</v>
      </c>
      <c r="G66" s="69">
        <f t="shared" si="16"/>
        <v>2</v>
      </c>
      <c r="H66" s="72">
        <f t="shared" si="17"/>
        <v>0</v>
      </c>
      <c r="I66" s="70">
        <v>0</v>
      </c>
      <c r="J66" s="70">
        <v>0</v>
      </c>
      <c r="K66" s="70">
        <v>0</v>
      </c>
      <c r="L66" s="70">
        <v>0</v>
      </c>
      <c r="M66" s="72">
        <f t="shared" si="21"/>
        <v>1</v>
      </c>
      <c r="N66" s="68">
        <v>1</v>
      </c>
      <c r="O66" s="68">
        <v>0</v>
      </c>
      <c r="P66" s="68">
        <v>1</v>
      </c>
      <c r="Q66" s="70">
        <v>0</v>
      </c>
      <c r="R66" s="72">
        <f t="shared" si="14"/>
        <v>2</v>
      </c>
      <c r="S66" s="70">
        <v>1</v>
      </c>
      <c r="T66" s="70">
        <v>1</v>
      </c>
      <c r="U66" s="70">
        <v>0</v>
      </c>
      <c r="V66" s="70">
        <v>2</v>
      </c>
      <c r="W66" s="72">
        <f t="shared" si="18"/>
        <v>0</v>
      </c>
      <c r="X66" s="70">
        <v>0</v>
      </c>
      <c r="Y66" s="70">
        <v>0</v>
      </c>
      <c r="Z66" s="70">
        <v>0</v>
      </c>
      <c r="AA66" s="70">
        <v>0</v>
      </c>
      <c r="AB66" s="68">
        <v>1</v>
      </c>
      <c r="AC66" s="68">
        <v>0</v>
      </c>
      <c r="AD66" s="70">
        <v>1</v>
      </c>
      <c r="AE66" s="70">
        <v>1</v>
      </c>
      <c r="AF66" s="267">
        <f>IF(C66=0,"　0.0",E66/C66*100)</f>
        <v>33.33333333333333</v>
      </c>
    </row>
    <row r="67" spans="2:32" ht="13.5" customHeight="1">
      <c r="B67" s="256" t="s">
        <v>131</v>
      </c>
      <c r="C67" s="67">
        <f t="shared" si="23"/>
        <v>3</v>
      </c>
      <c r="D67" s="72">
        <f t="shared" si="23"/>
        <v>0</v>
      </c>
      <c r="E67" s="69">
        <f t="shared" si="23"/>
        <v>3</v>
      </c>
      <c r="F67" s="72">
        <f t="shared" si="15"/>
        <v>0</v>
      </c>
      <c r="G67" s="69">
        <f t="shared" si="16"/>
        <v>3</v>
      </c>
      <c r="H67" s="72">
        <f t="shared" si="17"/>
        <v>0</v>
      </c>
      <c r="I67" s="70">
        <v>0</v>
      </c>
      <c r="J67" s="70">
        <v>0</v>
      </c>
      <c r="K67" s="70">
        <v>0</v>
      </c>
      <c r="L67" s="70">
        <v>0</v>
      </c>
      <c r="M67" s="72">
        <f t="shared" si="21"/>
        <v>0</v>
      </c>
      <c r="N67" s="68">
        <v>0</v>
      </c>
      <c r="O67" s="68">
        <v>0</v>
      </c>
      <c r="P67" s="70">
        <v>0</v>
      </c>
      <c r="Q67" s="70">
        <v>0</v>
      </c>
      <c r="R67" s="72">
        <f t="shared" si="14"/>
        <v>3</v>
      </c>
      <c r="S67" s="70">
        <v>0</v>
      </c>
      <c r="T67" s="70">
        <v>3</v>
      </c>
      <c r="U67" s="70">
        <v>0</v>
      </c>
      <c r="V67" s="70">
        <v>3</v>
      </c>
      <c r="W67" s="72">
        <f t="shared" si="18"/>
        <v>0</v>
      </c>
      <c r="X67" s="70">
        <v>0</v>
      </c>
      <c r="Y67" s="70">
        <v>0</v>
      </c>
      <c r="Z67" s="70">
        <v>0</v>
      </c>
      <c r="AA67" s="70">
        <v>0</v>
      </c>
      <c r="AB67" s="68">
        <v>0</v>
      </c>
      <c r="AC67" s="70">
        <v>0</v>
      </c>
      <c r="AD67" s="70">
        <v>0</v>
      </c>
      <c r="AE67" s="70">
        <v>3</v>
      </c>
      <c r="AF67" s="267">
        <f>IF(C67=0,"　0.0",E67/C67*100)</f>
        <v>100</v>
      </c>
    </row>
    <row r="68" spans="2:32" ht="13.5" customHeight="1">
      <c r="B68" s="256" t="s">
        <v>132</v>
      </c>
      <c r="C68" s="67">
        <f t="shared" si="23"/>
        <v>0</v>
      </c>
      <c r="D68" s="69">
        <f t="shared" si="23"/>
        <v>0</v>
      </c>
      <c r="E68" s="69">
        <f t="shared" si="23"/>
        <v>0</v>
      </c>
      <c r="F68" s="72">
        <f t="shared" si="15"/>
        <v>0</v>
      </c>
      <c r="G68" s="69">
        <f t="shared" si="16"/>
        <v>0</v>
      </c>
      <c r="H68" s="72">
        <f t="shared" si="17"/>
        <v>0</v>
      </c>
      <c r="I68" s="70">
        <v>0</v>
      </c>
      <c r="J68" s="70">
        <v>0</v>
      </c>
      <c r="K68" s="70">
        <v>0</v>
      </c>
      <c r="L68" s="70">
        <v>0</v>
      </c>
      <c r="M68" s="72">
        <f t="shared" si="21"/>
        <v>0</v>
      </c>
      <c r="N68" s="68">
        <v>0</v>
      </c>
      <c r="O68" s="68">
        <v>0</v>
      </c>
      <c r="P68" s="70">
        <v>0</v>
      </c>
      <c r="Q68" s="70">
        <v>0</v>
      </c>
      <c r="R68" s="72">
        <f t="shared" si="14"/>
        <v>0</v>
      </c>
      <c r="S68" s="70">
        <v>0</v>
      </c>
      <c r="T68" s="70">
        <v>0</v>
      </c>
      <c r="U68" s="70">
        <v>0</v>
      </c>
      <c r="V68" s="70">
        <v>0</v>
      </c>
      <c r="W68" s="72">
        <f t="shared" si="18"/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267" t="str">
        <f>IF(C68=0,"　0.0",E68/C68*100)</f>
        <v>　0.0</v>
      </c>
    </row>
    <row r="69" spans="2:32" ht="4.5" customHeight="1" thickBot="1">
      <c r="B69" s="108"/>
      <c r="C69" s="261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</sheetData>
  <sheetProtection/>
  <mergeCells count="17">
    <mergeCell ref="AD5:AE5"/>
    <mergeCell ref="D5:E5"/>
    <mergeCell ref="F5:G5"/>
    <mergeCell ref="I5:J5"/>
    <mergeCell ref="K5:L5"/>
    <mergeCell ref="N5:O5"/>
    <mergeCell ref="P5:Q5"/>
    <mergeCell ref="H4:L4"/>
    <mergeCell ref="AB4:AE4"/>
    <mergeCell ref="W4:AA4"/>
    <mergeCell ref="R4:V4"/>
    <mergeCell ref="M4:Q4"/>
    <mergeCell ref="S5:T5"/>
    <mergeCell ref="U5:V5"/>
    <mergeCell ref="X5:Y5"/>
    <mergeCell ref="Z5:AA5"/>
    <mergeCell ref="AB5:AC5"/>
  </mergeCells>
  <printOptions/>
  <pageMargins left="0.7874015748031497" right="0.7874015748031497" top="0.7874015748031497" bottom="0.7874015748031497" header="0.5118110236220472" footer="0.5118110236220472"/>
  <pageSetup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S102"/>
  <sheetViews>
    <sheetView zoomScalePageLayoutView="0" workbookViewId="0" topLeftCell="A1">
      <pane xSplit="4" ySplit="7" topLeftCell="K8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M24" sqref="M24"/>
    </sheetView>
  </sheetViews>
  <sheetFormatPr defaultColWidth="9.00390625" defaultRowHeight="13.5" customHeight="1"/>
  <cols>
    <col min="1" max="1" width="1.625" style="269" customWidth="1"/>
    <col min="2" max="3" width="3.00390625" style="269" customWidth="1"/>
    <col min="4" max="4" width="6.00390625" style="269" customWidth="1"/>
    <col min="5" max="7" width="10.125" style="269" bestFit="1" customWidth="1"/>
    <col min="8" max="9" width="9.125" style="269" bestFit="1" customWidth="1"/>
    <col min="10" max="10" width="10.125" style="269" bestFit="1" customWidth="1"/>
    <col min="11" max="11" width="9.125" style="269" bestFit="1" customWidth="1"/>
    <col min="12" max="12" width="9.00390625" style="269" customWidth="1"/>
    <col min="13" max="19" width="7.00390625" style="269" customWidth="1"/>
    <col min="20" max="16384" width="9.00390625" style="269" customWidth="1"/>
  </cols>
  <sheetData>
    <row r="1" ht="4.5" customHeight="1"/>
    <row r="2" ht="13.5" customHeight="1">
      <c r="B2" s="75" t="s">
        <v>341</v>
      </c>
    </row>
    <row r="3" ht="4.5" customHeight="1" thickBot="1"/>
    <row r="4" spans="2:19" s="270" customFormat="1" ht="13.5" customHeight="1">
      <c r="B4" s="271"/>
      <c r="C4" s="271"/>
      <c r="D4" s="271"/>
      <c r="E4" s="272"/>
      <c r="F4" s="541" t="s">
        <v>378</v>
      </c>
      <c r="G4" s="272" t="s">
        <v>21</v>
      </c>
      <c r="H4" s="272" t="s">
        <v>21</v>
      </c>
      <c r="I4" s="273" t="s">
        <v>319</v>
      </c>
      <c r="J4" s="272"/>
      <c r="K4" s="272"/>
      <c r="L4" s="541" t="s">
        <v>379</v>
      </c>
      <c r="M4" s="548" t="s">
        <v>380</v>
      </c>
      <c r="N4" s="549"/>
      <c r="O4" s="549"/>
      <c r="P4" s="549"/>
      <c r="Q4" s="550"/>
      <c r="R4" s="541" t="s">
        <v>381</v>
      </c>
      <c r="S4" s="272"/>
    </row>
    <row r="5" spans="2:19" s="270" customFormat="1" ht="13.5" customHeight="1">
      <c r="B5" s="543" t="s">
        <v>382</v>
      </c>
      <c r="C5" s="543"/>
      <c r="D5" s="544"/>
      <c r="E5" s="547" t="s">
        <v>10</v>
      </c>
      <c r="F5" s="542"/>
      <c r="G5" s="274" t="s">
        <v>342</v>
      </c>
      <c r="H5" s="274" t="s">
        <v>288</v>
      </c>
      <c r="I5" s="275" t="s">
        <v>323</v>
      </c>
      <c r="J5" s="274" t="s">
        <v>289</v>
      </c>
      <c r="K5" s="274" t="s">
        <v>383</v>
      </c>
      <c r="L5" s="542"/>
      <c r="M5" s="551" t="s">
        <v>384</v>
      </c>
      <c r="N5" s="552"/>
      <c r="O5" s="552"/>
      <c r="P5" s="552"/>
      <c r="Q5" s="553"/>
      <c r="R5" s="542"/>
      <c r="S5" s="274" t="s">
        <v>293</v>
      </c>
    </row>
    <row r="6" spans="2:19" s="270" customFormat="1" ht="13.5" customHeight="1">
      <c r="B6" s="543"/>
      <c r="C6" s="543"/>
      <c r="D6" s="544"/>
      <c r="E6" s="547"/>
      <c r="F6" s="542"/>
      <c r="G6" s="274" t="s">
        <v>286</v>
      </c>
      <c r="H6" s="274" t="s">
        <v>294</v>
      </c>
      <c r="I6" s="275" t="s">
        <v>326</v>
      </c>
      <c r="J6" s="274"/>
      <c r="K6" s="274"/>
      <c r="L6" s="542"/>
      <c r="M6" s="545" t="s">
        <v>10</v>
      </c>
      <c r="N6" s="276" t="s">
        <v>295</v>
      </c>
      <c r="O6" s="276" t="s">
        <v>296</v>
      </c>
      <c r="P6" s="276" t="s">
        <v>297</v>
      </c>
      <c r="Q6" s="276" t="s">
        <v>327</v>
      </c>
      <c r="R6" s="542"/>
      <c r="S6" s="274"/>
    </row>
    <row r="7" spans="5:19" s="270" customFormat="1" ht="13.5" customHeight="1">
      <c r="E7" s="274"/>
      <c r="F7" s="274" t="s">
        <v>295</v>
      </c>
      <c r="G7" s="274" t="s">
        <v>296</v>
      </c>
      <c r="H7" s="274" t="s">
        <v>297</v>
      </c>
      <c r="I7" s="274" t="s">
        <v>327</v>
      </c>
      <c r="J7" s="274" t="s">
        <v>328</v>
      </c>
      <c r="K7" s="274" t="s">
        <v>329</v>
      </c>
      <c r="L7" s="274" t="s">
        <v>330</v>
      </c>
      <c r="M7" s="546"/>
      <c r="N7" s="274" t="s">
        <v>300</v>
      </c>
      <c r="O7" s="274" t="s">
        <v>300</v>
      </c>
      <c r="P7" s="274" t="s">
        <v>300</v>
      </c>
      <c r="Q7" s="274" t="s">
        <v>331</v>
      </c>
      <c r="R7" s="274" t="s">
        <v>301</v>
      </c>
      <c r="S7" s="274" t="s">
        <v>301</v>
      </c>
    </row>
    <row r="8" spans="2:19" ht="4.5" customHeight="1">
      <c r="B8" s="277"/>
      <c r="C8" s="277"/>
      <c r="D8" s="277"/>
      <c r="E8" s="278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9"/>
      <c r="S8" s="279"/>
    </row>
    <row r="9" spans="2:19" ht="13.5" customHeight="1">
      <c r="B9" s="280"/>
      <c r="C9" s="280"/>
      <c r="D9" s="281" t="s">
        <v>10</v>
      </c>
      <c r="E9" s="282">
        <v>9243</v>
      </c>
      <c r="F9" s="283">
        <v>4384</v>
      </c>
      <c r="G9" s="283">
        <v>1699</v>
      </c>
      <c r="H9" s="283">
        <v>598</v>
      </c>
      <c r="I9" s="283">
        <v>77</v>
      </c>
      <c r="J9" s="283">
        <v>1947</v>
      </c>
      <c r="K9" s="283">
        <v>536</v>
      </c>
      <c r="L9" s="284">
        <v>2</v>
      </c>
      <c r="M9" s="283">
        <v>28</v>
      </c>
      <c r="N9" s="283">
        <v>3</v>
      </c>
      <c r="O9" s="283">
        <v>15</v>
      </c>
      <c r="P9" s="283">
        <v>10</v>
      </c>
      <c r="Q9" s="283">
        <v>0</v>
      </c>
      <c r="R9" s="285">
        <f>IF(E9=0,"0.0",F9/E9*100)</f>
        <v>47.43048793681705</v>
      </c>
      <c r="S9" s="285">
        <f>IF(E9=0,"0.0",(M9+J9)/E9*100)</f>
        <v>21.367521367521366</v>
      </c>
    </row>
    <row r="10" spans="2:19" ht="4.5" customHeight="1">
      <c r="B10" s="280"/>
      <c r="C10" s="280"/>
      <c r="D10" s="280"/>
      <c r="E10" s="286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288"/>
    </row>
    <row r="11" spans="2:19" ht="13.5" customHeight="1">
      <c r="B11" s="280"/>
      <c r="C11" s="280"/>
      <c r="D11" s="280" t="s">
        <v>343</v>
      </c>
      <c r="E11" s="289">
        <v>6417</v>
      </c>
      <c r="F11" s="290">
        <v>3823</v>
      </c>
      <c r="G11" s="290">
        <v>1069</v>
      </c>
      <c r="H11" s="290">
        <v>568</v>
      </c>
      <c r="I11" s="290">
        <v>35</v>
      </c>
      <c r="J11" s="290">
        <v>580</v>
      </c>
      <c r="K11" s="290">
        <v>341</v>
      </c>
      <c r="L11" s="287">
        <v>1</v>
      </c>
      <c r="M11" s="290">
        <v>6</v>
      </c>
      <c r="N11" s="290">
        <v>2</v>
      </c>
      <c r="O11" s="290">
        <v>0</v>
      </c>
      <c r="P11" s="290">
        <v>4</v>
      </c>
      <c r="Q11" s="283">
        <v>0</v>
      </c>
      <c r="R11" s="288">
        <f aca="true" t="shared" si="0" ref="R11:R19">IF(E11=0,"0.0",F11/E11*100)</f>
        <v>59.576125915536856</v>
      </c>
      <c r="S11" s="288">
        <f aca="true" t="shared" si="1" ref="S11:S19">IF(E11=0,"0.0",(M11+J11)/E11*100)</f>
        <v>9.13199314321334</v>
      </c>
    </row>
    <row r="12" spans="2:19" ht="13.5" customHeight="1">
      <c r="B12" s="280"/>
      <c r="C12" s="280"/>
      <c r="D12" s="280" t="s">
        <v>344</v>
      </c>
      <c r="E12" s="289">
        <v>318</v>
      </c>
      <c r="F12" s="290">
        <v>25</v>
      </c>
      <c r="G12" s="290">
        <v>88</v>
      </c>
      <c r="H12" s="290">
        <v>6</v>
      </c>
      <c r="I12" s="290">
        <v>12</v>
      </c>
      <c r="J12" s="290">
        <v>152</v>
      </c>
      <c r="K12" s="290">
        <v>35</v>
      </c>
      <c r="L12" s="287">
        <v>0</v>
      </c>
      <c r="M12" s="290">
        <v>1</v>
      </c>
      <c r="N12" s="287">
        <v>0</v>
      </c>
      <c r="O12" s="287">
        <v>1</v>
      </c>
      <c r="P12" s="290">
        <v>0</v>
      </c>
      <c r="Q12" s="283">
        <v>0</v>
      </c>
      <c r="R12" s="288">
        <f t="shared" si="0"/>
        <v>7.861635220125786</v>
      </c>
      <c r="S12" s="288">
        <f t="shared" si="1"/>
        <v>48.113207547169814</v>
      </c>
    </row>
    <row r="13" spans="2:19" ht="13.5" customHeight="1">
      <c r="B13" s="280"/>
      <c r="C13" s="280"/>
      <c r="D13" s="280" t="s">
        <v>345</v>
      </c>
      <c r="E13" s="289">
        <v>947</v>
      </c>
      <c r="F13" s="290">
        <v>144</v>
      </c>
      <c r="G13" s="290">
        <v>168</v>
      </c>
      <c r="H13" s="290">
        <v>4</v>
      </c>
      <c r="I13" s="290">
        <v>18</v>
      </c>
      <c r="J13" s="290">
        <v>571</v>
      </c>
      <c r="K13" s="290">
        <v>42</v>
      </c>
      <c r="L13" s="287">
        <v>0</v>
      </c>
      <c r="M13" s="290">
        <v>4</v>
      </c>
      <c r="N13" s="287">
        <v>1</v>
      </c>
      <c r="O13" s="287">
        <v>1</v>
      </c>
      <c r="P13" s="290">
        <v>2</v>
      </c>
      <c r="Q13" s="283">
        <v>0</v>
      </c>
      <c r="R13" s="288">
        <f t="shared" si="0"/>
        <v>15.205913410770854</v>
      </c>
      <c r="S13" s="288">
        <f t="shared" si="1"/>
        <v>60.71805702217529</v>
      </c>
    </row>
    <row r="14" spans="2:19" ht="13.5" customHeight="1">
      <c r="B14" s="280"/>
      <c r="C14" s="280" t="s">
        <v>10</v>
      </c>
      <c r="D14" s="280" t="s">
        <v>150</v>
      </c>
      <c r="E14" s="289">
        <v>1058</v>
      </c>
      <c r="F14" s="290">
        <v>204</v>
      </c>
      <c r="G14" s="290">
        <v>267</v>
      </c>
      <c r="H14" s="290">
        <v>6</v>
      </c>
      <c r="I14" s="290">
        <v>10</v>
      </c>
      <c r="J14" s="290">
        <v>485</v>
      </c>
      <c r="K14" s="290">
        <v>85</v>
      </c>
      <c r="L14" s="287">
        <v>1</v>
      </c>
      <c r="M14" s="290">
        <v>13</v>
      </c>
      <c r="N14" s="287">
        <v>0</v>
      </c>
      <c r="O14" s="290">
        <v>10</v>
      </c>
      <c r="P14" s="287">
        <v>3</v>
      </c>
      <c r="Q14" s="283">
        <v>0</v>
      </c>
      <c r="R14" s="288">
        <f t="shared" si="0"/>
        <v>19.281663516068054</v>
      </c>
      <c r="S14" s="288">
        <f t="shared" si="1"/>
        <v>47.06994328922495</v>
      </c>
    </row>
    <row r="15" spans="2:19" ht="13.5" customHeight="1">
      <c r="B15" s="280"/>
      <c r="C15" s="280"/>
      <c r="D15" s="280" t="s">
        <v>346</v>
      </c>
      <c r="E15" s="289">
        <v>50</v>
      </c>
      <c r="F15" s="290">
        <v>5</v>
      </c>
      <c r="G15" s="290">
        <v>6</v>
      </c>
      <c r="H15" s="287">
        <v>0</v>
      </c>
      <c r="I15" s="290">
        <v>2</v>
      </c>
      <c r="J15" s="290">
        <v>37</v>
      </c>
      <c r="K15" s="287">
        <f>K26</f>
        <v>0</v>
      </c>
      <c r="L15" s="287">
        <f>L26</f>
        <v>0</v>
      </c>
      <c r="M15" s="290">
        <v>0</v>
      </c>
      <c r="N15" s="287">
        <v>0</v>
      </c>
      <c r="O15" s="287">
        <v>0</v>
      </c>
      <c r="P15" s="287">
        <v>0</v>
      </c>
      <c r="Q15" s="283">
        <v>0</v>
      </c>
      <c r="R15" s="288">
        <f t="shared" si="0"/>
        <v>10</v>
      </c>
      <c r="S15" s="288">
        <f t="shared" si="1"/>
        <v>74</v>
      </c>
    </row>
    <row r="16" spans="2:19" ht="13.5" customHeight="1">
      <c r="B16" s="280"/>
      <c r="C16" s="280"/>
      <c r="D16" s="280" t="s">
        <v>155</v>
      </c>
      <c r="E16" s="289">
        <v>125</v>
      </c>
      <c r="F16" s="290">
        <v>22</v>
      </c>
      <c r="G16" s="290">
        <v>28</v>
      </c>
      <c r="H16" s="287">
        <v>0</v>
      </c>
      <c r="I16" s="287">
        <v>0</v>
      </c>
      <c r="J16" s="290">
        <v>57</v>
      </c>
      <c r="K16" s="290">
        <v>18</v>
      </c>
      <c r="L16" s="287">
        <v>0</v>
      </c>
      <c r="M16" s="290">
        <v>1</v>
      </c>
      <c r="N16" s="287">
        <v>0</v>
      </c>
      <c r="O16" s="287">
        <v>1</v>
      </c>
      <c r="P16" s="290">
        <v>0</v>
      </c>
      <c r="Q16" s="283">
        <v>0</v>
      </c>
      <c r="R16" s="288">
        <f t="shared" si="0"/>
        <v>17.599999999999998</v>
      </c>
      <c r="S16" s="288">
        <f t="shared" si="1"/>
        <v>46.400000000000006</v>
      </c>
    </row>
    <row r="17" spans="2:19" ht="13.5" customHeight="1">
      <c r="B17" s="280"/>
      <c r="C17" s="280"/>
      <c r="D17" s="280" t="s">
        <v>142</v>
      </c>
      <c r="E17" s="289">
        <v>78</v>
      </c>
      <c r="F17" s="290">
        <v>40</v>
      </c>
      <c r="G17" s="290">
        <v>21</v>
      </c>
      <c r="H17" s="287">
        <v>0</v>
      </c>
      <c r="I17" s="287">
        <v>0</v>
      </c>
      <c r="J17" s="290">
        <v>16</v>
      </c>
      <c r="K17" s="287">
        <v>1</v>
      </c>
      <c r="L17" s="287">
        <v>0</v>
      </c>
      <c r="M17" s="290">
        <v>2</v>
      </c>
      <c r="N17" s="287">
        <v>0</v>
      </c>
      <c r="O17" s="290">
        <v>2</v>
      </c>
      <c r="P17" s="287">
        <f>P28+P39</f>
        <v>0</v>
      </c>
      <c r="Q17" s="283">
        <v>0</v>
      </c>
      <c r="R17" s="288">
        <f t="shared" si="0"/>
        <v>51.28205128205128</v>
      </c>
      <c r="S17" s="288">
        <f t="shared" si="1"/>
        <v>23.076923076923077</v>
      </c>
    </row>
    <row r="18" spans="2:19" ht="13.5" customHeight="1">
      <c r="B18" s="280"/>
      <c r="C18" s="280"/>
      <c r="D18" s="280" t="s">
        <v>223</v>
      </c>
      <c r="E18" s="289">
        <v>125</v>
      </c>
      <c r="F18" s="290">
        <v>80</v>
      </c>
      <c r="G18" s="290">
        <v>15</v>
      </c>
      <c r="H18" s="287">
        <v>14</v>
      </c>
      <c r="I18" s="287">
        <v>0</v>
      </c>
      <c r="J18" s="290">
        <v>8</v>
      </c>
      <c r="K18" s="287">
        <v>8</v>
      </c>
      <c r="L18" s="287">
        <v>0</v>
      </c>
      <c r="M18" s="290">
        <v>1</v>
      </c>
      <c r="N18" s="287">
        <v>0</v>
      </c>
      <c r="O18" s="287">
        <v>0</v>
      </c>
      <c r="P18" s="287">
        <v>1</v>
      </c>
      <c r="Q18" s="283">
        <v>0</v>
      </c>
      <c r="R18" s="288">
        <f t="shared" si="0"/>
        <v>64</v>
      </c>
      <c r="S18" s="288">
        <f t="shared" si="1"/>
        <v>7.199999999999999</v>
      </c>
    </row>
    <row r="19" spans="2:19" ht="13.5" customHeight="1">
      <c r="B19" s="280"/>
      <c r="C19" s="280"/>
      <c r="D19" s="280" t="s">
        <v>385</v>
      </c>
      <c r="E19" s="289">
        <v>125</v>
      </c>
      <c r="F19" s="290">
        <v>41</v>
      </c>
      <c r="G19" s="287">
        <v>37</v>
      </c>
      <c r="H19" s="290">
        <v>0</v>
      </c>
      <c r="I19" s="287">
        <v>0</v>
      </c>
      <c r="J19" s="290">
        <v>41</v>
      </c>
      <c r="K19" s="290">
        <v>6</v>
      </c>
      <c r="L19" s="287">
        <v>0</v>
      </c>
      <c r="M19" s="290">
        <f>SUM(N19:P19)</f>
        <v>0</v>
      </c>
      <c r="N19" s="287">
        <f>N30+N38</f>
        <v>0</v>
      </c>
      <c r="O19" s="287">
        <f>O30</f>
        <v>0</v>
      </c>
      <c r="P19" s="287">
        <f>P30+P38</f>
        <v>0</v>
      </c>
      <c r="Q19" s="283">
        <v>0</v>
      </c>
      <c r="R19" s="288">
        <f t="shared" si="0"/>
        <v>32.800000000000004</v>
      </c>
      <c r="S19" s="288">
        <f t="shared" si="1"/>
        <v>32.800000000000004</v>
      </c>
    </row>
    <row r="20" spans="2:19" ht="4.5" customHeight="1">
      <c r="B20" s="280"/>
      <c r="C20" s="280"/>
      <c r="D20" s="280"/>
      <c r="E20" s="286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8"/>
      <c r="S20" s="288"/>
    </row>
    <row r="21" spans="2:19" ht="13.5" customHeight="1">
      <c r="B21" s="280"/>
      <c r="C21" s="280"/>
      <c r="D21" s="280" t="s">
        <v>10</v>
      </c>
      <c r="E21" s="289">
        <v>9064</v>
      </c>
      <c r="F21" s="290">
        <v>4365</v>
      </c>
      <c r="G21" s="290">
        <v>1683</v>
      </c>
      <c r="H21" s="290">
        <v>595</v>
      </c>
      <c r="I21" s="290">
        <v>72</v>
      </c>
      <c r="J21" s="290">
        <v>1868</v>
      </c>
      <c r="K21" s="290">
        <v>479</v>
      </c>
      <c r="L21" s="290">
        <v>2</v>
      </c>
      <c r="M21" s="290">
        <v>27</v>
      </c>
      <c r="N21" s="290">
        <v>2</v>
      </c>
      <c r="O21" s="290">
        <v>15</v>
      </c>
      <c r="P21" s="290">
        <v>10</v>
      </c>
      <c r="Q21" s="283">
        <v>0</v>
      </c>
      <c r="R21" s="288">
        <f aca="true" t="shared" si="2" ref="R21:R30">IF(E21=0,"0.0",F21/E21*100)</f>
        <v>48.15754633715799</v>
      </c>
      <c r="S21" s="288">
        <f aca="true" t="shared" si="3" ref="S21:S30">IF(E21=0,"0.0",(M21+J21)/E21*100)</f>
        <v>20.906884377758164</v>
      </c>
    </row>
    <row r="22" spans="2:19" ht="13.5" customHeight="1">
      <c r="B22" s="280"/>
      <c r="C22" s="280"/>
      <c r="D22" s="280" t="s">
        <v>343</v>
      </c>
      <c r="E22" s="289">
        <v>6275</v>
      </c>
      <c r="F22" s="290">
        <v>3809</v>
      </c>
      <c r="G22" s="290">
        <v>1056</v>
      </c>
      <c r="H22" s="290">
        <v>565</v>
      </c>
      <c r="I22" s="290">
        <v>31</v>
      </c>
      <c r="J22" s="290">
        <v>520</v>
      </c>
      <c r="K22" s="290">
        <v>293</v>
      </c>
      <c r="L22" s="287">
        <v>1</v>
      </c>
      <c r="M22" s="290">
        <v>5</v>
      </c>
      <c r="N22" s="290">
        <v>1</v>
      </c>
      <c r="O22" s="290">
        <v>0</v>
      </c>
      <c r="P22" s="290">
        <v>4</v>
      </c>
      <c r="Q22" s="283">
        <v>0</v>
      </c>
      <c r="R22" s="288">
        <f t="shared" si="2"/>
        <v>60.701195219123505</v>
      </c>
      <c r="S22" s="288">
        <f t="shared" si="3"/>
        <v>8.366533864541832</v>
      </c>
    </row>
    <row r="23" spans="2:19" ht="13.5" customHeight="1">
      <c r="B23" s="280"/>
      <c r="C23" s="280"/>
      <c r="D23" s="280" t="s">
        <v>344</v>
      </c>
      <c r="E23" s="289">
        <v>313</v>
      </c>
      <c r="F23" s="290">
        <v>25</v>
      </c>
      <c r="G23" s="290">
        <v>88</v>
      </c>
      <c r="H23" s="290">
        <v>6</v>
      </c>
      <c r="I23" s="290">
        <v>11</v>
      </c>
      <c r="J23" s="290">
        <v>149</v>
      </c>
      <c r="K23" s="290">
        <v>34</v>
      </c>
      <c r="L23" s="287">
        <v>0</v>
      </c>
      <c r="M23" s="287">
        <v>1</v>
      </c>
      <c r="N23" s="287">
        <v>0</v>
      </c>
      <c r="O23" s="287">
        <v>1</v>
      </c>
      <c r="P23" s="287">
        <v>0</v>
      </c>
      <c r="Q23" s="283">
        <v>0</v>
      </c>
      <c r="R23" s="288">
        <f t="shared" si="2"/>
        <v>7.987220447284344</v>
      </c>
      <c r="S23" s="288">
        <f t="shared" si="3"/>
        <v>47.92332268370607</v>
      </c>
    </row>
    <row r="24" spans="2:19" ht="13.5" customHeight="1">
      <c r="B24" s="280" t="s">
        <v>10</v>
      </c>
      <c r="C24" s="280" t="s">
        <v>347</v>
      </c>
      <c r="D24" s="280" t="s">
        <v>345</v>
      </c>
      <c r="E24" s="289">
        <v>920</v>
      </c>
      <c r="F24" s="290">
        <v>141</v>
      </c>
      <c r="G24" s="290">
        <v>165</v>
      </c>
      <c r="H24" s="290">
        <v>4</v>
      </c>
      <c r="I24" s="290">
        <v>18</v>
      </c>
      <c r="J24" s="290">
        <v>556</v>
      </c>
      <c r="K24" s="290">
        <v>36</v>
      </c>
      <c r="L24" s="287">
        <v>0</v>
      </c>
      <c r="M24" s="290">
        <v>4</v>
      </c>
      <c r="N24" s="287">
        <v>1</v>
      </c>
      <c r="O24" s="287">
        <v>1</v>
      </c>
      <c r="P24" s="287">
        <v>2</v>
      </c>
      <c r="Q24" s="283">
        <v>0</v>
      </c>
      <c r="R24" s="288">
        <f t="shared" si="2"/>
        <v>15.32608695652174</v>
      </c>
      <c r="S24" s="288">
        <f t="shared" si="3"/>
        <v>60.86956521739131</v>
      </c>
    </row>
    <row r="25" spans="2:19" ht="13.5" customHeight="1">
      <c r="B25" s="280"/>
      <c r="C25" s="280" t="s">
        <v>348</v>
      </c>
      <c r="D25" s="280" t="s">
        <v>150</v>
      </c>
      <c r="E25" s="289">
        <v>1053</v>
      </c>
      <c r="F25" s="290">
        <v>202</v>
      </c>
      <c r="G25" s="290">
        <v>267</v>
      </c>
      <c r="H25" s="290">
        <v>6</v>
      </c>
      <c r="I25" s="290">
        <v>10</v>
      </c>
      <c r="J25" s="290">
        <v>484</v>
      </c>
      <c r="K25" s="290">
        <v>83</v>
      </c>
      <c r="L25" s="287">
        <v>1</v>
      </c>
      <c r="M25" s="290">
        <v>13</v>
      </c>
      <c r="N25" s="287">
        <v>0</v>
      </c>
      <c r="O25" s="290">
        <v>10</v>
      </c>
      <c r="P25" s="287">
        <v>3</v>
      </c>
      <c r="Q25" s="283">
        <v>0</v>
      </c>
      <c r="R25" s="288">
        <f t="shared" si="2"/>
        <v>19.183285849952515</v>
      </c>
      <c r="S25" s="288">
        <f t="shared" si="3"/>
        <v>47.198480531813864</v>
      </c>
    </row>
    <row r="26" spans="2:19" ht="13.5" customHeight="1">
      <c r="B26" s="280"/>
      <c r="C26" s="280" t="s">
        <v>349</v>
      </c>
      <c r="D26" s="280" t="s">
        <v>346</v>
      </c>
      <c r="E26" s="289">
        <v>50</v>
      </c>
      <c r="F26" s="290">
        <v>5</v>
      </c>
      <c r="G26" s="290">
        <v>6</v>
      </c>
      <c r="H26" s="287">
        <v>0</v>
      </c>
      <c r="I26" s="290">
        <v>2</v>
      </c>
      <c r="J26" s="290">
        <v>37</v>
      </c>
      <c r="K26" s="287">
        <v>0</v>
      </c>
      <c r="L26" s="287">
        <v>0</v>
      </c>
      <c r="M26" s="287">
        <v>0</v>
      </c>
      <c r="N26" s="287">
        <v>0</v>
      </c>
      <c r="O26" s="287">
        <v>0</v>
      </c>
      <c r="P26" s="287">
        <v>0</v>
      </c>
      <c r="Q26" s="283">
        <v>0</v>
      </c>
      <c r="R26" s="288">
        <f t="shared" si="2"/>
        <v>10</v>
      </c>
      <c r="S26" s="288">
        <f t="shared" si="3"/>
        <v>74</v>
      </c>
    </row>
    <row r="27" spans="2:19" ht="13.5" customHeight="1">
      <c r="B27" s="280"/>
      <c r="C27" s="280"/>
      <c r="D27" s="280" t="s">
        <v>155</v>
      </c>
      <c r="E27" s="289">
        <v>125</v>
      </c>
      <c r="F27" s="290">
        <v>22</v>
      </c>
      <c r="G27" s="290">
        <v>28</v>
      </c>
      <c r="H27" s="287">
        <v>0</v>
      </c>
      <c r="I27" s="287">
        <v>0</v>
      </c>
      <c r="J27" s="290">
        <v>57</v>
      </c>
      <c r="K27" s="290">
        <v>18</v>
      </c>
      <c r="L27" s="287">
        <v>0</v>
      </c>
      <c r="M27" s="287">
        <v>1</v>
      </c>
      <c r="N27" s="287">
        <v>0</v>
      </c>
      <c r="O27" s="287">
        <v>1</v>
      </c>
      <c r="P27" s="287">
        <v>0</v>
      </c>
      <c r="Q27" s="283">
        <v>0</v>
      </c>
      <c r="R27" s="288">
        <f t="shared" si="2"/>
        <v>17.599999999999998</v>
      </c>
      <c r="S27" s="288">
        <f t="shared" si="3"/>
        <v>46.400000000000006</v>
      </c>
    </row>
    <row r="28" spans="2:19" ht="13.5" customHeight="1">
      <c r="B28" s="280"/>
      <c r="C28" s="280"/>
      <c r="D28" s="280" t="s">
        <v>142</v>
      </c>
      <c r="E28" s="289">
        <v>78</v>
      </c>
      <c r="F28" s="290">
        <v>40</v>
      </c>
      <c r="G28" s="290">
        <v>21</v>
      </c>
      <c r="H28" s="287">
        <v>0</v>
      </c>
      <c r="I28" s="287">
        <v>0</v>
      </c>
      <c r="J28" s="290">
        <v>16</v>
      </c>
      <c r="K28" s="287">
        <v>1</v>
      </c>
      <c r="L28" s="287">
        <v>0</v>
      </c>
      <c r="M28" s="290">
        <v>2</v>
      </c>
      <c r="N28" s="287">
        <v>0</v>
      </c>
      <c r="O28" s="290">
        <v>2</v>
      </c>
      <c r="P28" s="287">
        <v>0</v>
      </c>
      <c r="Q28" s="283">
        <v>0</v>
      </c>
      <c r="R28" s="288">
        <f t="shared" si="2"/>
        <v>51.28205128205128</v>
      </c>
      <c r="S28" s="288">
        <f t="shared" si="3"/>
        <v>23.076923076923077</v>
      </c>
    </row>
    <row r="29" spans="2:19" ht="13.5" customHeight="1">
      <c r="B29" s="280"/>
      <c r="C29" s="280"/>
      <c r="D29" s="280" t="s">
        <v>223</v>
      </c>
      <c r="E29" s="289">
        <v>125</v>
      </c>
      <c r="F29" s="290">
        <v>80</v>
      </c>
      <c r="G29" s="290">
        <v>15</v>
      </c>
      <c r="H29" s="287">
        <v>14</v>
      </c>
      <c r="I29" s="287">
        <v>0</v>
      </c>
      <c r="J29" s="290">
        <v>8</v>
      </c>
      <c r="K29" s="287">
        <v>8</v>
      </c>
      <c r="L29" s="287">
        <f>L60+L91</f>
        <v>0</v>
      </c>
      <c r="M29" s="290">
        <v>1</v>
      </c>
      <c r="N29" s="287">
        <v>0</v>
      </c>
      <c r="O29" s="287">
        <v>0</v>
      </c>
      <c r="P29" s="287">
        <v>1</v>
      </c>
      <c r="Q29" s="283">
        <v>0</v>
      </c>
      <c r="R29" s="288">
        <f t="shared" si="2"/>
        <v>64</v>
      </c>
      <c r="S29" s="288">
        <f t="shared" si="3"/>
        <v>7.199999999999999</v>
      </c>
    </row>
    <row r="30" spans="2:19" ht="13.5" customHeight="1">
      <c r="B30" s="280"/>
      <c r="C30" s="280"/>
      <c r="D30" s="280" t="s">
        <v>385</v>
      </c>
      <c r="E30" s="289">
        <v>125</v>
      </c>
      <c r="F30" s="290">
        <v>41</v>
      </c>
      <c r="G30" s="287">
        <v>37</v>
      </c>
      <c r="H30" s="290">
        <v>0</v>
      </c>
      <c r="I30" s="287">
        <v>0</v>
      </c>
      <c r="J30" s="290">
        <v>41</v>
      </c>
      <c r="K30" s="290">
        <v>6</v>
      </c>
      <c r="L30" s="287">
        <f>L61+L92</f>
        <v>0</v>
      </c>
      <c r="M30" s="287">
        <v>0</v>
      </c>
      <c r="N30" s="287">
        <v>0</v>
      </c>
      <c r="O30" s="287">
        <v>0</v>
      </c>
      <c r="P30" s="287">
        <v>0</v>
      </c>
      <c r="Q30" s="283">
        <v>0</v>
      </c>
      <c r="R30" s="288">
        <f t="shared" si="2"/>
        <v>32.800000000000004</v>
      </c>
      <c r="S30" s="288">
        <f t="shared" si="3"/>
        <v>32.800000000000004</v>
      </c>
    </row>
    <row r="31" spans="2:19" ht="4.5" customHeight="1">
      <c r="B31" s="280"/>
      <c r="C31" s="280"/>
      <c r="D31" s="280"/>
      <c r="E31" s="286"/>
      <c r="F31" s="287"/>
      <c r="G31" s="287"/>
      <c r="H31" s="287"/>
      <c r="I31" s="287"/>
      <c r="K31" s="287"/>
      <c r="L31" s="287"/>
      <c r="M31" s="287"/>
      <c r="N31" s="287"/>
      <c r="O31" s="287"/>
      <c r="P31" s="287"/>
      <c r="Q31" s="287"/>
      <c r="R31" s="288"/>
      <c r="S31" s="288"/>
    </row>
    <row r="32" spans="2:19" ht="13.5" customHeight="1">
      <c r="B32" s="280"/>
      <c r="C32" s="280"/>
      <c r="D32" s="280" t="s">
        <v>10</v>
      </c>
      <c r="E32" s="289">
        <v>179</v>
      </c>
      <c r="F32" s="290">
        <v>19</v>
      </c>
      <c r="G32" s="290">
        <v>16</v>
      </c>
      <c r="H32" s="290">
        <v>3</v>
      </c>
      <c r="I32" s="290">
        <v>5</v>
      </c>
      <c r="J32" s="290">
        <v>79</v>
      </c>
      <c r="K32" s="290">
        <v>57</v>
      </c>
      <c r="L32" s="290">
        <v>0</v>
      </c>
      <c r="M32" s="290">
        <v>1</v>
      </c>
      <c r="N32" s="287">
        <v>1</v>
      </c>
      <c r="O32" s="290">
        <v>0</v>
      </c>
      <c r="P32" s="290">
        <v>0</v>
      </c>
      <c r="Q32" s="283">
        <v>0</v>
      </c>
      <c r="R32" s="288">
        <f aca="true" t="shared" si="4" ref="R32:R37">IF(E32=0,"0.0",F32/E32*100)</f>
        <v>10.614525139664805</v>
      </c>
      <c r="S32" s="288">
        <f aca="true" t="shared" si="5" ref="S32:S37">IF(E32=0,"0.0",(M32+J32)/E32*100)</f>
        <v>44.6927374301676</v>
      </c>
    </row>
    <row r="33" spans="2:19" ht="13.5" customHeight="1">
      <c r="B33" s="280"/>
      <c r="C33" s="280" t="s">
        <v>350</v>
      </c>
      <c r="D33" s="280" t="s">
        <v>343</v>
      </c>
      <c r="E33" s="289">
        <v>142</v>
      </c>
      <c r="F33" s="290">
        <v>14</v>
      </c>
      <c r="G33" s="290">
        <v>13</v>
      </c>
      <c r="H33" s="290">
        <v>3</v>
      </c>
      <c r="I33" s="290">
        <v>4</v>
      </c>
      <c r="J33" s="290">
        <v>60</v>
      </c>
      <c r="K33" s="290">
        <v>48</v>
      </c>
      <c r="L33" s="290">
        <v>0</v>
      </c>
      <c r="M33" s="290">
        <v>1</v>
      </c>
      <c r="N33" s="287">
        <v>1</v>
      </c>
      <c r="O33" s="290">
        <v>0</v>
      </c>
      <c r="P33" s="290">
        <v>0</v>
      </c>
      <c r="Q33" s="283">
        <v>0</v>
      </c>
      <c r="R33" s="288">
        <f t="shared" si="4"/>
        <v>9.859154929577464</v>
      </c>
      <c r="S33" s="288">
        <f t="shared" si="5"/>
        <v>42.95774647887324</v>
      </c>
    </row>
    <row r="34" spans="2:19" ht="13.5" customHeight="1">
      <c r="B34" s="280"/>
      <c r="C34" s="280" t="s">
        <v>351</v>
      </c>
      <c r="D34" s="280" t="s">
        <v>344</v>
      </c>
      <c r="E34" s="289">
        <v>5</v>
      </c>
      <c r="F34" s="287">
        <v>0</v>
      </c>
      <c r="G34" s="287">
        <v>0</v>
      </c>
      <c r="H34" s="287">
        <v>0</v>
      </c>
      <c r="I34" s="287">
        <v>1</v>
      </c>
      <c r="J34" s="287">
        <v>3</v>
      </c>
      <c r="K34" s="287">
        <v>1</v>
      </c>
      <c r="L34" s="287">
        <v>0</v>
      </c>
      <c r="M34" s="290">
        <f>SUM(N34:P34)</f>
        <v>0</v>
      </c>
      <c r="N34" s="287">
        <f aca="true" t="shared" si="6" ref="N34:P37">N65+N96</f>
        <v>0</v>
      </c>
      <c r="O34" s="287">
        <f t="shared" si="6"/>
        <v>0</v>
      </c>
      <c r="P34" s="287">
        <f t="shared" si="6"/>
        <v>0</v>
      </c>
      <c r="Q34" s="283">
        <v>0</v>
      </c>
      <c r="R34" s="288">
        <f t="shared" si="4"/>
        <v>0</v>
      </c>
      <c r="S34" s="288">
        <f t="shared" si="5"/>
        <v>60</v>
      </c>
    </row>
    <row r="35" spans="2:19" ht="13.5" customHeight="1">
      <c r="B35" s="280"/>
      <c r="C35" s="280" t="s">
        <v>349</v>
      </c>
      <c r="D35" s="280" t="s">
        <v>345</v>
      </c>
      <c r="E35" s="289">
        <v>27</v>
      </c>
      <c r="F35" s="290">
        <v>3</v>
      </c>
      <c r="G35" s="287">
        <v>3</v>
      </c>
      <c r="H35" s="290">
        <v>0</v>
      </c>
      <c r="I35" s="290">
        <v>0</v>
      </c>
      <c r="J35" s="290">
        <v>15</v>
      </c>
      <c r="K35" s="290">
        <v>6</v>
      </c>
      <c r="L35" s="290">
        <f>L66+L97</f>
        <v>0</v>
      </c>
      <c r="M35" s="290">
        <f>SUM(N35:P35)</f>
        <v>0</v>
      </c>
      <c r="N35" s="290">
        <f t="shared" si="6"/>
        <v>0</v>
      </c>
      <c r="O35" s="290">
        <f t="shared" si="6"/>
        <v>0</v>
      </c>
      <c r="P35" s="290">
        <f t="shared" si="6"/>
        <v>0</v>
      </c>
      <c r="Q35" s="283">
        <v>0</v>
      </c>
      <c r="R35" s="288">
        <f t="shared" si="4"/>
        <v>11.11111111111111</v>
      </c>
      <c r="S35" s="288">
        <f t="shared" si="5"/>
        <v>55.55555555555556</v>
      </c>
    </row>
    <row r="36" spans="2:19" ht="13.5" customHeight="1">
      <c r="B36" s="280"/>
      <c r="C36" s="280"/>
      <c r="D36" s="280" t="s">
        <v>150</v>
      </c>
      <c r="E36" s="289">
        <v>5</v>
      </c>
      <c r="F36" s="287">
        <v>2</v>
      </c>
      <c r="G36" s="287">
        <v>0</v>
      </c>
      <c r="H36" s="287">
        <v>0</v>
      </c>
      <c r="I36" s="287">
        <v>0</v>
      </c>
      <c r="J36" s="287">
        <v>1</v>
      </c>
      <c r="K36" s="287">
        <v>2</v>
      </c>
      <c r="L36" s="287">
        <v>0</v>
      </c>
      <c r="M36" s="287">
        <f>SUM(N36:P36)</f>
        <v>0</v>
      </c>
      <c r="N36" s="287">
        <f t="shared" si="6"/>
        <v>0</v>
      </c>
      <c r="O36" s="287">
        <f t="shared" si="6"/>
        <v>0</v>
      </c>
      <c r="P36" s="287">
        <f t="shared" si="6"/>
        <v>0</v>
      </c>
      <c r="Q36" s="283">
        <v>0</v>
      </c>
      <c r="R36" s="288">
        <f t="shared" si="4"/>
        <v>40</v>
      </c>
      <c r="S36" s="288">
        <f t="shared" si="5"/>
        <v>20</v>
      </c>
    </row>
    <row r="37" spans="2:19" ht="13.5" customHeight="1">
      <c r="B37" s="280"/>
      <c r="C37" s="280"/>
      <c r="D37" s="280" t="s">
        <v>386</v>
      </c>
      <c r="E37" s="286">
        <f aca="true" t="shared" si="7" ref="E37:L37">E68+E99</f>
        <v>0</v>
      </c>
      <c r="F37" s="287">
        <f t="shared" si="7"/>
        <v>0</v>
      </c>
      <c r="G37" s="287">
        <f t="shared" si="7"/>
        <v>0</v>
      </c>
      <c r="H37" s="287">
        <f t="shared" si="7"/>
        <v>0</v>
      </c>
      <c r="I37" s="287">
        <f t="shared" si="7"/>
        <v>0</v>
      </c>
      <c r="J37" s="287">
        <f t="shared" si="7"/>
        <v>0</v>
      </c>
      <c r="K37" s="287">
        <f t="shared" si="7"/>
        <v>0</v>
      </c>
      <c r="L37" s="287">
        <f t="shared" si="7"/>
        <v>0</v>
      </c>
      <c r="M37" s="287">
        <f>SUM(N37:P37)</f>
        <v>0</v>
      </c>
      <c r="N37" s="287">
        <f t="shared" si="6"/>
        <v>0</v>
      </c>
      <c r="O37" s="287">
        <f t="shared" si="6"/>
        <v>0</v>
      </c>
      <c r="P37" s="287">
        <f t="shared" si="6"/>
        <v>0</v>
      </c>
      <c r="Q37" s="283" t="s">
        <v>387</v>
      </c>
      <c r="R37" s="288" t="str">
        <f t="shared" si="4"/>
        <v>0.0</v>
      </c>
      <c r="S37" s="288" t="str">
        <f t="shared" si="5"/>
        <v>0.0</v>
      </c>
    </row>
    <row r="38" spans="2:19" ht="4.5" customHeight="1">
      <c r="B38" s="280"/>
      <c r="C38" s="280"/>
      <c r="D38" s="280"/>
      <c r="E38" s="286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3" t="s">
        <v>387</v>
      </c>
      <c r="R38" s="288"/>
      <c r="S38" s="288"/>
    </row>
    <row r="39" spans="2:19" ht="4.5" customHeight="1">
      <c r="B39" s="280"/>
      <c r="C39" s="280"/>
      <c r="D39" s="280"/>
      <c r="E39" s="286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3" t="s">
        <v>387</v>
      </c>
      <c r="R39" s="288"/>
      <c r="S39" s="288"/>
    </row>
    <row r="40" spans="2:19" ht="13.5" customHeight="1">
      <c r="B40" s="280"/>
      <c r="C40" s="280"/>
      <c r="D40" s="281" t="s">
        <v>10</v>
      </c>
      <c r="E40" s="282">
        <v>4592</v>
      </c>
      <c r="F40" s="283">
        <v>2063</v>
      </c>
      <c r="G40" s="283">
        <v>745</v>
      </c>
      <c r="H40" s="283">
        <v>325</v>
      </c>
      <c r="I40" s="283">
        <v>62</v>
      </c>
      <c r="J40" s="283">
        <v>1164</v>
      </c>
      <c r="K40" s="283">
        <v>231</v>
      </c>
      <c r="L40" s="284">
        <v>2</v>
      </c>
      <c r="M40" s="283">
        <v>7</v>
      </c>
      <c r="N40" s="287">
        <v>1</v>
      </c>
      <c r="O40" s="287">
        <v>3</v>
      </c>
      <c r="P40" s="287">
        <v>3</v>
      </c>
      <c r="Q40" s="283">
        <v>0</v>
      </c>
      <c r="R40" s="288">
        <f>IF(E40=0,"0.0",F40/E40*100)</f>
        <v>44.92595818815331</v>
      </c>
      <c r="S40" s="288">
        <f>IF(E40=0,"0.0",(M40+J40)/E40*100)</f>
        <v>25.50087108013937</v>
      </c>
    </row>
    <row r="41" spans="2:19" ht="4.5" customHeight="1">
      <c r="B41" s="280"/>
      <c r="C41" s="280"/>
      <c r="D41" s="280"/>
      <c r="E41" s="286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8"/>
      <c r="S41" s="288"/>
    </row>
    <row r="42" spans="2:19" ht="13.5" customHeight="1">
      <c r="B42" s="280"/>
      <c r="C42" s="280"/>
      <c r="D42" s="280" t="s">
        <v>343</v>
      </c>
      <c r="E42" s="289">
        <v>3069</v>
      </c>
      <c r="F42" s="290">
        <v>1814</v>
      </c>
      <c r="G42" s="290">
        <v>448</v>
      </c>
      <c r="H42" s="290">
        <v>307</v>
      </c>
      <c r="I42" s="290">
        <v>26</v>
      </c>
      <c r="J42" s="290">
        <v>308</v>
      </c>
      <c r="K42" s="290">
        <v>165</v>
      </c>
      <c r="L42" s="287">
        <v>1</v>
      </c>
      <c r="M42" s="290">
        <v>1</v>
      </c>
      <c r="N42" s="290">
        <v>0</v>
      </c>
      <c r="O42" s="287">
        <v>0</v>
      </c>
      <c r="P42" s="287">
        <v>1</v>
      </c>
      <c r="Q42" s="283">
        <v>0</v>
      </c>
      <c r="R42" s="288">
        <f aca="true" t="shared" si="8" ref="R42:R50">IF(E42=0,"0.0",F42/E42*100)</f>
        <v>59.107201042684906</v>
      </c>
      <c r="S42" s="288">
        <f aca="true" t="shared" si="9" ref="S42:S50">IF(E42=0,"0.0",(M42+J42)/E42*100)</f>
        <v>10.068426197458455</v>
      </c>
    </row>
    <row r="43" spans="2:19" ht="13.5" customHeight="1">
      <c r="B43" s="280"/>
      <c r="C43" s="280"/>
      <c r="D43" s="280" t="s">
        <v>344</v>
      </c>
      <c r="E43" s="289">
        <v>185</v>
      </c>
      <c r="F43" s="290">
        <v>13</v>
      </c>
      <c r="G43" s="290">
        <v>53</v>
      </c>
      <c r="H43" s="290">
        <v>4</v>
      </c>
      <c r="I43" s="290">
        <v>10</v>
      </c>
      <c r="J43" s="290">
        <v>88</v>
      </c>
      <c r="K43" s="290">
        <v>17</v>
      </c>
      <c r="L43" s="287">
        <v>0</v>
      </c>
      <c r="M43" s="290">
        <v>1</v>
      </c>
      <c r="N43" s="287">
        <v>0</v>
      </c>
      <c r="O43" s="287">
        <v>1</v>
      </c>
      <c r="P43" s="287">
        <v>0</v>
      </c>
      <c r="Q43" s="283">
        <v>0</v>
      </c>
      <c r="R43" s="288">
        <f t="shared" si="8"/>
        <v>7.027027027027027</v>
      </c>
      <c r="S43" s="288">
        <f t="shared" si="9"/>
        <v>48.10810810810811</v>
      </c>
    </row>
    <row r="44" spans="2:19" ht="13.5" customHeight="1">
      <c r="B44" s="280"/>
      <c r="C44" s="280"/>
      <c r="D44" s="280" t="s">
        <v>345</v>
      </c>
      <c r="E44" s="289">
        <v>866</v>
      </c>
      <c r="F44" s="290">
        <v>134</v>
      </c>
      <c r="G44" s="290">
        <v>148</v>
      </c>
      <c r="H44" s="290">
        <v>4</v>
      </c>
      <c r="I44" s="290">
        <v>18</v>
      </c>
      <c r="J44" s="290">
        <v>540</v>
      </c>
      <c r="K44" s="290">
        <v>22</v>
      </c>
      <c r="L44" s="287">
        <v>0</v>
      </c>
      <c r="M44" s="290">
        <v>4</v>
      </c>
      <c r="N44" s="287">
        <v>1</v>
      </c>
      <c r="O44" s="287">
        <v>1</v>
      </c>
      <c r="P44" s="287">
        <v>2</v>
      </c>
      <c r="Q44" s="283">
        <v>0</v>
      </c>
      <c r="R44" s="288">
        <f t="shared" si="8"/>
        <v>15.473441108545035</v>
      </c>
      <c r="S44" s="288">
        <f t="shared" si="9"/>
        <v>62.8175519630485</v>
      </c>
    </row>
    <row r="45" spans="2:19" ht="13.5" customHeight="1">
      <c r="B45" s="280"/>
      <c r="C45" s="280" t="s">
        <v>10</v>
      </c>
      <c r="D45" s="280" t="s">
        <v>150</v>
      </c>
      <c r="E45" s="289">
        <v>335</v>
      </c>
      <c r="F45" s="290">
        <v>70</v>
      </c>
      <c r="G45" s="290">
        <v>73</v>
      </c>
      <c r="H45" s="290">
        <v>0</v>
      </c>
      <c r="I45" s="290">
        <v>7</v>
      </c>
      <c r="J45" s="290">
        <v>161</v>
      </c>
      <c r="K45" s="290">
        <v>23</v>
      </c>
      <c r="L45" s="287">
        <v>1</v>
      </c>
      <c r="M45" s="290">
        <v>1</v>
      </c>
      <c r="N45" s="290">
        <v>0</v>
      </c>
      <c r="O45" s="287">
        <v>1</v>
      </c>
      <c r="P45" s="287">
        <v>0</v>
      </c>
      <c r="Q45" s="283">
        <v>0</v>
      </c>
      <c r="R45" s="288">
        <f t="shared" si="8"/>
        <v>20.8955223880597</v>
      </c>
      <c r="S45" s="288">
        <f t="shared" si="9"/>
        <v>48.35820895522388</v>
      </c>
    </row>
    <row r="46" spans="2:19" ht="13.5" customHeight="1">
      <c r="B46" s="280"/>
      <c r="C46" s="280"/>
      <c r="D46" s="280" t="s">
        <v>346</v>
      </c>
      <c r="E46" s="289">
        <v>43</v>
      </c>
      <c r="F46" s="290">
        <v>4</v>
      </c>
      <c r="G46" s="290">
        <v>4</v>
      </c>
      <c r="H46" s="290">
        <v>0</v>
      </c>
      <c r="I46" s="287">
        <v>1</v>
      </c>
      <c r="J46" s="290">
        <v>34</v>
      </c>
      <c r="K46" s="287">
        <f>K57</f>
        <v>0</v>
      </c>
      <c r="L46" s="287">
        <f>L57</f>
        <v>0</v>
      </c>
      <c r="M46" s="290">
        <v>0</v>
      </c>
      <c r="N46" s="287">
        <v>0</v>
      </c>
      <c r="O46" s="287">
        <v>0</v>
      </c>
      <c r="P46" s="287">
        <v>0</v>
      </c>
      <c r="Q46" s="283">
        <v>0</v>
      </c>
      <c r="R46" s="288">
        <f t="shared" si="8"/>
        <v>9.30232558139535</v>
      </c>
      <c r="S46" s="288">
        <f t="shared" si="9"/>
        <v>79.06976744186046</v>
      </c>
    </row>
    <row r="47" spans="2:19" ht="13.5" customHeight="1">
      <c r="B47" s="280"/>
      <c r="C47" s="280"/>
      <c r="D47" s="280" t="s">
        <v>155</v>
      </c>
      <c r="E47" s="289">
        <v>22</v>
      </c>
      <c r="F47" s="290">
        <v>1</v>
      </c>
      <c r="G47" s="290">
        <v>3</v>
      </c>
      <c r="H47" s="290">
        <v>0</v>
      </c>
      <c r="I47" s="287">
        <v>0</v>
      </c>
      <c r="J47" s="290">
        <v>17</v>
      </c>
      <c r="K47" s="287">
        <v>1</v>
      </c>
      <c r="L47" s="287">
        <f>L58</f>
        <v>0</v>
      </c>
      <c r="M47" s="290">
        <f>SUM(N47:P47)</f>
        <v>0</v>
      </c>
      <c r="N47" s="287">
        <f>N58</f>
        <v>0</v>
      </c>
      <c r="O47" s="287">
        <f>O58</f>
        <v>0</v>
      </c>
      <c r="P47" s="290">
        <f>P58</f>
        <v>0</v>
      </c>
      <c r="Q47" s="283">
        <v>0</v>
      </c>
      <c r="R47" s="288">
        <f t="shared" si="8"/>
        <v>4.545454545454546</v>
      </c>
      <c r="S47" s="288">
        <f t="shared" si="9"/>
        <v>77.27272727272727</v>
      </c>
    </row>
    <row r="48" spans="2:19" ht="13.5" customHeight="1">
      <c r="B48" s="280"/>
      <c r="C48" s="280"/>
      <c r="D48" s="280" t="s">
        <v>142</v>
      </c>
      <c r="E48" s="286">
        <v>2</v>
      </c>
      <c r="F48" s="290">
        <v>1</v>
      </c>
      <c r="G48" s="290">
        <v>0</v>
      </c>
      <c r="H48" s="287">
        <v>0</v>
      </c>
      <c r="I48" s="287">
        <v>0</v>
      </c>
      <c r="J48" s="290">
        <v>1</v>
      </c>
      <c r="K48" s="287">
        <v>0</v>
      </c>
      <c r="L48" s="287">
        <v>0</v>
      </c>
      <c r="M48" s="290">
        <f>SUM(N48:P48)</f>
        <v>0</v>
      </c>
      <c r="N48" s="287">
        <f>N59+N70</f>
        <v>0</v>
      </c>
      <c r="O48" s="290">
        <f>O59+O70</f>
        <v>0</v>
      </c>
      <c r="P48" s="287">
        <f>P59+P70</f>
        <v>0</v>
      </c>
      <c r="Q48" s="283">
        <v>0</v>
      </c>
      <c r="R48" s="288">
        <f t="shared" si="8"/>
        <v>50</v>
      </c>
      <c r="S48" s="288">
        <f t="shared" si="9"/>
        <v>50</v>
      </c>
    </row>
    <row r="49" spans="2:19" ht="13.5" customHeight="1">
      <c r="B49" s="280"/>
      <c r="C49" s="280"/>
      <c r="D49" s="280" t="s">
        <v>223</v>
      </c>
      <c r="E49" s="286">
        <v>30</v>
      </c>
      <c r="F49" s="290">
        <v>15</v>
      </c>
      <c r="G49" s="290">
        <v>3</v>
      </c>
      <c r="H49" s="287">
        <v>10</v>
      </c>
      <c r="I49" s="287">
        <v>0</v>
      </c>
      <c r="J49" s="290">
        <v>1</v>
      </c>
      <c r="K49" s="287">
        <v>1</v>
      </c>
      <c r="L49" s="287">
        <v>0</v>
      </c>
      <c r="M49" s="290">
        <f>SUM(N49:P49)</f>
        <v>0</v>
      </c>
      <c r="N49" s="287">
        <f>N60</f>
        <v>0</v>
      </c>
      <c r="O49" s="287">
        <f>O60</f>
        <v>0</v>
      </c>
      <c r="P49" s="287" t="s">
        <v>388</v>
      </c>
      <c r="Q49" s="283">
        <v>0</v>
      </c>
      <c r="R49" s="288">
        <f t="shared" si="8"/>
        <v>50</v>
      </c>
      <c r="S49" s="288">
        <f t="shared" si="9"/>
        <v>3.3333333333333335</v>
      </c>
    </row>
    <row r="50" spans="2:19" ht="13.5" customHeight="1">
      <c r="B50" s="280"/>
      <c r="C50" s="280"/>
      <c r="D50" s="280" t="s">
        <v>385</v>
      </c>
      <c r="E50" s="289">
        <v>40</v>
      </c>
      <c r="F50" s="290">
        <v>11</v>
      </c>
      <c r="G50" s="290">
        <v>13</v>
      </c>
      <c r="H50" s="290">
        <v>0</v>
      </c>
      <c r="I50" s="287">
        <v>0</v>
      </c>
      <c r="J50" s="290">
        <v>14</v>
      </c>
      <c r="K50" s="290">
        <v>2</v>
      </c>
      <c r="L50" s="287">
        <v>0</v>
      </c>
      <c r="M50" s="290">
        <f>SUM(N50:P50)</f>
        <v>0</v>
      </c>
      <c r="N50" s="287">
        <f>N61+N69</f>
        <v>0</v>
      </c>
      <c r="O50" s="287">
        <f>O61+O69</f>
        <v>0</v>
      </c>
      <c r="P50" s="287">
        <f>P61+P69</f>
        <v>0</v>
      </c>
      <c r="Q50" s="283">
        <v>0</v>
      </c>
      <c r="R50" s="288">
        <f t="shared" si="8"/>
        <v>27.500000000000004</v>
      </c>
      <c r="S50" s="288">
        <f t="shared" si="9"/>
        <v>35</v>
      </c>
    </row>
    <row r="51" spans="2:19" ht="4.5" customHeight="1">
      <c r="B51" s="280"/>
      <c r="C51" s="280"/>
      <c r="D51" s="280"/>
      <c r="E51" s="286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8"/>
      <c r="S51" s="288"/>
    </row>
    <row r="52" spans="2:19" ht="13.5" customHeight="1">
      <c r="B52" s="280"/>
      <c r="C52" s="280"/>
      <c r="D52" s="280" t="s">
        <v>10</v>
      </c>
      <c r="E52" s="289">
        <v>4488</v>
      </c>
      <c r="F52" s="290">
        <v>2055</v>
      </c>
      <c r="G52" s="290">
        <v>732</v>
      </c>
      <c r="H52" s="290">
        <v>324</v>
      </c>
      <c r="I52" s="290">
        <v>58</v>
      </c>
      <c r="J52" s="290">
        <v>1115</v>
      </c>
      <c r="K52" s="290">
        <v>202</v>
      </c>
      <c r="L52" s="290">
        <v>2</v>
      </c>
      <c r="M52" s="290">
        <v>7</v>
      </c>
      <c r="N52" s="287">
        <v>1</v>
      </c>
      <c r="O52" s="287">
        <v>3</v>
      </c>
      <c r="P52" s="287">
        <v>3</v>
      </c>
      <c r="Q52" s="283">
        <v>0</v>
      </c>
      <c r="R52" s="288">
        <f aca="true" t="shared" si="10" ref="R52:R61">IF(E52=0,"0.0",F52/E52*100)</f>
        <v>45.788770053475936</v>
      </c>
      <c r="S52" s="288">
        <f aca="true" t="shared" si="11" ref="S52:S61">IF(E52=0,"0.0",(M52+J52)/E52*100)</f>
        <v>25</v>
      </c>
    </row>
    <row r="53" spans="2:19" ht="13.5" customHeight="1">
      <c r="B53" s="280"/>
      <c r="C53" s="280"/>
      <c r="D53" s="280" t="s">
        <v>343</v>
      </c>
      <c r="E53" s="289">
        <v>2997</v>
      </c>
      <c r="F53" s="291">
        <v>1809</v>
      </c>
      <c r="G53" s="291">
        <v>438</v>
      </c>
      <c r="H53" s="291">
        <v>306</v>
      </c>
      <c r="I53" s="291">
        <v>23</v>
      </c>
      <c r="J53" s="291">
        <v>277</v>
      </c>
      <c r="K53" s="291">
        <v>143</v>
      </c>
      <c r="L53" s="292">
        <v>1</v>
      </c>
      <c r="M53" s="287">
        <v>1</v>
      </c>
      <c r="N53" s="292">
        <v>0</v>
      </c>
      <c r="O53" s="292">
        <v>0</v>
      </c>
      <c r="P53" s="292">
        <v>1</v>
      </c>
      <c r="Q53" s="283">
        <v>0</v>
      </c>
      <c r="R53" s="288">
        <f t="shared" si="10"/>
        <v>60.36036036036037</v>
      </c>
      <c r="S53" s="288">
        <f t="shared" si="11"/>
        <v>9.275942609275942</v>
      </c>
    </row>
    <row r="54" spans="2:19" ht="13.5" customHeight="1">
      <c r="B54" s="280"/>
      <c r="C54" s="280"/>
      <c r="D54" s="280" t="s">
        <v>344</v>
      </c>
      <c r="E54" s="289">
        <v>181</v>
      </c>
      <c r="F54" s="291">
        <v>13</v>
      </c>
      <c r="G54" s="291">
        <v>53</v>
      </c>
      <c r="H54" s="291">
        <v>4</v>
      </c>
      <c r="I54" s="291">
        <v>9</v>
      </c>
      <c r="J54" s="291">
        <v>85</v>
      </c>
      <c r="K54" s="291">
        <v>17</v>
      </c>
      <c r="L54" s="292">
        <v>0</v>
      </c>
      <c r="M54" s="287">
        <v>1</v>
      </c>
      <c r="N54" s="292">
        <v>0</v>
      </c>
      <c r="O54" s="292">
        <v>1</v>
      </c>
      <c r="P54" s="292">
        <v>0</v>
      </c>
      <c r="Q54" s="283">
        <v>0</v>
      </c>
      <c r="R54" s="288">
        <f t="shared" si="10"/>
        <v>7.18232044198895</v>
      </c>
      <c r="S54" s="288">
        <f t="shared" si="11"/>
        <v>47.51381215469613</v>
      </c>
    </row>
    <row r="55" spans="2:19" ht="13.5" customHeight="1">
      <c r="B55" s="280" t="s">
        <v>389</v>
      </c>
      <c r="C55" s="280" t="s">
        <v>347</v>
      </c>
      <c r="D55" s="280" t="s">
        <v>345</v>
      </c>
      <c r="E55" s="289">
        <v>839</v>
      </c>
      <c r="F55" s="291">
        <v>131</v>
      </c>
      <c r="G55" s="291">
        <v>145</v>
      </c>
      <c r="H55" s="291">
        <v>4</v>
      </c>
      <c r="I55" s="291">
        <v>18</v>
      </c>
      <c r="J55" s="291">
        <v>525</v>
      </c>
      <c r="K55" s="291">
        <v>16</v>
      </c>
      <c r="L55" s="292">
        <v>0</v>
      </c>
      <c r="M55" s="290">
        <v>4</v>
      </c>
      <c r="N55" s="292">
        <v>1</v>
      </c>
      <c r="O55" s="292">
        <v>1</v>
      </c>
      <c r="P55" s="292">
        <v>2</v>
      </c>
      <c r="Q55" s="283">
        <v>0</v>
      </c>
      <c r="R55" s="288">
        <f t="shared" si="10"/>
        <v>15.613825983313468</v>
      </c>
      <c r="S55" s="288">
        <f t="shared" si="11"/>
        <v>63.05125148986889</v>
      </c>
    </row>
    <row r="56" spans="2:19" ht="13.5" customHeight="1">
      <c r="B56" s="280"/>
      <c r="C56" s="280" t="s">
        <v>348</v>
      </c>
      <c r="D56" s="280" t="s">
        <v>150</v>
      </c>
      <c r="E56" s="289">
        <v>334</v>
      </c>
      <c r="F56" s="291">
        <v>70</v>
      </c>
      <c r="G56" s="291">
        <v>73</v>
      </c>
      <c r="H56" s="291">
        <v>0</v>
      </c>
      <c r="I56" s="291">
        <v>7</v>
      </c>
      <c r="J56" s="291">
        <v>161</v>
      </c>
      <c r="K56" s="291">
        <v>22</v>
      </c>
      <c r="L56" s="292">
        <v>1</v>
      </c>
      <c r="M56" s="290">
        <v>1</v>
      </c>
      <c r="N56" s="292">
        <v>0</v>
      </c>
      <c r="O56" s="292">
        <v>1</v>
      </c>
      <c r="P56" s="292">
        <v>0</v>
      </c>
      <c r="Q56" s="283">
        <v>0</v>
      </c>
      <c r="R56" s="288">
        <f t="shared" si="10"/>
        <v>20.958083832335326</v>
      </c>
      <c r="S56" s="288">
        <f t="shared" si="11"/>
        <v>48.50299401197605</v>
      </c>
    </row>
    <row r="57" spans="2:19" ht="13.5" customHeight="1">
      <c r="B57" s="280"/>
      <c r="C57" s="280" t="s">
        <v>349</v>
      </c>
      <c r="D57" s="280" t="s">
        <v>346</v>
      </c>
      <c r="E57" s="289">
        <v>43</v>
      </c>
      <c r="F57" s="291">
        <v>4</v>
      </c>
      <c r="G57" s="291">
        <v>4</v>
      </c>
      <c r="H57" s="292">
        <v>0</v>
      </c>
      <c r="I57" s="292">
        <v>1</v>
      </c>
      <c r="J57" s="291">
        <v>34</v>
      </c>
      <c r="K57" s="292">
        <v>0</v>
      </c>
      <c r="L57" s="292">
        <v>0</v>
      </c>
      <c r="M57" s="287">
        <v>0</v>
      </c>
      <c r="N57" s="292">
        <v>0</v>
      </c>
      <c r="O57" s="292">
        <v>0</v>
      </c>
      <c r="P57" s="292">
        <v>0</v>
      </c>
      <c r="Q57" s="283">
        <v>0</v>
      </c>
      <c r="R57" s="288">
        <f t="shared" si="10"/>
        <v>9.30232558139535</v>
      </c>
      <c r="S57" s="288">
        <f t="shared" si="11"/>
        <v>79.06976744186046</v>
      </c>
    </row>
    <row r="58" spans="2:19" ht="13.5" customHeight="1">
      <c r="B58" s="280"/>
      <c r="C58" s="280"/>
      <c r="D58" s="280" t="s">
        <v>155</v>
      </c>
      <c r="E58" s="289">
        <v>22</v>
      </c>
      <c r="F58" s="292">
        <v>1</v>
      </c>
      <c r="G58" s="292">
        <v>3</v>
      </c>
      <c r="H58" s="292">
        <v>0</v>
      </c>
      <c r="I58" s="292">
        <v>0</v>
      </c>
      <c r="J58" s="291">
        <v>17</v>
      </c>
      <c r="K58" s="291">
        <v>1</v>
      </c>
      <c r="L58" s="292">
        <v>0</v>
      </c>
      <c r="M58" s="287">
        <f>SUM(N58:P58)</f>
        <v>0</v>
      </c>
      <c r="N58" s="292">
        <v>0</v>
      </c>
      <c r="O58" s="292">
        <v>0</v>
      </c>
      <c r="P58" s="292">
        <v>0</v>
      </c>
      <c r="Q58" s="283">
        <v>0</v>
      </c>
      <c r="R58" s="288">
        <f t="shared" si="10"/>
        <v>4.545454545454546</v>
      </c>
      <c r="S58" s="288">
        <f t="shared" si="11"/>
        <v>77.27272727272727</v>
      </c>
    </row>
    <row r="59" spans="2:19" ht="13.5" customHeight="1">
      <c r="B59" s="280"/>
      <c r="C59" s="280"/>
      <c r="D59" s="280" t="s">
        <v>142</v>
      </c>
      <c r="E59" s="286">
        <v>2</v>
      </c>
      <c r="F59" s="292">
        <v>1</v>
      </c>
      <c r="G59" s="292">
        <v>0</v>
      </c>
      <c r="H59" s="292">
        <v>0</v>
      </c>
      <c r="I59" s="292">
        <v>0</v>
      </c>
      <c r="J59" s="292">
        <v>1</v>
      </c>
      <c r="K59" s="291">
        <v>0</v>
      </c>
      <c r="L59" s="292">
        <v>0</v>
      </c>
      <c r="M59" s="287">
        <f>SUM(N59:P59)</f>
        <v>0</v>
      </c>
      <c r="N59" s="292">
        <v>0</v>
      </c>
      <c r="O59" s="292">
        <v>0</v>
      </c>
      <c r="P59" s="292">
        <v>0</v>
      </c>
      <c r="Q59" s="283">
        <v>0</v>
      </c>
      <c r="R59" s="288">
        <f t="shared" si="10"/>
        <v>50</v>
      </c>
      <c r="S59" s="288">
        <f t="shared" si="11"/>
        <v>50</v>
      </c>
    </row>
    <row r="60" spans="2:19" ht="13.5" customHeight="1">
      <c r="B60" s="280"/>
      <c r="C60" s="280"/>
      <c r="D60" s="280" t="s">
        <v>223</v>
      </c>
      <c r="E60" s="286">
        <v>30</v>
      </c>
      <c r="F60" s="292">
        <v>15</v>
      </c>
      <c r="G60" s="292">
        <v>3</v>
      </c>
      <c r="H60" s="292">
        <v>10</v>
      </c>
      <c r="I60" s="292">
        <v>0</v>
      </c>
      <c r="J60" s="292">
        <v>1</v>
      </c>
      <c r="K60" s="291">
        <v>1</v>
      </c>
      <c r="L60" s="292">
        <v>0</v>
      </c>
      <c r="M60" s="287">
        <f>SUM(N60:P60)</f>
        <v>0</v>
      </c>
      <c r="N60" s="292">
        <v>0</v>
      </c>
      <c r="O60" s="292">
        <v>0</v>
      </c>
      <c r="P60" s="292">
        <v>0</v>
      </c>
      <c r="Q60" s="283">
        <v>0</v>
      </c>
      <c r="R60" s="288">
        <f t="shared" si="10"/>
        <v>50</v>
      </c>
      <c r="S60" s="288">
        <f t="shared" si="11"/>
        <v>3.3333333333333335</v>
      </c>
    </row>
    <row r="61" spans="2:19" ht="13.5" customHeight="1">
      <c r="B61" s="280"/>
      <c r="C61" s="280"/>
      <c r="D61" s="280" t="s">
        <v>385</v>
      </c>
      <c r="E61" s="289">
        <v>40</v>
      </c>
      <c r="F61" s="291">
        <v>11</v>
      </c>
      <c r="G61" s="292">
        <v>13</v>
      </c>
      <c r="H61" s="291">
        <v>0</v>
      </c>
      <c r="I61" s="292">
        <v>0</v>
      </c>
      <c r="J61" s="291">
        <v>14</v>
      </c>
      <c r="K61" s="292">
        <v>2</v>
      </c>
      <c r="L61" s="292">
        <v>0</v>
      </c>
      <c r="M61" s="287">
        <f>SUM(N61:P61)</f>
        <v>0</v>
      </c>
      <c r="N61" s="292">
        <v>0</v>
      </c>
      <c r="O61" s="292">
        <v>0</v>
      </c>
      <c r="P61" s="292">
        <v>0</v>
      </c>
      <c r="Q61" s="283">
        <v>0</v>
      </c>
      <c r="R61" s="288">
        <f t="shared" si="10"/>
        <v>27.500000000000004</v>
      </c>
      <c r="S61" s="288">
        <f t="shared" si="11"/>
        <v>35</v>
      </c>
    </row>
    <row r="62" spans="2:19" ht="4.5" customHeight="1">
      <c r="B62" s="280"/>
      <c r="C62" s="280"/>
      <c r="D62" s="280"/>
      <c r="E62" s="286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8"/>
      <c r="S62" s="288"/>
    </row>
    <row r="63" spans="2:19" ht="13.5" customHeight="1">
      <c r="B63" s="280"/>
      <c r="C63" s="280"/>
      <c r="D63" s="280" t="s">
        <v>10</v>
      </c>
      <c r="E63" s="289">
        <v>104</v>
      </c>
      <c r="F63" s="290">
        <v>8</v>
      </c>
      <c r="G63" s="290">
        <v>13</v>
      </c>
      <c r="H63" s="287">
        <v>1</v>
      </c>
      <c r="I63" s="290">
        <v>4</v>
      </c>
      <c r="J63" s="290">
        <v>49</v>
      </c>
      <c r="K63" s="290">
        <v>29</v>
      </c>
      <c r="L63" s="290">
        <v>0</v>
      </c>
      <c r="M63" s="290">
        <f>SUM(M64:M68)</f>
        <v>0</v>
      </c>
      <c r="N63" s="290">
        <f>SUM(N64:N68)</f>
        <v>0</v>
      </c>
      <c r="O63" s="290">
        <f>SUM(O64:O68)</f>
        <v>0</v>
      </c>
      <c r="P63" s="290">
        <f>SUM(P64:P68)</f>
        <v>0</v>
      </c>
      <c r="Q63" s="283">
        <v>0</v>
      </c>
      <c r="R63" s="288">
        <f aca="true" t="shared" si="12" ref="R63:R68">IF(E63=0,"0.0",F63/E63*100)</f>
        <v>7.6923076923076925</v>
      </c>
      <c r="S63" s="288">
        <f aca="true" t="shared" si="13" ref="S63:S68">IF(E63=0,"0.0",(M63+J63)/E63*100)</f>
        <v>47.11538461538461</v>
      </c>
    </row>
    <row r="64" spans="2:19" ht="13.5" customHeight="1">
      <c r="B64" s="280"/>
      <c r="C64" s="280" t="s">
        <v>350</v>
      </c>
      <c r="D64" s="280" t="s">
        <v>343</v>
      </c>
      <c r="E64" s="289">
        <v>72</v>
      </c>
      <c r="F64" s="291">
        <v>5</v>
      </c>
      <c r="G64" s="292">
        <v>10</v>
      </c>
      <c r="H64" s="292">
        <v>1</v>
      </c>
      <c r="I64" s="292">
        <v>3</v>
      </c>
      <c r="J64" s="291">
        <v>31</v>
      </c>
      <c r="K64" s="291">
        <v>22</v>
      </c>
      <c r="L64" s="292">
        <v>0</v>
      </c>
      <c r="M64" s="287">
        <f>SUM(N64:P64)</f>
        <v>0</v>
      </c>
      <c r="N64" s="292">
        <v>0</v>
      </c>
      <c r="O64" s="292">
        <v>0</v>
      </c>
      <c r="P64" s="292">
        <v>0</v>
      </c>
      <c r="Q64" s="283">
        <v>0</v>
      </c>
      <c r="R64" s="288">
        <f t="shared" si="12"/>
        <v>6.944444444444445</v>
      </c>
      <c r="S64" s="288">
        <f t="shared" si="13"/>
        <v>43.05555555555556</v>
      </c>
    </row>
    <row r="65" spans="2:19" ht="13.5" customHeight="1">
      <c r="B65" s="280"/>
      <c r="C65" s="280" t="s">
        <v>351</v>
      </c>
      <c r="D65" s="280" t="s">
        <v>344</v>
      </c>
      <c r="E65" s="289">
        <v>4</v>
      </c>
      <c r="F65" s="292">
        <v>0</v>
      </c>
      <c r="G65" s="292">
        <v>0</v>
      </c>
      <c r="H65" s="292">
        <v>0</v>
      </c>
      <c r="I65" s="292">
        <v>1</v>
      </c>
      <c r="J65" s="291">
        <v>3</v>
      </c>
      <c r="K65" s="292">
        <v>0</v>
      </c>
      <c r="L65" s="292">
        <v>0</v>
      </c>
      <c r="M65" s="287">
        <f>SUM(N65:P65)</f>
        <v>0</v>
      </c>
      <c r="N65" s="292">
        <v>0</v>
      </c>
      <c r="O65" s="292">
        <v>0</v>
      </c>
      <c r="P65" s="292">
        <v>0</v>
      </c>
      <c r="Q65" s="283">
        <v>0</v>
      </c>
      <c r="R65" s="288">
        <f t="shared" si="12"/>
        <v>0</v>
      </c>
      <c r="S65" s="288">
        <f t="shared" si="13"/>
        <v>75</v>
      </c>
    </row>
    <row r="66" spans="2:19" ht="13.5" customHeight="1">
      <c r="B66" s="280"/>
      <c r="C66" s="280" t="s">
        <v>349</v>
      </c>
      <c r="D66" s="280" t="s">
        <v>345</v>
      </c>
      <c r="E66" s="289">
        <v>27</v>
      </c>
      <c r="F66" s="291">
        <v>3</v>
      </c>
      <c r="G66" s="292">
        <v>3</v>
      </c>
      <c r="H66" s="292">
        <v>0</v>
      </c>
      <c r="I66" s="292">
        <v>0</v>
      </c>
      <c r="J66" s="291">
        <v>15</v>
      </c>
      <c r="K66" s="291">
        <v>6</v>
      </c>
      <c r="L66" s="292">
        <v>0</v>
      </c>
      <c r="M66" s="290">
        <f>SUM(N66:P66)</f>
        <v>0</v>
      </c>
      <c r="N66" s="291">
        <v>0</v>
      </c>
      <c r="O66" s="292">
        <v>0</v>
      </c>
      <c r="P66" s="292">
        <v>0</v>
      </c>
      <c r="Q66" s="283">
        <v>0</v>
      </c>
      <c r="R66" s="288">
        <f t="shared" si="12"/>
        <v>11.11111111111111</v>
      </c>
      <c r="S66" s="288">
        <f t="shared" si="13"/>
        <v>55.55555555555556</v>
      </c>
    </row>
    <row r="67" spans="2:19" ht="13.5" customHeight="1">
      <c r="B67" s="280"/>
      <c r="C67" s="280"/>
      <c r="D67" s="280" t="s">
        <v>150</v>
      </c>
      <c r="E67" s="289">
        <v>1</v>
      </c>
      <c r="F67" s="292">
        <v>0</v>
      </c>
      <c r="G67" s="292">
        <v>0</v>
      </c>
      <c r="H67" s="292">
        <v>0</v>
      </c>
      <c r="I67" s="292">
        <v>0</v>
      </c>
      <c r="J67" s="292">
        <v>0</v>
      </c>
      <c r="K67" s="291">
        <v>1</v>
      </c>
      <c r="L67" s="292">
        <v>0</v>
      </c>
      <c r="M67" s="287">
        <f>SUM(N67:P67)</f>
        <v>0</v>
      </c>
      <c r="N67" s="292">
        <v>0</v>
      </c>
      <c r="O67" s="292">
        <v>0</v>
      </c>
      <c r="P67" s="292">
        <v>0</v>
      </c>
      <c r="Q67" s="283">
        <v>0</v>
      </c>
      <c r="R67" s="288">
        <f t="shared" si="12"/>
        <v>0</v>
      </c>
      <c r="S67" s="288">
        <f t="shared" si="13"/>
        <v>0</v>
      </c>
    </row>
    <row r="68" spans="2:19" ht="13.5" customHeight="1">
      <c r="B68" s="280"/>
      <c r="C68" s="280"/>
      <c r="D68" s="280" t="s">
        <v>386</v>
      </c>
      <c r="E68" s="286">
        <f>E99+E130</f>
        <v>0</v>
      </c>
      <c r="F68" s="292">
        <v>0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0</v>
      </c>
      <c r="M68" s="287">
        <f>SUM(N68:P68)</f>
        <v>0</v>
      </c>
      <c r="N68" s="292">
        <v>0</v>
      </c>
      <c r="O68" s="292">
        <v>0</v>
      </c>
      <c r="P68" s="292">
        <v>0</v>
      </c>
      <c r="Q68" s="283">
        <v>0</v>
      </c>
      <c r="R68" s="288" t="str">
        <f t="shared" si="12"/>
        <v>0.0</v>
      </c>
      <c r="S68" s="288" t="str">
        <f t="shared" si="13"/>
        <v>0.0</v>
      </c>
    </row>
    <row r="69" spans="2:19" ht="4.5" customHeight="1">
      <c r="B69" s="280"/>
      <c r="C69" s="280"/>
      <c r="D69" s="280"/>
      <c r="E69" s="286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8"/>
      <c r="S69" s="288"/>
    </row>
    <row r="70" spans="2:19" ht="4.5" customHeight="1">
      <c r="B70" s="280"/>
      <c r="C70" s="280"/>
      <c r="D70" s="280"/>
      <c r="E70" s="286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8"/>
      <c r="S70" s="288"/>
    </row>
    <row r="71" spans="2:19" ht="13.5" customHeight="1">
      <c r="B71" s="280"/>
      <c r="C71" s="280"/>
      <c r="D71" s="281" t="s">
        <v>10</v>
      </c>
      <c r="E71" s="282">
        <v>4651</v>
      </c>
      <c r="F71" s="283">
        <v>2321</v>
      </c>
      <c r="G71" s="283">
        <v>954</v>
      </c>
      <c r="H71" s="283">
        <v>273</v>
      </c>
      <c r="I71" s="283">
        <v>15</v>
      </c>
      <c r="J71" s="283">
        <v>783</v>
      </c>
      <c r="K71" s="283">
        <v>305</v>
      </c>
      <c r="L71" s="284">
        <v>0</v>
      </c>
      <c r="M71" s="283">
        <v>21</v>
      </c>
      <c r="N71" s="283">
        <v>2</v>
      </c>
      <c r="O71" s="283">
        <v>12</v>
      </c>
      <c r="P71" s="283">
        <v>7</v>
      </c>
      <c r="Q71" s="283">
        <v>0</v>
      </c>
      <c r="R71" s="288">
        <f>IF(E71=0,"0.0",F71/E71*100)</f>
        <v>49.903246613631474</v>
      </c>
      <c r="S71" s="288">
        <f>IF(E71=0,"0.0",(M71+J71)/E71*100)</f>
        <v>17.28660503117609</v>
      </c>
    </row>
    <row r="72" spans="2:19" ht="4.5" customHeight="1">
      <c r="B72" s="280"/>
      <c r="C72" s="280"/>
      <c r="D72" s="280"/>
      <c r="E72" s="286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8"/>
      <c r="S72" s="288"/>
    </row>
    <row r="73" spans="2:19" ht="13.5" customHeight="1">
      <c r="B73" s="280"/>
      <c r="C73" s="280"/>
      <c r="D73" s="280" t="s">
        <v>343</v>
      </c>
      <c r="E73" s="289">
        <v>3348</v>
      </c>
      <c r="F73" s="290">
        <v>2009</v>
      </c>
      <c r="G73" s="290">
        <v>621</v>
      </c>
      <c r="H73" s="290">
        <v>261</v>
      </c>
      <c r="I73" s="290">
        <v>9</v>
      </c>
      <c r="J73" s="290">
        <v>272</v>
      </c>
      <c r="K73" s="290">
        <v>176</v>
      </c>
      <c r="L73" s="287">
        <f>L84+L95</f>
        <v>0</v>
      </c>
      <c r="M73" s="290">
        <v>5</v>
      </c>
      <c r="N73" s="290">
        <v>2</v>
      </c>
      <c r="O73" s="290">
        <v>0</v>
      </c>
      <c r="P73" s="290">
        <v>3</v>
      </c>
      <c r="Q73" s="283">
        <v>0</v>
      </c>
      <c r="R73" s="288">
        <f aca="true" t="shared" si="14" ref="R73:R81">IF(E73=0,"0.0",F73/E73*100)</f>
        <v>60.00597371565114</v>
      </c>
      <c r="S73" s="288">
        <f aca="true" t="shared" si="15" ref="S73:S81">IF(E73=0,"0.0",(M73+J73)/E73*100)</f>
        <v>8.273596176821982</v>
      </c>
    </row>
    <row r="74" spans="2:19" ht="13.5" customHeight="1">
      <c r="B74" s="280"/>
      <c r="C74" s="280"/>
      <c r="D74" s="280" t="s">
        <v>344</v>
      </c>
      <c r="E74" s="289">
        <v>133</v>
      </c>
      <c r="F74" s="290">
        <v>12</v>
      </c>
      <c r="G74" s="290">
        <v>35</v>
      </c>
      <c r="H74" s="290">
        <v>2</v>
      </c>
      <c r="I74" s="287">
        <v>2</v>
      </c>
      <c r="J74" s="290">
        <v>64</v>
      </c>
      <c r="K74" s="290">
        <v>18</v>
      </c>
      <c r="L74" s="287">
        <f>L85+L96</f>
        <v>0</v>
      </c>
      <c r="M74" s="290">
        <v>0</v>
      </c>
      <c r="N74" s="287">
        <v>0</v>
      </c>
      <c r="O74" s="287">
        <v>0</v>
      </c>
      <c r="P74" s="290">
        <v>0</v>
      </c>
      <c r="Q74" s="283">
        <v>0</v>
      </c>
      <c r="R74" s="288">
        <f t="shared" si="14"/>
        <v>9.022556390977442</v>
      </c>
      <c r="S74" s="288">
        <f t="shared" si="15"/>
        <v>48.1203007518797</v>
      </c>
    </row>
    <row r="75" spans="2:19" ht="13.5" customHeight="1">
      <c r="B75" s="280"/>
      <c r="C75" s="280"/>
      <c r="D75" s="280" t="s">
        <v>345</v>
      </c>
      <c r="E75" s="289">
        <v>81</v>
      </c>
      <c r="F75" s="290">
        <v>10</v>
      </c>
      <c r="G75" s="290">
        <v>20</v>
      </c>
      <c r="H75" s="290">
        <v>0</v>
      </c>
      <c r="I75" s="287">
        <v>0</v>
      </c>
      <c r="J75" s="290">
        <v>31</v>
      </c>
      <c r="K75" s="290">
        <v>20</v>
      </c>
      <c r="L75" s="287">
        <f>L86+L97</f>
        <v>0</v>
      </c>
      <c r="M75" s="290">
        <v>0</v>
      </c>
      <c r="N75" s="287">
        <v>0</v>
      </c>
      <c r="O75" s="287">
        <v>0</v>
      </c>
      <c r="P75" s="290">
        <v>0</v>
      </c>
      <c r="Q75" s="283">
        <v>0</v>
      </c>
      <c r="R75" s="288">
        <f t="shared" si="14"/>
        <v>12.345679012345679</v>
      </c>
      <c r="S75" s="288">
        <f t="shared" si="15"/>
        <v>38.2716049382716</v>
      </c>
    </row>
    <row r="76" spans="2:19" ht="13.5" customHeight="1">
      <c r="B76" s="280"/>
      <c r="C76" s="280" t="s">
        <v>10</v>
      </c>
      <c r="D76" s="280" t="s">
        <v>150</v>
      </c>
      <c r="E76" s="289">
        <v>723</v>
      </c>
      <c r="F76" s="290">
        <v>134</v>
      </c>
      <c r="G76" s="290">
        <v>194</v>
      </c>
      <c r="H76" s="290">
        <v>6</v>
      </c>
      <c r="I76" s="290">
        <v>3</v>
      </c>
      <c r="J76" s="290">
        <v>324</v>
      </c>
      <c r="K76" s="290">
        <v>62</v>
      </c>
      <c r="L76" s="287">
        <f>L87+L98</f>
        <v>0</v>
      </c>
      <c r="M76" s="290">
        <v>12</v>
      </c>
      <c r="N76" s="287">
        <v>0</v>
      </c>
      <c r="O76" s="290">
        <v>9</v>
      </c>
      <c r="P76" s="290">
        <v>3</v>
      </c>
      <c r="Q76" s="283">
        <v>0</v>
      </c>
      <c r="R76" s="288">
        <f t="shared" si="14"/>
        <v>18.533886583679116</v>
      </c>
      <c r="S76" s="288">
        <f t="shared" si="15"/>
        <v>46.47302904564315</v>
      </c>
    </row>
    <row r="77" spans="2:19" ht="13.5" customHeight="1">
      <c r="B77" s="280"/>
      <c r="C77" s="280"/>
      <c r="D77" s="280" t="s">
        <v>346</v>
      </c>
      <c r="E77" s="289">
        <v>7</v>
      </c>
      <c r="F77" s="290">
        <v>1</v>
      </c>
      <c r="G77" s="290">
        <v>2</v>
      </c>
      <c r="H77" s="290">
        <v>0</v>
      </c>
      <c r="I77" s="290">
        <v>1</v>
      </c>
      <c r="J77" s="290">
        <v>3</v>
      </c>
      <c r="K77" s="287">
        <f>K88+K99</f>
        <v>0</v>
      </c>
      <c r="L77" s="287">
        <f>L88</f>
        <v>0</v>
      </c>
      <c r="M77" s="290">
        <v>0</v>
      </c>
      <c r="N77" s="287">
        <v>0</v>
      </c>
      <c r="O77" s="287">
        <v>0</v>
      </c>
      <c r="P77" s="287">
        <v>0</v>
      </c>
      <c r="Q77" s="283">
        <v>0</v>
      </c>
      <c r="R77" s="288">
        <f t="shared" si="14"/>
        <v>14.285714285714285</v>
      </c>
      <c r="S77" s="288">
        <f t="shared" si="15"/>
        <v>42.857142857142854</v>
      </c>
    </row>
    <row r="78" spans="2:19" ht="13.5" customHeight="1">
      <c r="B78" s="280"/>
      <c r="C78" s="280"/>
      <c r="D78" s="280" t="s">
        <v>155</v>
      </c>
      <c r="E78" s="289">
        <v>103</v>
      </c>
      <c r="F78" s="290">
        <v>21</v>
      </c>
      <c r="G78" s="290">
        <v>25</v>
      </c>
      <c r="H78" s="290">
        <v>0</v>
      </c>
      <c r="I78" s="287">
        <v>0</v>
      </c>
      <c r="J78" s="290">
        <v>40</v>
      </c>
      <c r="K78" s="290">
        <v>17</v>
      </c>
      <c r="L78" s="287">
        <f>L89</f>
        <v>0</v>
      </c>
      <c r="M78" s="290">
        <v>1</v>
      </c>
      <c r="N78" s="287">
        <v>0</v>
      </c>
      <c r="O78" s="287">
        <v>1</v>
      </c>
      <c r="P78" s="287">
        <v>0</v>
      </c>
      <c r="Q78" s="283">
        <v>0</v>
      </c>
      <c r="R78" s="288">
        <f t="shared" si="14"/>
        <v>20.388349514563107</v>
      </c>
      <c r="S78" s="288">
        <f t="shared" si="15"/>
        <v>39.80582524271845</v>
      </c>
    </row>
    <row r="79" spans="2:19" ht="13.5" customHeight="1">
      <c r="B79" s="280"/>
      <c r="C79" s="280"/>
      <c r="D79" s="280" t="s">
        <v>142</v>
      </c>
      <c r="E79" s="289">
        <v>76</v>
      </c>
      <c r="F79" s="290">
        <v>39</v>
      </c>
      <c r="G79" s="290">
        <v>21</v>
      </c>
      <c r="H79" s="290">
        <v>0</v>
      </c>
      <c r="I79" s="287">
        <v>0</v>
      </c>
      <c r="J79" s="290">
        <v>15</v>
      </c>
      <c r="K79" s="287">
        <v>1</v>
      </c>
      <c r="L79" s="287">
        <f>L90+L101</f>
        <v>0</v>
      </c>
      <c r="M79" s="290">
        <v>2</v>
      </c>
      <c r="N79" s="287">
        <v>0</v>
      </c>
      <c r="O79" s="290">
        <v>2</v>
      </c>
      <c r="P79" s="287">
        <v>0</v>
      </c>
      <c r="Q79" s="283">
        <v>0</v>
      </c>
      <c r="R79" s="288">
        <f t="shared" si="14"/>
        <v>51.31578947368421</v>
      </c>
      <c r="S79" s="288">
        <f t="shared" si="15"/>
        <v>22.36842105263158</v>
      </c>
    </row>
    <row r="80" spans="2:19" ht="13.5" customHeight="1">
      <c r="B80" s="280"/>
      <c r="C80" s="280"/>
      <c r="D80" s="280" t="s">
        <v>223</v>
      </c>
      <c r="E80" s="289">
        <v>95</v>
      </c>
      <c r="F80" s="290">
        <v>65</v>
      </c>
      <c r="G80" s="290">
        <v>12</v>
      </c>
      <c r="H80" s="290">
        <v>4</v>
      </c>
      <c r="I80" s="287">
        <v>0</v>
      </c>
      <c r="J80" s="290">
        <v>7</v>
      </c>
      <c r="K80" s="287">
        <v>7</v>
      </c>
      <c r="L80" s="287">
        <v>0</v>
      </c>
      <c r="M80" s="290">
        <v>1</v>
      </c>
      <c r="N80" s="287">
        <v>0</v>
      </c>
      <c r="O80" s="287">
        <v>0</v>
      </c>
      <c r="P80" s="287">
        <v>1</v>
      </c>
      <c r="Q80" s="283">
        <v>0</v>
      </c>
      <c r="R80" s="288">
        <f t="shared" si="14"/>
        <v>68.42105263157895</v>
      </c>
      <c r="S80" s="288">
        <f t="shared" si="15"/>
        <v>8.421052631578947</v>
      </c>
    </row>
    <row r="81" spans="2:19" ht="13.5" customHeight="1">
      <c r="B81" s="280"/>
      <c r="C81" s="280"/>
      <c r="D81" s="280" t="s">
        <v>385</v>
      </c>
      <c r="E81" s="289">
        <v>85</v>
      </c>
      <c r="F81" s="290">
        <v>30</v>
      </c>
      <c r="G81" s="290">
        <v>24</v>
      </c>
      <c r="H81" s="290">
        <v>0</v>
      </c>
      <c r="I81" s="287">
        <v>0</v>
      </c>
      <c r="J81" s="290">
        <v>27</v>
      </c>
      <c r="K81" s="287">
        <v>4</v>
      </c>
      <c r="L81" s="287">
        <v>0</v>
      </c>
      <c r="M81" s="290">
        <v>0</v>
      </c>
      <c r="N81" s="287">
        <v>0</v>
      </c>
      <c r="O81" s="287">
        <v>0</v>
      </c>
      <c r="P81" s="287">
        <v>0</v>
      </c>
      <c r="Q81" s="283">
        <v>0</v>
      </c>
      <c r="R81" s="288">
        <f t="shared" si="14"/>
        <v>35.294117647058826</v>
      </c>
      <c r="S81" s="288">
        <f t="shared" si="15"/>
        <v>31.76470588235294</v>
      </c>
    </row>
    <row r="82" spans="2:19" ht="4.5" customHeight="1">
      <c r="B82" s="280"/>
      <c r="C82" s="280"/>
      <c r="D82" s="280"/>
      <c r="E82" s="286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8"/>
      <c r="S82" s="288"/>
    </row>
    <row r="83" spans="2:19" ht="13.5" customHeight="1">
      <c r="B83" s="280"/>
      <c r="C83" s="280"/>
      <c r="D83" s="280" t="s">
        <v>10</v>
      </c>
      <c r="E83" s="289">
        <v>4576</v>
      </c>
      <c r="F83" s="290">
        <v>2310</v>
      </c>
      <c r="G83" s="290">
        <v>951</v>
      </c>
      <c r="H83" s="290">
        <v>271</v>
      </c>
      <c r="I83" s="290">
        <v>14</v>
      </c>
      <c r="J83" s="290">
        <v>753</v>
      </c>
      <c r="K83" s="290">
        <v>277</v>
      </c>
      <c r="L83" s="290">
        <f>SUM(L84:L92)</f>
        <v>0</v>
      </c>
      <c r="M83" s="290">
        <v>20</v>
      </c>
      <c r="N83" s="290">
        <v>1</v>
      </c>
      <c r="O83" s="290">
        <v>12</v>
      </c>
      <c r="P83" s="290">
        <v>7</v>
      </c>
      <c r="Q83" s="283">
        <v>0</v>
      </c>
      <c r="R83" s="288">
        <f aca="true" t="shared" si="16" ref="R83:R92">IF(E83=0,"0.0",F83/E83*100)</f>
        <v>50.480769230769226</v>
      </c>
      <c r="S83" s="288">
        <f aca="true" t="shared" si="17" ref="S83:S92">IF(E83=0,"0.0",(M83+J83)/E83*100)</f>
        <v>16.892482517482517</v>
      </c>
    </row>
    <row r="84" spans="2:19" ht="13.5" customHeight="1">
      <c r="B84" s="280"/>
      <c r="C84" s="280"/>
      <c r="D84" s="280" t="s">
        <v>343</v>
      </c>
      <c r="E84" s="289">
        <v>3278</v>
      </c>
      <c r="F84" s="291">
        <v>2000</v>
      </c>
      <c r="G84" s="291">
        <v>618</v>
      </c>
      <c r="H84" s="291">
        <v>259</v>
      </c>
      <c r="I84" s="291">
        <v>8</v>
      </c>
      <c r="J84" s="291">
        <v>243</v>
      </c>
      <c r="K84" s="291">
        <v>150</v>
      </c>
      <c r="L84" s="292">
        <v>0</v>
      </c>
      <c r="M84" s="290">
        <v>4</v>
      </c>
      <c r="N84" s="292">
        <v>1</v>
      </c>
      <c r="O84" s="291">
        <v>0</v>
      </c>
      <c r="P84" s="291">
        <v>3</v>
      </c>
      <c r="Q84" s="283">
        <v>0</v>
      </c>
      <c r="R84" s="288">
        <f t="shared" si="16"/>
        <v>61.012812690665044</v>
      </c>
      <c r="S84" s="288">
        <f t="shared" si="17"/>
        <v>7.535082367297133</v>
      </c>
    </row>
    <row r="85" spans="2:19" ht="13.5" customHeight="1">
      <c r="B85" s="280"/>
      <c r="C85" s="280"/>
      <c r="D85" s="280" t="s">
        <v>344</v>
      </c>
      <c r="E85" s="289">
        <v>132</v>
      </c>
      <c r="F85" s="291">
        <v>12</v>
      </c>
      <c r="G85" s="291">
        <v>35</v>
      </c>
      <c r="H85" s="291">
        <v>2</v>
      </c>
      <c r="I85" s="292">
        <v>2</v>
      </c>
      <c r="J85" s="291">
        <v>64</v>
      </c>
      <c r="K85" s="291">
        <v>17</v>
      </c>
      <c r="L85" s="292">
        <v>0</v>
      </c>
      <c r="M85" s="287">
        <v>0</v>
      </c>
      <c r="N85" s="292">
        <v>0</v>
      </c>
      <c r="O85" s="292">
        <v>0</v>
      </c>
      <c r="P85" s="292">
        <v>0</v>
      </c>
      <c r="Q85" s="283">
        <v>0</v>
      </c>
      <c r="R85" s="288">
        <f t="shared" si="16"/>
        <v>9.090909090909092</v>
      </c>
      <c r="S85" s="288">
        <f t="shared" si="17"/>
        <v>48.484848484848484</v>
      </c>
    </row>
    <row r="86" spans="2:19" ht="13.5" customHeight="1">
      <c r="B86" s="280" t="s">
        <v>390</v>
      </c>
      <c r="C86" s="280" t="s">
        <v>347</v>
      </c>
      <c r="D86" s="280" t="s">
        <v>345</v>
      </c>
      <c r="E86" s="289">
        <v>81</v>
      </c>
      <c r="F86" s="291">
        <v>10</v>
      </c>
      <c r="G86" s="291">
        <v>20</v>
      </c>
      <c r="H86" s="292">
        <v>0</v>
      </c>
      <c r="I86" s="292">
        <v>0</v>
      </c>
      <c r="J86" s="291">
        <v>31</v>
      </c>
      <c r="K86" s="291">
        <v>20</v>
      </c>
      <c r="L86" s="292">
        <v>0</v>
      </c>
      <c r="M86" s="287">
        <v>0</v>
      </c>
      <c r="N86" s="292">
        <v>0</v>
      </c>
      <c r="O86" s="292">
        <v>0</v>
      </c>
      <c r="P86" s="292">
        <v>0</v>
      </c>
      <c r="Q86" s="283">
        <v>0</v>
      </c>
      <c r="R86" s="288">
        <f t="shared" si="16"/>
        <v>12.345679012345679</v>
      </c>
      <c r="S86" s="288">
        <f t="shared" si="17"/>
        <v>38.2716049382716</v>
      </c>
    </row>
    <row r="87" spans="2:19" ht="13.5" customHeight="1">
      <c r="B87" s="280"/>
      <c r="C87" s="280" t="s">
        <v>348</v>
      </c>
      <c r="D87" s="280" t="s">
        <v>150</v>
      </c>
      <c r="E87" s="289">
        <v>719</v>
      </c>
      <c r="F87" s="291">
        <v>132</v>
      </c>
      <c r="G87" s="291">
        <v>194</v>
      </c>
      <c r="H87" s="291">
        <v>6</v>
      </c>
      <c r="I87" s="291">
        <v>3</v>
      </c>
      <c r="J87" s="291">
        <v>323</v>
      </c>
      <c r="K87" s="291">
        <v>61</v>
      </c>
      <c r="L87" s="292">
        <v>0</v>
      </c>
      <c r="M87" s="290">
        <v>12</v>
      </c>
      <c r="N87" s="292">
        <v>0</v>
      </c>
      <c r="O87" s="291">
        <v>9</v>
      </c>
      <c r="P87" s="292">
        <v>3</v>
      </c>
      <c r="Q87" s="283">
        <v>0</v>
      </c>
      <c r="R87" s="288">
        <f t="shared" si="16"/>
        <v>18.35883171070932</v>
      </c>
      <c r="S87" s="288">
        <f t="shared" si="17"/>
        <v>46.59248956884562</v>
      </c>
    </row>
    <row r="88" spans="2:19" ht="13.5" customHeight="1">
      <c r="B88" s="280"/>
      <c r="C88" s="280" t="s">
        <v>349</v>
      </c>
      <c r="D88" s="280" t="s">
        <v>346</v>
      </c>
      <c r="E88" s="289">
        <v>7</v>
      </c>
      <c r="F88" s="292">
        <v>1</v>
      </c>
      <c r="G88" s="292">
        <v>2</v>
      </c>
      <c r="H88" s="292">
        <v>0</v>
      </c>
      <c r="I88" s="292">
        <v>1</v>
      </c>
      <c r="J88" s="291">
        <v>3</v>
      </c>
      <c r="K88" s="292">
        <v>0</v>
      </c>
      <c r="L88" s="292">
        <v>0</v>
      </c>
      <c r="M88" s="287">
        <v>0</v>
      </c>
      <c r="N88" s="292">
        <v>0</v>
      </c>
      <c r="O88" s="292">
        <v>0</v>
      </c>
      <c r="P88" s="292">
        <v>0</v>
      </c>
      <c r="Q88" s="283">
        <v>0</v>
      </c>
      <c r="R88" s="288">
        <f t="shared" si="16"/>
        <v>14.285714285714285</v>
      </c>
      <c r="S88" s="288">
        <f t="shared" si="17"/>
        <v>42.857142857142854</v>
      </c>
    </row>
    <row r="89" spans="2:19" ht="13.5" customHeight="1">
      <c r="B89" s="280"/>
      <c r="C89" s="280"/>
      <c r="D89" s="280" t="s">
        <v>155</v>
      </c>
      <c r="E89" s="289">
        <v>103</v>
      </c>
      <c r="F89" s="291">
        <v>21</v>
      </c>
      <c r="G89" s="291">
        <v>25</v>
      </c>
      <c r="H89" s="292">
        <v>0</v>
      </c>
      <c r="I89" s="292">
        <v>0</v>
      </c>
      <c r="J89" s="291">
        <v>40</v>
      </c>
      <c r="K89" s="291">
        <v>17</v>
      </c>
      <c r="L89" s="292">
        <v>0</v>
      </c>
      <c r="M89" s="287">
        <v>1</v>
      </c>
      <c r="N89" s="292">
        <v>0</v>
      </c>
      <c r="O89" s="292">
        <v>1</v>
      </c>
      <c r="P89" s="292">
        <v>0</v>
      </c>
      <c r="Q89" s="283">
        <v>0</v>
      </c>
      <c r="R89" s="288">
        <f t="shared" si="16"/>
        <v>20.388349514563107</v>
      </c>
      <c r="S89" s="288">
        <f t="shared" si="17"/>
        <v>39.80582524271845</v>
      </c>
    </row>
    <row r="90" spans="2:19" ht="13.5" customHeight="1">
      <c r="B90" s="280"/>
      <c r="C90" s="280"/>
      <c r="D90" s="280" t="s">
        <v>142</v>
      </c>
      <c r="E90" s="289">
        <v>76</v>
      </c>
      <c r="F90" s="291">
        <v>39</v>
      </c>
      <c r="G90" s="291">
        <v>21</v>
      </c>
      <c r="H90" s="292">
        <v>0</v>
      </c>
      <c r="I90" s="292">
        <v>0</v>
      </c>
      <c r="J90" s="291">
        <v>15</v>
      </c>
      <c r="K90" s="292">
        <v>1</v>
      </c>
      <c r="L90" s="292">
        <v>0</v>
      </c>
      <c r="M90" s="290">
        <v>2</v>
      </c>
      <c r="N90" s="292">
        <v>0</v>
      </c>
      <c r="O90" s="291">
        <v>2</v>
      </c>
      <c r="P90" s="292">
        <v>0</v>
      </c>
      <c r="Q90" s="283">
        <v>0</v>
      </c>
      <c r="R90" s="288">
        <f t="shared" si="16"/>
        <v>51.31578947368421</v>
      </c>
      <c r="S90" s="288">
        <f t="shared" si="17"/>
        <v>22.36842105263158</v>
      </c>
    </row>
    <row r="91" spans="2:19" ht="13.5" customHeight="1">
      <c r="B91" s="280"/>
      <c r="C91" s="280"/>
      <c r="D91" s="280" t="s">
        <v>223</v>
      </c>
      <c r="E91" s="289">
        <v>95</v>
      </c>
      <c r="F91" s="291">
        <v>65</v>
      </c>
      <c r="G91" s="291">
        <v>12</v>
      </c>
      <c r="H91" s="292">
        <v>4</v>
      </c>
      <c r="I91" s="292">
        <v>0</v>
      </c>
      <c r="J91" s="291">
        <v>7</v>
      </c>
      <c r="K91" s="292">
        <v>7</v>
      </c>
      <c r="L91" s="292">
        <v>0</v>
      </c>
      <c r="M91" s="290">
        <v>1</v>
      </c>
      <c r="N91" s="292">
        <v>0</v>
      </c>
      <c r="O91" s="292">
        <v>0</v>
      </c>
      <c r="P91" s="292">
        <v>1</v>
      </c>
      <c r="Q91" s="283">
        <v>0</v>
      </c>
      <c r="R91" s="288">
        <f t="shared" si="16"/>
        <v>68.42105263157895</v>
      </c>
      <c r="S91" s="288">
        <f t="shared" si="17"/>
        <v>8.421052631578947</v>
      </c>
    </row>
    <row r="92" spans="2:19" ht="13.5" customHeight="1">
      <c r="B92" s="280"/>
      <c r="C92" s="280"/>
      <c r="D92" s="280" t="s">
        <v>385</v>
      </c>
      <c r="E92" s="289">
        <v>85</v>
      </c>
      <c r="F92" s="291">
        <v>30</v>
      </c>
      <c r="G92" s="292">
        <v>24</v>
      </c>
      <c r="H92" s="291">
        <v>0</v>
      </c>
      <c r="I92" s="292">
        <v>0</v>
      </c>
      <c r="J92" s="291">
        <v>27</v>
      </c>
      <c r="K92" s="292">
        <v>4</v>
      </c>
      <c r="L92" s="292">
        <v>0</v>
      </c>
      <c r="M92" s="287">
        <v>0</v>
      </c>
      <c r="N92" s="292">
        <v>0</v>
      </c>
      <c r="O92" s="292">
        <v>0</v>
      </c>
      <c r="P92" s="292">
        <v>0</v>
      </c>
      <c r="Q92" s="283">
        <v>0</v>
      </c>
      <c r="R92" s="288">
        <f t="shared" si="16"/>
        <v>35.294117647058826</v>
      </c>
      <c r="S92" s="288">
        <f t="shared" si="17"/>
        <v>31.76470588235294</v>
      </c>
    </row>
    <row r="93" spans="2:19" ht="4.5" customHeight="1">
      <c r="B93" s="280"/>
      <c r="C93" s="280"/>
      <c r="D93" s="280"/>
      <c r="E93" s="286"/>
      <c r="F93" s="287"/>
      <c r="G93" s="287"/>
      <c r="H93" s="287"/>
      <c r="I93" s="287"/>
      <c r="J93" s="287"/>
      <c r="K93" s="287"/>
      <c r="L93" s="287"/>
      <c r="M93" s="287">
        <v>0</v>
      </c>
      <c r="N93" s="287"/>
      <c r="O93" s="287"/>
      <c r="P93" s="287"/>
      <c r="Q93" s="287"/>
      <c r="R93" s="288"/>
      <c r="S93" s="288"/>
    </row>
    <row r="94" spans="2:19" ht="13.5" customHeight="1">
      <c r="B94" s="280"/>
      <c r="C94" s="280"/>
      <c r="D94" s="280" t="s">
        <v>10</v>
      </c>
      <c r="E94" s="289">
        <v>75</v>
      </c>
      <c r="F94" s="290">
        <v>11</v>
      </c>
      <c r="G94" s="290">
        <v>3</v>
      </c>
      <c r="H94" s="290">
        <v>2</v>
      </c>
      <c r="I94" s="290">
        <v>1</v>
      </c>
      <c r="J94" s="290">
        <v>30</v>
      </c>
      <c r="K94" s="290">
        <v>28</v>
      </c>
      <c r="L94" s="290">
        <v>0</v>
      </c>
      <c r="M94" s="290">
        <v>1</v>
      </c>
      <c r="N94" s="290">
        <v>1</v>
      </c>
      <c r="O94" s="290">
        <f>SUM(O95:O99)</f>
        <v>0</v>
      </c>
      <c r="P94" s="290">
        <f>SUM(P95:P99)</f>
        <v>0</v>
      </c>
      <c r="Q94" s="283">
        <v>0</v>
      </c>
      <c r="R94" s="288">
        <f aca="true" t="shared" si="18" ref="R94:R99">IF(E94=0,"0.0",F94/E94*100)</f>
        <v>14.666666666666666</v>
      </c>
      <c r="S94" s="288">
        <f aca="true" t="shared" si="19" ref="S94:S99">IF(E94=0,"0.0",(M94+J94)/E94*100)</f>
        <v>41.333333333333336</v>
      </c>
    </row>
    <row r="95" spans="2:19" ht="13.5" customHeight="1">
      <c r="B95" s="280"/>
      <c r="C95" s="280" t="s">
        <v>350</v>
      </c>
      <c r="D95" s="280" t="s">
        <v>343</v>
      </c>
      <c r="E95" s="289">
        <v>70</v>
      </c>
      <c r="F95" s="292">
        <v>9</v>
      </c>
      <c r="G95" s="291">
        <v>3</v>
      </c>
      <c r="H95" s="291">
        <v>2</v>
      </c>
      <c r="I95" s="292">
        <v>1</v>
      </c>
      <c r="J95" s="291">
        <v>29</v>
      </c>
      <c r="K95" s="291">
        <v>26</v>
      </c>
      <c r="L95" s="292">
        <v>0</v>
      </c>
      <c r="M95" s="290">
        <v>1</v>
      </c>
      <c r="N95" s="292">
        <v>1</v>
      </c>
      <c r="O95" s="292">
        <v>0</v>
      </c>
      <c r="P95" s="292">
        <v>0</v>
      </c>
      <c r="Q95" s="283">
        <v>0</v>
      </c>
      <c r="R95" s="288">
        <f t="shared" si="18"/>
        <v>12.857142857142856</v>
      </c>
      <c r="S95" s="288">
        <f t="shared" si="19"/>
        <v>42.857142857142854</v>
      </c>
    </row>
    <row r="96" spans="2:19" ht="13.5" customHeight="1">
      <c r="B96" s="280"/>
      <c r="C96" s="280" t="s">
        <v>351</v>
      </c>
      <c r="D96" s="280" t="s">
        <v>344</v>
      </c>
      <c r="E96" s="289">
        <v>1</v>
      </c>
      <c r="F96" s="292">
        <v>0</v>
      </c>
      <c r="G96" s="292">
        <v>0</v>
      </c>
      <c r="H96" s="292">
        <v>0</v>
      </c>
      <c r="I96" s="292">
        <v>0</v>
      </c>
      <c r="J96" s="291">
        <v>0</v>
      </c>
      <c r="K96" s="292">
        <v>1</v>
      </c>
      <c r="L96" s="292">
        <v>0</v>
      </c>
      <c r="M96" s="290">
        <f>SUM(N96:P96)</f>
        <v>0</v>
      </c>
      <c r="N96" s="292">
        <v>0</v>
      </c>
      <c r="O96" s="292">
        <v>0</v>
      </c>
      <c r="P96" s="291">
        <v>0</v>
      </c>
      <c r="Q96" s="283">
        <v>0</v>
      </c>
      <c r="R96" s="288">
        <f t="shared" si="18"/>
        <v>0</v>
      </c>
      <c r="S96" s="288">
        <f t="shared" si="19"/>
        <v>0</v>
      </c>
    </row>
    <row r="97" spans="2:19" ht="13.5" customHeight="1">
      <c r="B97" s="280"/>
      <c r="C97" s="280" t="s">
        <v>349</v>
      </c>
      <c r="D97" s="280" t="s">
        <v>345</v>
      </c>
      <c r="E97" s="286">
        <v>0</v>
      </c>
      <c r="F97" s="292">
        <v>0</v>
      </c>
      <c r="G97" s="292">
        <v>0</v>
      </c>
      <c r="H97" s="292">
        <v>0</v>
      </c>
      <c r="I97" s="292">
        <v>0</v>
      </c>
      <c r="J97" s="292">
        <v>0</v>
      </c>
      <c r="K97" s="292">
        <v>0</v>
      </c>
      <c r="L97" s="292">
        <v>0</v>
      </c>
      <c r="M97" s="287">
        <f>SUM(N97:P97)</f>
        <v>0</v>
      </c>
      <c r="N97" s="292">
        <v>0</v>
      </c>
      <c r="O97" s="292">
        <v>0</v>
      </c>
      <c r="P97" s="292">
        <v>0</v>
      </c>
      <c r="Q97" s="283">
        <v>0</v>
      </c>
      <c r="R97" s="288" t="str">
        <f t="shared" si="18"/>
        <v>0.0</v>
      </c>
      <c r="S97" s="288" t="str">
        <f t="shared" si="19"/>
        <v>0.0</v>
      </c>
    </row>
    <row r="98" spans="2:19" ht="13.5" customHeight="1">
      <c r="B98" s="280"/>
      <c r="C98" s="280"/>
      <c r="D98" s="280" t="s">
        <v>150</v>
      </c>
      <c r="E98" s="286">
        <v>4</v>
      </c>
      <c r="F98" s="292">
        <v>2</v>
      </c>
      <c r="G98" s="292">
        <v>0</v>
      </c>
      <c r="H98" s="292">
        <v>0</v>
      </c>
      <c r="I98" s="292">
        <v>0</v>
      </c>
      <c r="J98" s="292">
        <v>1</v>
      </c>
      <c r="K98" s="291">
        <v>1</v>
      </c>
      <c r="L98" s="292">
        <v>0</v>
      </c>
      <c r="M98" s="287">
        <f>SUM(N98:P98)</f>
        <v>0</v>
      </c>
      <c r="N98" s="292">
        <v>0</v>
      </c>
      <c r="O98" s="292">
        <v>0</v>
      </c>
      <c r="P98" s="292">
        <v>0</v>
      </c>
      <c r="Q98" s="283">
        <v>0</v>
      </c>
      <c r="R98" s="288">
        <f t="shared" si="18"/>
        <v>50</v>
      </c>
      <c r="S98" s="288">
        <f t="shared" si="19"/>
        <v>25</v>
      </c>
    </row>
    <row r="99" spans="2:19" ht="13.5" customHeight="1">
      <c r="B99" s="280"/>
      <c r="C99" s="280"/>
      <c r="D99" s="280" t="s">
        <v>386</v>
      </c>
      <c r="E99" s="286">
        <f>E130+E161</f>
        <v>0</v>
      </c>
      <c r="F99" s="292">
        <v>0</v>
      </c>
      <c r="G99" s="292">
        <v>0</v>
      </c>
      <c r="H99" s="292">
        <v>0</v>
      </c>
      <c r="I99" s="292">
        <v>0</v>
      </c>
      <c r="J99" s="292">
        <v>0</v>
      </c>
      <c r="K99" s="292">
        <v>0</v>
      </c>
      <c r="L99" s="292">
        <v>0</v>
      </c>
      <c r="M99" s="287">
        <f>SUM(N99:P99)</f>
        <v>0</v>
      </c>
      <c r="N99" s="292">
        <v>0</v>
      </c>
      <c r="O99" s="292">
        <v>0</v>
      </c>
      <c r="P99" s="292">
        <v>0</v>
      </c>
      <c r="Q99" s="283">
        <v>0</v>
      </c>
      <c r="R99" s="288" t="str">
        <f t="shared" si="18"/>
        <v>0.0</v>
      </c>
      <c r="S99" s="288" t="str">
        <f t="shared" si="19"/>
        <v>0.0</v>
      </c>
    </row>
    <row r="100" spans="2:19" ht="4.5" customHeight="1" thickBot="1">
      <c r="B100" s="293"/>
      <c r="C100" s="293"/>
      <c r="D100" s="293"/>
      <c r="E100" s="294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5"/>
      <c r="S100" s="295"/>
    </row>
    <row r="101" spans="18:19" ht="13.5" customHeight="1">
      <c r="R101" s="296"/>
      <c r="S101" s="296"/>
    </row>
    <row r="102" spans="18:19" ht="13.5" customHeight="1">
      <c r="R102" s="296"/>
      <c r="S102" s="296"/>
    </row>
    <row r="103" ht="12" thickBot="1" thickTop="1"/>
    <row r="104" ht="12" thickBot="1" thickTop="1"/>
  </sheetData>
  <sheetProtection/>
  <mergeCells count="8">
    <mergeCell ref="R4:R6"/>
    <mergeCell ref="B5:D6"/>
    <mergeCell ref="M6:M7"/>
    <mergeCell ref="E5:E6"/>
    <mergeCell ref="F4:F6"/>
    <mergeCell ref="L4:L6"/>
    <mergeCell ref="M4:Q4"/>
    <mergeCell ref="M5:Q5"/>
  </mergeCells>
  <printOptions/>
  <pageMargins left="0.5905511811023623" right="0" top="0.3937007874015748" bottom="0" header="0" footer="0"/>
  <pageSetup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98"/>
  <sheetViews>
    <sheetView zoomScalePageLayoutView="0" workbookViewId="0" topLeftCell="A1">
      <pane xSplit="4" ySplit="5" topLeftCell="E6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K5" sqref="K5:Q5"/>
    </sheetView>
  </sheetViews>
  <sheetFormatPr defaultColWidth="12.00390625" defaultRowHeight="12.75" customHeight="1"/>
  <cols>
    <col min="1" max="1" width="0.5" style="280" customWidth="1"/>
    <col min="2" max="3" width="3.125" style="280" customWidth="1"/>
    <col min="4" max="4" width="6.625" style="280" customWidth="1"/>
    <col min="5" max="11" width="11.125" style="280" customWidth="1"/>
    <col min="12" max="16384" width="12.00390625" style="280" customWidth="1"/>
  </cols>
  <sheetData>
    <row r="1" ht="4.5" customHeight="1"/>
    <row r="2" ht="13.5" customHeight="1">
      <c r="B2" s="297" t="s">
        <v>352</v>
      </c>
    </row>
    <row r="3" ht="4.5" customHeight="1" thickBot="1"/>
    <row r="4" spans="2:11" s="298" customFormat="1" ht="13.5" customHeight="1">
      <c r="B4" s="554" t="s">
        <v>391</v>
      </c>
      <c r="C4" s="554"/>
      <c r="D4" s="555"/>
      <c r="E4" s="558" t="s">
        <v>10</v>
      </c>
      <c r="F4" s="299" t="s">
        <v>353</v>
      </c>
      <c r="G4" s="299" t="s">
        <v>354</v>
      </c>
      <c r="H4" s="299" t="s">
        <v>355</v>
      </c>
      <c r="I4" s="299" t="s">
        <v>355</v>
      </c>
      <c r="J4" s="299" t="s">
        <v>16</v>
      </c>
      <c r="K4" s="299" t="s">
        <v>356</v>
      </c>
    </row>
    <row r="5" spans="2:11" s="298" customFormat="1" ht="13.5" customHeight="1">
      <c r="B5" s="556"/>
      <c r="C5" s="556"/>
      <c r="D5" s="557"/>
      <c r="E5" s="559"/>
      <c r="F5" s="300" t="s">
        <v>357</v>
      </c>
      <c r="G5" s="300" t="s">
        <v>358</v>
      </c>
      <c r="H5" s="300" t="s">
        <v>359</v>
      </c>
      <c r="I5" s="300" t="s">
        <v>360</v>
      </c>
      <c r="J5" s="300" t="s">
        <v>361</v>
      </c>
      <c r="K5" s="300" t="s">
        <v>362</v>
      </c>
    </row>
    <row r="6" spans="2:11" ht="4.5" customHeight="1">
      <c r="B6" s="301"/>
      <c r="C6" s="301"/>
      <c r="D6" s="301"/>
      <c r="E6" s="302"/>
      <c r="F6" s="301"/>
      <c r="G6" s="301"/>
      <c r="H6" s="301"/>
      <c r="I6" s="301"/>
      <c r="J6" s="301"/>
      <c r="K6" s="301"/>
    </row>
    <row r="7" spans="4:11" ht="12" customHeight="1" thickBot="1" thickTop="1">
      <c r="D7" s="281" t="s">
        <v>10</v>
      </c>
      <c r="E7" s="303">
        <f aca="true" t="shared" si="0" ref="E7:K7">SUM(E9:E17)</f>
        <v>4384</v>
      </c>
      <c r="F7" s="304">
        <f t="shared" si="0"/>
        <v>3593</v>
      </c>
      <c r="G7" s="304">
        <f t="shared" si="0"/>
        <v>752</v>
      </c>
      <c r="H7" s="305">
        <f t="shared" si="0"/>
        <v>4</v>
      </c>
      <c r="I7" s="304">
        <f t="shared" si="0"/>
        <v>0</v>
      </c>
      <c r="J7" s="304">
        <f t="shared" si="0"/>
        <v>34</v>
      </c>
      <c r="K7" s="305">
        <f t="shared" si="0"/>
        <v>1</v>
      </c>
    </row>
    <row r="8" spans="5:11" ht="4.5" customHeight="1" thickBot="1" thickTop="1">
      <c r="E8" s="306"/>
      <c r="F8" s="307"/>
      <c r="G8" s="307"/>
      <c r="H8" s="307"/>
      <c r="I8" s="307"/>
      <c r="J8" s="307"/>
      <c r="K8" s="307"/>
    </row>
    <row r="9" spans="4:11" ht="12" customHeight="1" thickBot="1" thickTop="1">
      <c r="D9" s="280" t="s">
        <v>343</v>
      </c>
      <c r="E9" s="308">
        <f aca="true" t="shared" si="1" ref="E9:E17">SUM(F9:K9)</f>
        <v>3823</v>
      </c>
      <c r="F9" s="305">
        <v>3283</v>
      </c>
      <c r="G9" s="305">
        <v>537</v>
      </c>
      <c r="H9" s="305">
        <v>2</v>
      </c>
      <c r="I9" s="305">
        <f aca="true" t="shared" si="2" ref="I9:J12">I20+I31</f>
        <v>0</v>
      </c>
      <c r="J9" s="305">
        <f t="shared" si="2"/>
        <v>0</v>
      </c>
      <c r="K9" s="305">
        <v>1</v>
      </c>
    </row>
    <row r="10" spans="4:11" ht="12" customHeight="1" thickBot="1" thickTop="1">
      <c r="D10" s="280" t="s">
        <v>344</v>
      </c>
      <c r="E10" s="308">
        <f t="shared" si="1"/>
        <v>25</v>
      </c>
      <c r="F10" s="305">
        <v>10</v>
      </c>
      <c r="G10" s="305">
        <v>15</v>
      </c>
      <c r="H10" s="305">
        <v>0</v>
      </c>
      <c r="I10" s="305">
        <f t="shared" si="2"/>
        <v>0</v>
      </c>
      <c r="J10" s="305">
        <f t="shared" si="2"/>
        <v>0</v>
      </c>
      <c r="K10" s="305">
        <f>K21+K32</f>
        <v>0</v>
      </c>
    </row>
    <row r="11" spans="4:11" ht="12" customHeight="1" thickBot="1" thickTop="1">
      <c r="D11" s="280" t="s">
        <v>345</v>
      </c>
      <c r="E11" s="308">
        <f t="shared" si="1"/>
        <v>144</v>
      </c>
      <c r="F11" s="305">
        <v>112</v>
      </c>
      <c r="G11" s="305">
        <v>31</v>
      </c>
      <c r="H11" s="305">
        <v>1</v>
      </c>
      <c r="I11" s="305">
        <f t="shared" si="2"/>
        <v>0</v>
      </c>
      <c r="J11" s="305">
        <f t="shared" si="2"/>
        <v>0</v>
      </c>
      <c r="K11" s="305">
        <f>K22+K33</f>
        <v>0</v>
      </c>
    </row>
    <row r="12" spans="3:11" ht="12" customHeight="1" thickBot="1" thickTop="1">
      <c r="C12" s="280" t="s">
        <v>10</v>
      </c>
      <c r="D12" s="280" t="s">
        <v>150</v>
      </c>
      <c r="E12" s="308">
        <f t="shared" si="1"/>
        <v>204</v>
      </c>
      <c r="F12" s="305">
        <v>104</v>
      </c>
      <c r="G12" s="305">
        <v>100</v>
      </c>
      <c r="H12" s="305">
        <v>0</v>
      </c>
      <c r="I12" s="305">
        <f t="shared" si="2"/>
        <v>0</v>
      </c>
      <c r="J12" s="305">
        <f t="shared" si="2"/>
        <v>0</v>
      </c>
      <c r="K12" s="305">
        <f>K23+K34</f>
        <v>0</v>
      </c>
    </row>
    <row r="13" spans="4:11" ht="12" customHeight="1" thickBot="1" thickTop="1">
      <c r="D13" s="280" t="s">
        <v>346</v>
      </c>
      <c r="E13" s="308">
        <f t="shared" si="1"/>
        <v>5</v>
      </c>
      <c r="F13" s="307">
        <v>1</v>
      </c>
      <c r="G13" s="305">
        <v>1</v>
      </c>
      <c r="H13" s="305">
        <v>0</v>
      </c>
      <c r="I13" s="305">
        <f>I24</f>
        <v>0</v>
      </c>
      <c r="J13" s="305">
        <v>3</v>
      </c>
      <c r="K13" s="305">
        <f>K24</f>
        <v>0</v>
      </c>
    </row>
    <row r="14" spans="4:11" ht="12" customHeight="1" thickBot="1" thickTop="1">
      <c r="D14" s="280" t="s">
        <v>155</v>
      </c>
      <c r="E14" s="308">
        <f t="shared" si="1"/>
        <v>22</v>
      </c>
      <c r="F14" s="305">
        <v>3</v>
      </c>
      <c r="G14" s="305">
        <v>19</v>
      </c>
      <c r="H14" s="305">
        <v>0</v>
      </c>
      <c r="I14" s="305">
        <f>I25</f>
        <v>0</v>
      </c>
      <c r="J14" s="305">
        <f>J25</f>
        <v>0</v>
      </c>
      <c r="K14" s="305">
        <f>K25</f>
        <v>0</v>
      </c>
    </row>
    <row r="15" spans="4:11" ht="12" customHeight="1">
      <c r="D15" s="280" t="s">
        <v>142</v>
      </c>
      <c r="E15" s="308">
        <f t="shared" si="1"/>
        <v>40</v>
      </c>
      <c r="F15" s="307">
        <v>0</v>
      </c>
      <c r="G15" s="307">
        <v>9</v>
      </c>
      <c r="H15" s="305">
        <v>0</v>
      </c>
      <c r="I15" s="305">
        <f>I26</f>
        <v>0</v>
      </c>
      <c r="J15" s="307">
        <v>31</v>
      </c>
      <c r="K15" s="305">
        <f>K26</f>
        <v>0</v>
      </c>
    </row>
    <row r="16" spans="4:11" ht="12" customHeight="1">
      <c r="D16" s="280" t="s">
        <v>223</v>
      </c>
      <c r="E16" s="308">
        <f t="shared" si="1"/>
        <v>80</v>
      </c>
      <c r="F16" s="307">
        <v>60</v>
      </c>
      <c r="G16" s="307">
        <v>19</v>
      </c>
      <c r="H16" s="305">
        <v>1</v>
      </c>
      <c r="I16" s="305">
        <f>I27</f>
        <v>0</v>
      </c>
      <c r="J16" s="305">
        <f>J27</f>
        <v>0</v>
      </c>
      <c r="K16" s="305">
        <f>K27</f>
        <v>0</v>
      </c>
    </row>
    <row r="17" spans="4:11" ht="12" customHeight="1">
      <c r="D17" s="280" t="s">
        <v>385</v>
      </c>
      <c r="E17" s="308">
        <f t="shared" si="1"/>
        <v>41</v>
      </c>
      <c r="F17" s="305">
        <v>20</v>
      </c>
      <c r="G17" s="305">
        <v>21</v>
      </c>
      <c r="H17" s="305">
        <v>0</v>
      </c>
      <c r="I17" s="305">
        <f>I28</f>
        <v>0</v>
      </c>
      <c r="J17" s="305">
        <f>J28</f>
        <v>0</v>
      </c>
      <c r="K17" s="305">
        <f>K28</f>
        <v>0</v>
      </c>
    </row>
    <row r="18" spans="5:11" ht="4.5" customHeight="1" thickBot="1" thickTop="1">
      <c r="E18" s="306"/>
      <c r="F18" s="307"/>
      <c r="G18" s="307"/>
      <c r="H18" s="305"/>
      <c r="I18" s="307"/>
      <c r="J18" s="307"/>
      <c r="K18" s="307"/>
    </row>
    <row r="19" spans="4:11" ht="12" customHeight="1" thickBot="1" thickTop="1">
      <c r="D19" s="280" t="s">
        <v>10</v>
      </c>
      <c r="E19" s="308">
        <f aca="true" t="shared" si="3" ref="E19:K19">SUM(E20:E28)</f>
        <v>4365</v>
      </c>
      <c r="F19" s="305">
        <f t="shared" si="3"/>
        <v>3589</v>
      </c>
      <c r="G19" s="305">
        <f t="shared" si="3"/>
        <v>739</v>
      </c>
      <c r="H19" s="305">
        <f t="shared" si="3"/>
        <v>2</v>
      </c>
      <c r="I19" s="305">
        <f t="shared" si="3"/>
        <v>0</v>
      </c>
      <c r="J19" s="305">
        <f t="shared" si="3"/>
        <v>34</v>
      </c>
      <c r="K19" s="305">
        <f t="shared" si="3"/>
        <v>1</v>
      </c>
    </row>
    <row r="20" spans="4:11" ht="12" customHeight="1" thickBot="1" thickTop="1">
      <c r="D20" s="280" t="s">
        <v>343</v>
      </c>
      <c r="E20" s="308">
        <f aca="true" t="shared" si="4" ref="E20:E26">SUM(F20:K20)</f>
        <v>3809</v>
      </c>
      <c r="F20" s="305">
        <v>3280</v>
      </c>
      <c r="G20" s="305">
        <v>527</v>
      </c>
      <c r="H20" s="305">
        <v>1</v>
      </c>
      <c r="I20" s="305">
        <f aca="true" t="shared" si="5" ref="I20:J23">I51+I82</f>
        <v>0</v>
      </c>
      <c r="J20" s="305">
        <f t="shared" si="5"/>
        <v>0</v>
      </c>
      <c r="K20" s="305">
        <v>1</v>
      </c>
    </row>
    <row r="21" spans="4:11" ht="12" customHeight="1" thickBot="1" thickTop="1">
      <c r="D21" s="280" t="s">
        <v>344</v>
      </c>
      <c r="E21" s="308">
        <f t="shared" si="4"/>
        <v>25</v>
      </c>
      <c r="F21" s="305">
        <v>10</v>
      </c>
      <c r="G21" s="305">
        <v>15</v>
      </c>
      <c r="H21" s="305">
        <v>0</v>
      </c>
      <c r="I21" s="305">
        <f t="shared" si="5"/>
        <v>0</v>
      </c>
      <c r="J21" s="305">
        <f t="shared" si="5"/>
        <v>0</v>
      </c>
      <c r="K21" s="305">
        <f aca="true" t="shared" si="6" ref="K21:K28">K52+K83</f>
        <v>0</v>
      </c>
    </row>
    <row r="22" spans="2:11" ht="12" customHeight="1" thickBot="1" thickTop="1">
      <c r="B22" s="280" t="s">
        <v>10</v>
      </c>
      <c r="C22" s="280" t="s">
        <v>347</v>
      </c>
      <c r="D22" s="280" t="s">
        <v>345</v>
      </c>
      <c r="E22" s="308">
        <f t="shared" si="4"/>
        <v>141</v>
      </c>
      <c r="F22" s="305">
        <v>111</v>
      </c>
      <c r="G22" s="305">
        <v>30</v>
      </c>
      <c r="H22" s="305">
        <v>0</v>
      </c>
      <c r="I22" s="305">
        <f t="shared" si="5"/>
        <v>0</v>
      </c>
      <c r="J22" s="305">
        <f t="shared" si="5"/>
        <v>0</v>
      </c>
      <c r="K22" s="305">
        <f t="shared" si="6"/>
        <v>0</v>
      </c>
    </row>
    <row r="23" spans="3:11" ht="12" customHeight="1" thickBot="1" thickTop="1">
      <c r="C23" s="280" t="s">
        <v>348</v>
      </c>
      <c r="D23" s="280" t="s">
        <v>150</v>
      </c>
      <c r="E23" s="308">
        <f t="shared" si="4"/>
        <v>202</v>
      </c>
      <c r="F23" s="305">
        <v>104</v>
      </c>
      <c r="G23" s="305">
        <v>98</v>
      </c>
      <c r="H23" s="305">
        <v>0</v>
      </c>
      <c r="I23" s="305">
        <f t="shared" si="5"/>
        <v>0</v>
      </c>
      <c r="J23" s="305">
        <f t="shared" si="5"/>
        <v>0</v>
      </c>
      <c r="K23" s="305">
        <f t="shared" si="6"/>
        <v>0</v>
      </c>
    </row>
    <row r="24" spans="3:11" ht="12" customHeight="1" thickBot="1" thickTop="1">
      <c r="C24" s="280" t="s">
        <v>349</v>
      </c>
      <c r="D24" s="280" t="s">
        <v>346</v>
      </c>
      <c r="E24" s="308">
        <f t="shared" si="4"/>
        <v>5</v>
      </c>
      <c r="F24" s="307">
        <v>1</v>
      </c>
      <c r="G24" s="305">
        <v>1</v>
      </c>
      <c r="H24" s="305">
        <v>0</v>
      </c>
      <c r="I24" s="305">
        <f>I55+I86</f>
        <v>0</v>
      </c>
      <c r="J24" s="305">
        <v>3</v>
      </c>
      <c r="K24" s="305">
        <f t="shared" si="6"/>
        <v>0</v>
      </c>
    </row>
    <row r="25" spans="4:11" ht="12" customHeight="1" thickBot="1" thickTop="1">
      <c r="D25" s="280" t="s">
        <v>155</v>
      </c>
      <c r="E25" s="308">
        <f t="shared" si="4"/>
        <v>22</v>
      </c>
      <c r="F25" s="305">
        <v>3</v>
      </c>
      <c r="G25" s="305">
        <v>19</v>
      </c>
      <c r="H25" s="305">
        <v>0</v>
      </c>
      <c r="I25" s="305">
        <f>I56+I87</f>
        <v>0</v>
      </c>
      <c r="J25" s="305">
        <f>J56+J87</f>
        <v>0</v>
      </c>
      <c r="K25" s="305">
        <f t="shared" si="6"/>
        <v>0</v>
      </c>
    </row>
    <row r="26" spans="4:11" ht="12" customHeight="1">
      <c r="D26" s="280" t="s">
        <v>142</v>
      </c>
      <c r="E26" s="308">
        <f t="shared" si="4"/>
        <v>40</v>
      </c>
      <c r="F26" s="307">
        <v>0</v>
      </c>
      <c r="G26" s="307">
        <v>9</v>
      </c>
      <c r="H26" s="307">
        <v>0</v>
      </c>
      <c r="I26" s="307">
        <f>I57+I88</f>
        <v>0</v>
      </c>
      <c r="J26" s="307">
        <v>31</v>
      </c>
      <c r="K26" s="307">
        <f t="shared" si="6"/>
        <v>0</v>
      </c>
    </row>
    <row r="27" spans="4:11" ht="12" customHeight="1">
      <c r="D27" s="280" t="s">
        <v>223</v>
      </c>
      <c r="E27" s="308">
        <v>80</v>
      </c>
      <c r="F27" s="307">
        <v>60</v>
      </c>
      <c r="G27" s="307">
        <v>19</v>
      </c>
      <c r="H27" s="307">
        <v>1</v>
      </c>
      <c r="I27" s="307">
        <f>I58+I89</f>
        <v>0</v>
      </c>
      <c r="J27" s="305">
        <f>J58+J89</f>
        <v>0</v>
      </c>
      <c r="K27" s="307">
        <f t="shared" si="6"/>
        <v>0</v>
      </c>
    </row>
    <row r="28" spans="4:11" ht="12" customHeight="1">
      <c r="D28" s="280" t="s">
        <v>385</v>
      </c>
      <c r="E28" s="308">
        <v>41</v>
      </c>
      <c r="F28" s="305">
        <v>20</v>
      </c>
      <c r="G28" s="305">
        <v>21</v>
      </c>
      <c r="H28" s="305">
        <v>0</v>
      </c>
      <c r="I28" s="305">
        <f>I59+I90</f>
        <v>0</v>
      </c>
      <c r="J28" s="305">
        <f>J59+J90</f>
        <v>0</v>
      </c>
      <c r="K28" s="305">
        <f t="shared" si="6"/>
        <v>0</v>
      </c>
    </row>
    <row r="29" spans="5:11" ht="4.5" customHeight="1" thickBot="1" thickTop="1">
      <c r="E29" s="306"/>
      <c r="F29" s="307"/>
      <c r="G29" s="307"/>
      <c r="H29" s="307">
        <v>0</v>
      </c>
      <c r="I29" s="307"/>
      <c r="J29" s="307"/>
      <c r="K29" s="307"/>
    </row>
    <row r="30" spans="4:11" ht="12" customHeight="1" thickBot="1" thickTop="1">
      <c r="D30" s="280" t="s">
        <v>10</v>
      </c>
      <c r="E30" s="308">
        <f aca="true" t="shared" si="7" ref="E30:K30">SUM(E31:E35)</f>
        <v>19</v>
      </c>
      <c r="F30" s="307">
        <f t="shared" si="7"/>
        <v>4</v>
      </c>
      <c r="G30" s="307">
        <f t="shared" si="7"/>
        <v>13</v>
      </c>
      <c r="H30" s="307">
        <f t="shared" si="7"/>
        <v>2</v>
      </c>
      <c r="I30" s="307">
        <f t="shared" si="7"/>
        <v>0</v>
      </c>
      <c r="J30" s="307">
        <f t="shared" si="7"/>
        <v>0</v>
      </c>
      <c r="K30" s="307">
        <f t="shared" si="7"/>
        <v>0</v>
      </c>
    </row>
    <row r="31" spans="3:11" ht="12" customHeight="1" thickBot="1" thickTop="1">
      <c r="C31" s="280" t="s">
        <v>350</v>
      </c>
      <c r="D31" s="280" t="s">
        <v>343</v>
      </c>
      <c r="E31" s="308">
        <f aca="true" t="shared" si="8" ref="E31:E37">SUM(F31:K31)</f>
        <v>14</v>
      </c>
      <c r="F31" s="307">
        <v>3</v>
      </c>
      <c r="G31" s="307">
        <v>10</v>
      </c>
      <c r="H31" s="307">
        <v>1</v>
      </c>
      <c r="I31" s="307">
        <f aca="true" t="shared" si="9" ref="I31:K35">I62+I93</f>
        <v>0</v>
      </c>
      <c r="J31" s="307">
        <f t="shared" si="9"/>
        <v>0</v>
      </c>
      <c r="K31" s="307">
        <f t="shared" si="9"/>
        <v>0</v>
      </c>
    </row>
    <row r="32" spans="3:11" ht="12" customHeight="1" thickBot="1" thickTop="1">
      <c r="C32" s="280" t="s">
        <v>351</v>
      </c>
      <c r="D32" s="280" t="s">
        <v>344</v>
      </c>
      <c r="E32" s="308">
        <f t="shared" si="8"/>
        <v>0</v>
      </c>
      <c r="F32" s="307">
        <v>0</v>
      </c>
      <c r="G32" s="307">
        <v>0</v>
      </c>
      <c r="H32" s="307">
        <v>0</v>
      </c>
      <c r="I32" s="307">
        <f t="shared" si="9"/>
        <v>0</v>
      </c>
      <c r="J32" s="307">
        <f t="shared" si="9"/>
        <v>0</v>
      </c>
      <c r="K32" s="307">
        <f t="shared" si="9"/>
        <v>0</v>
      </c>
    </row>
    <row r="33" spans="3:11" ht="12" customHeight="1" thickBot="1" thickTop="1">
      <c r="C33" s="280" t="s">
        <v>349</v>
      </c>
      <c r="D33" s="280" t="s">
        <v>345</v>
      </c>
      <c r="E33" s="308">
        <f t="shared" si="8"/>
        <v>3</v>
      </c>
      <c r="F33" s="307">
        <v>1</v>
      </c>
      <c r="G33" s="307">
        <v>1</v>
      </c>
      <c r="H33" s="307">
        <v>1</v>
      </c>
      <c r="I33" s="307">
        <f t="shared" si="9"/>
        <v>0</v>
      </c>
      <c r="J33" s="307">
        <f t="shared" si="9"/>
        <v>0</v>
      </c>
      <c r="K33" s="307">
        <f t="shared" si="9"/>
        <v>0</v>
      </c>
    </row>
    <row r="34" spans="4:11" ht="12" customHeight="1">
      <c r="D34" s="280" t="s">
        <v>150</v>
      </c>
      <c r="E34" s="308">
        <f t="shared" si="8"/>
        <v>2</v>
      </c>
      <c r="F34" s="307">
        <v>0</v>
      </c>
      <c r="G34" s="307">
        <v>2</v>
      </c>
      <c r="H34" s="307">
        <f>H65+H96</f>
        <v>0</v>
      </c>
      <c r="I34" s="307">
        <f t="shared" si="9"/>
        <v>0</v>
      </c>
      <c r="J34" s="307">
        <f t="shared" si="9"/>
        <v>0</v>
      </c>
      <c r="K34" s="307">
        <f t="shared" si="9"/>
        <v>0</v>
      </c>
    </row>
    <row r="35" spans="4:11" ht="12" customHeight="1">
      <c r="D35" s="280" t="s">
        <v>386</v>
      </c>
      <c r="E35" s="308">
        <f t="shared" si="8"/>
        <v>0</v>
      </c>
      <c r="F35" s="307">
        <v>0</v>
      </c>
      <c r="G35" s="307">
        <v>0</v>
      </c>
      <c r="H35" s="307">
        <f>H66+H97</f>
        <v>0</v>
      </c>
      <c r="I35" s="307">
        <f t="shared" si="9"/>
        <v>0</v>
      </c>
      <c r="J35" s="307">
        <f t="shared" si="9"/>
        <v>0</v>
      </c>
      <c r="K35" s="307">
        <f t="shared" si="9"/>
        <v>0</v>
      </c>
    </row>
    <row r="36" spans="5:11" ht="4.5" customHeight="1">
      <c r="E36" s="306">
        <f t="shared" si="8"/>
        <v>0</v>
      </c>
      <c r="F36" s="307"/>
      <c r="G36" s="307"/>
      <c r="H36" s="307"/>
      <c r="I36" s="307"/>
      <c r="J36" s="307"/>
      <c r="K36" s="307"/>
    </row>
    <row r="37" spans="5:11" ht="4.5" customHeight="1" thickBot="1" thickTop="1">
      <c r="E37" s="306">
        <f t="shared" si="8"/>
        <v>0</v>
      </c>
      <c r="F37" s="307"/>
      <c r="G37" s="307"/>
      <c r="H37" s="307"/>
      <c r="I37" s="307"/>
      <c r="J37" s="307"/>
      <c r="K37" s="307"/>
    </row>
    <row r="38" spans="4:11" ht="12" customHeight="1" thickBot="1" thickTop="1">
      <c r="D38" s="281" t="s">
        <v>10</v>
      </c>
      <c r="E38" s="303">
        <f aca="true" t="shared" si="10" ref="E38:K38">SUM(E39:E48)</f>
        <v>2063</v>
      </c>
      <c r="F38" s="304">
        <f t="shared" si="10"/>
        <v>1953</v>
      </c>
      <c r="G38" s="304">
        <f t="shared" si="10"/>
        <v>105</v>
      </c>
      <c r="H38" s="307">
        <f t="shared" si="10"/>
        <v>2</v>
      </c>
      <c r="I38" s="304">
        <f t="shared" si="10"/>
        <v>0</v>
      </c>
      <c r="J38" s="304">
        <f t="shared" si="10"/>
        <v>3</v>
      </c>
      <c r="K38" s="309">
        <f t="shared" si="10"/>
        <v>0</v>
      </c>
    </row>
    <row r="39" spans="5:11" ht="4.5" customHeight="1" thickBot="1" thickTop="1">
      <c r="E39" s="306"/>
      <c r="F39" s="307"/>
      <c r="G39" s="307"/>
      <c r="H39" s="307"/>
      <c r="I39" s="307"/>
      <c r="J39" s="307"/>
      <c r="K39" s="307"/>
    </row>
    <row r="40" spans="4:11" ht="12" customHeight="1" thickBot="1" thickTop="1">
      <c r="D40" s="280" t="s">
        <v>343</v>
      </c>
      <c r="E40" s="308">
        <f aca="true" t="shared" si="11" ref="E40:E49">SUM(F40:K40)</f>
        <v>1814</v>
      </c>
      <c r="F40" s="305">
        <v>1756</v>
      </c>
      <c r="G40" s="305">
        <v>57</v>
      </c>
      <c r="H40" s="307">
        <v>1</v>
      </c>
      <c r="I40" s="305">
        <f aca="true" t="shared" si="12" ref="I40:K43">I51+I62</f>
        <v>0</v>
      </c>
      <c r="J40" s="305">
        <f t="shared" si="12"/>
        <v>0</v>
      </c>
      <c r="K40" s="305">
        <f t="shared" si="12"/>
        <v>0</v>
      </c>
    </row>
    <row r="41" spans="4:11" ht="12" customHeight="1" thickBot="1" thickTop="1">
      <c r="D41" s="280" t="s">
        <v>344</v>
      </c>
      <c r="E41" s="308">
        <f t="shared" si="11"/>
        <v>13</v>
      </c>
      <c r="F41" s="305">
        <v>7</v>
      </c>
      <c r="G41" s="305">
        <v>6</v>
      </c>
      <c r="H41" s="305">
        <v>0</v>
      </c>
      <c r="I41" s="305">
        <f t="shared" si="12"/>
        <v>0</v>
      </c>
      <c r="J41" s="305">
        <f t="shared" si="12"/>
        <v>0</v>
      </c>
      <c r="K41" s="305">
        <f t="shared" si="12"/>
        <v>0</v>
      </c>
    </row>
    <row r="42" spans="4:11" ht="12" customHeight="1" thickBot="1" thickTop="1">
      <c r="D42" s="280" t="s">
        <v>345</v>
      </c>
      <c r="E42" s="308">
        <f t="shared" si="11"/>
        <v>134</v>
      </c>
      <c r="F42" s="305">
        <v>107</v>
      </c>
      <c r="G42" s="305">
        <v>26</v>
      </c>
      <c r="H42" s="305">
        <v>1</v>
      </c>
      <c r="I42" s="305">
        <f t="shared" si="12"/>
        <v>0</v>
      </c>
      <c r="J42" s="305">
        <f t="shared" si="12"/>
        <v>0</v>
      </c>
      <c r="K42" s="305">
        <f t="shared" si="12"/>
        <v>0</v>
      </c>
    </row>
    <row r="43" spans="3:11" ht="12" customHeight="1" thickBot="1" thickTop="1">
      <c r="C43" s="280" t="s">
        <v>10</v>
      </c>
      <c r="D43" s="280" t="s">
        <v>150</v>
      </c>
      <c r="E43" s="308">
        <f t="shared" si="11"/>
        <v>70</v>
      </c>
      <c r="F43" s="305">
        <v>59</v>
      </c>
      <c r="G43" s="305">
        <v>11</v>
      </c>
      <c r="H43" s="305">
        <f>H54+H65</f>
        <v>0</v>
      </c>
      <c r="I43" s="305">
        <f t="shared" si="12"/>
        <v>0</v>
      </c>
      <c r="J43" s="305">
        <f t="shared" si="12"/>
        <v>0</v>
      </c>
      <c r="K43" s="305">
        <f t="shared" si="12"/>
        <v>0</v>
      </c>
    </row>
    <row r="44" spans="4:11" ht="12" customHeight="1" thickBot="1" thickTop="1">
      <c r="D44" s="280" t="s">
        <v>346</v>
      </c>
      <c r="E44" s="308">
        <f t="shared" si="11"/>
        <v>4</v>
      </c>
      <c r="F44" s="305">
        <v>1</v>
      </c>
      <c r="G44" s="305">
        <v>0</v>
      </c>
      <c r="H44" s="305">
        <f>H55</f>
        <v>0</v>
      </c>
      <c r="I44" s="305">
        <f>I55</f>
        <v>0</v>
      </c>
      <c r="J44" s="305">
        <v>3</v>
      </c>
      <c r="K44" s="305">
        <f>K55</f>
        <v>0</v>
      </c>
    </row>
    <row r="45" spans="4:11" ht="12" customHeight="1" thickBot="1" thickTop="1">
      <c r="D45" s="280" t="s">
        <v>155</v>
      </c>
      <c r="E45" s="308">
        <f t="shared" si="11"/>
        <v>1</v>
      </c>
      <c r="F45" s="307">
        <v>0</v>
      </c>
      <c r="G45" s="305">
        <v>1</v>
      </c>
      <c r="H45" s="305">
        <f>H56</f>
        <v>0</v>
      </c>
      <c r="I45" s="305">
        <f>I56</f>
        <v>0</v>
      </c>
      <c r="J45" s="305">
        <f>J56</f>
        <v>0</v>
      </c>
      <c r="K45" s="305">
        <f>K56</f>
        <v>0</v>
      </c>
    </row>
    <row r="46" spans="4:11" ht="12" customHeight="1">
      <c r="D46" s="280" t="s">
        <v>142</v>
      </c>
      <c r="E46" s="308">
        <f t="shared" si="11"/>
        <v>1</v>
      </c>
      <c r="F46" s="307">
        <v>0</v>
      </c>
      <c r="G46" s="305">
        <v>1</v>
      </c>
      <c r="H46" s="305">
        <f>H57+H68</f>
        <v>0</v>
      </c>
      <c r="I46" s="305">
        <f>I57</f>
        <v>0</v>
      </c>
      <c r="J46" s="305">
        <f>J57</f>
        <v>0</v>
      </c>
      <c r="K46" s="305">
        <f>K57</f>
        <v>0</v>
      </c>
    </row>
    <row r="47" spans="4:11" ht="12" customHeight="1">
      <c r="D47" s="280" t="s">
        <v>223</v>
      </c>
      <c r="E47" s="308">
        <f t="shared" si="11"/>
        <v>15</v>
      </c>
      <c r="F47" s="307">
        <v>14</v>
      </c>
      <c r="G47" s="307">
        <v>1</v>
      </c>
      <c r="H47" s="305">
        <v>0</v>
      </c>
      <c r="I47" s="305">
        <f>I58</f>
        <v>0</v>
      </c>
      <c r="J47" s="305">
        <f>J58</f>
        <v>0</v>
      </c>
      <c r="K47" s="305">
        <f>K58</f>
        <v>0</v>
      </c>
    </row>
    <row r="48" spans="4:11" ht="12" customHeight="1">
      <c r="D48" s="280" t="s">
        <v>385</v>
      </c>
      <c r="E48" s="308">
        <f t="shared" si="11"/>
        <v>11</v>
      </c>
      <c r="F48" s="305">
        <v>9</v>
      </c>
      <c r="G48" s="305">
        <v>2</v>
      </c>
      <c r="H48" s="305">
        <f>H59</f>
        <v>0</v>
      </c>
      <c r="I48" s="305">
        <f>I59</f>
        <v>0</v>
      </c>
      <c r="J48" s="305">
        <f>J59</f>
        <v>0</v>
      </c>
      <c r="K48" s="305">
        <f>K59</f>
        <v>0</v>
      </c>
    </row>
    <row r="49" spans="5:11" ht="4.5" customHeight="1" thickBot="1" thickTop="1">
      <c r="E49" s="306">
        <f t="shared" si="11"/>
        <v>0</v>
      </c>
      <c r="F49" s="307"/>
      <c r="G49" s="307"/>
      <c r="H49" s="307"/>
      <c r="I49" s="307"/>
      <c r="J49" s="307"/>
      <c r="K49" s="307"/>
    </row>
    <row r="50" spans="4:11" ht="12" customHeight="1" thickBot="1" thickTop="1">
      <c r="D50" s="280" t="s">
        <v>10</v>
      </c>
      <c r="E50" s="308">
        <f aca="true" t="shared" si="13" ref="E50:K50">SUM(E51:E60)</f>
        <v>2055</v>
      </c>
      <c r="F50" s="305">
        <f t="shared" si="13"/>
        <v>1950</v>
      </c>
      <c r="G50" s="305">
        <f t="shared" si="13"/>
        <v>102</v>
      </c>
      <c r="H50" s="305">
        <f t="shared" si="13"/>
        <v>0</v>
      </c>
      <c r="I50" s="305">
        <f t="shared" si="13"/>
        <v>0</v>
      </c>
      <c r="J50" s="305">
        <f t="shared" si="13"/>
        <v>3</v>
      </c>
      <c r="K50" s="305">
        <f t="shared" si="13"/>
        <v>0</v>
      </c>
    </row>
    <row r="51" spans="4:11" ht="12" customHeight="1" thickBot="1" thickTop="1">
      <c r="D51" s="280" t="s">
        <v>343</v>
      </c>
      <c r="E51" s="308">
        <f aca="true" t="shared" si="14" ref="E51:E59">SUM(F51:K51)</f>
        <v>1809</v>
      </c>
      <c r="F51" s="310">
        <v>1754</v>
      </c>
      <c r="G51" s="310">
        <v>55</v>
      </c>
      <c r="H51" s="311">
        <v>0</v>
      </c>
      <c r="I51" s="310">
        <v>0</v>
      </c>
      <c r="J51" s="311">
        <v>0</v>
      </c>
      <c r="K51" s="311">
        <v>0</v>
      </c>
    </row>
    <row r="52" spans="4:11" ht="12" customHeight="1" thickBot="1" thickTop="1">
      <c r="D52" s="280" t="s">
        <v>344</v>
      </c>
      <c r="E52" s="308">
        <f t="shared" si="14"/>
        <v>13</v>
      </c>
      <c r="F52" s="310">
        <v>7</v>
      </c>
      <c r="G52" s="310">
        <v>6</v>
      </c>
      <c r="H52" s="311">
        <v>0</v>
      </c>
      <c r="I52" s="311">
        <v>0</v>
      </c>
      <c r="J52" s="311">
        <v>0</v>
      </c>
      <c r="K52" s="311">
        <v>0</v>
      </c>
    </row>
    <row r="53" spans="2:11" ht="12" customHeight="1" thickBot="1" thickTop="1">
      <c r="B53" s="280" t="s">
        <v>389</v>
      </c>
      <c r="C53" s="280" t="s">
        <v>347</v>
      </c>
      <c r="D53" s="280" t="s">
        <v>345</v>
      </c>
      <c r="E53" s="308">
        <f t="shared" si="14"/>
        <v>131</v>
      </c>
      <c r="F53" s="310">
        <v>106</v>
      </c>
      <c r="G53" s="310">
        <v>25</v>
      </c>
      <c r="H53" s="311">
        <v>0</v>
      </c>
      <c r="I53" s="311">
        <v>0</v>
      </c>
      <c r="J53" s="311">
        <v>0</v>
      </c>
      <c r="K53" s="311">
        <v>0</v>
      </c>
    </row>
    <row r="54" spans="3:11" ht="12" customHeight="1" thickBot="1" thickTop="1">
      <c r="C54" s="280" t="s">
        <v>348</v>
      </c>
      <c r="D54" s="280" t="s">
        <v>150</v>
      </c>
      <c r="E54" s="308">
        <f t="shared" si="14"/>
        <v>70</v>
      </c>
      <c r="F54" s="310">
        <v>59</v>
      </c>
      <c r="G54" s="310">
        <v>11</v>
      </c>
      <c r="H54" s="311">
        <v>0</v>
      </c>
      <c r="I54" s="311">
        <v>0</v>
      </c>
      <c r="J54" s="311">
        <v>0</v>
      </c>
      <c r="K54" s="311">
        <v>0</v>
      </c>
    </row>
    <row r="55" spans="3:11" ht="12" customHeight="1" thickBot="1" thickTop="1">
      <c r="C55" s="280" t="s">
        <v>349</v>
      </c>
      <c r="D55" s="280" t="s">
        <v>346</v>
      </c>
      <c r="E55" s="308">
        <f t="shared" si="14"/>
        <v>4</v>
      </c>
      <c r="F55" s="311">
        <v>1</v>
      </c>
      <c r="G55" s="311">
        <v>0</v>
      </c>
      <c r="H55" s="311">
        <v>0</v>
      </c>
      <c r="I55" s="311">
        <v>0</v>
      </c>
      <c r="J55" s="310">
        <v>3</v>
      </c>
      <c r="K55" s="311">
        <v>0</v>
      </c>
    </row>
    <row r="56" spans="4:11" ht="12" customHeight="1" thickBot="1" thickTop="1">
      <c r="D56" s="280" t="s">
        <v>155</v>
      </c>
      <c r="E56" s="308">
        <f t="shared" si="14"/>
        <v>1</v>
      </c>
      <c r="F56" s="311">
        <v>0</v>
      </c>
      <c r="G56" s="311">
        <v>1</v>
      </c>
      <c r="H56" s="311">
        <v>0</v>
      </c>
      <c r="I56" s="311">
        <v>0</v>
      </c>
      <c r="J56" s="311">
        <v>0</v>
      </c>
      <c r="K56" s="311">
        <v>0</v>
      </c>
    </row>
    <row r="57" spans="4:11" ht="12" customHeight="1">
      <c r="D57" s="280" t="s">
        <v>142</v>
      </c>
      <c r="E57" s="308">
        <f t="shared" si="14"/>
        <v>1</v>
      </c>
      <c r="F57" s="311">
        <v>0</v>
      </c>
      <c r="G57" s="311">
        <v>1</v>
      </c>
      <c r="H57" s="311">
        <v>0</v>
      </c>
      <c r="I57" s="311">
        <v>0</v>
      </c>
      <c r="J57" s="311">
        <v>0</v>
      </c>
      <c r="K57" s="311">
        <v>0</v>
      </c>
    </row>
    <row r="58" spans="4:11" ht="12" customHeight="1">
      <c r="D58" s="280" t="s">
        <v>223</v>
      </c>
      <c r="E58" s="308">
        <f t="shared" si="14"/>
        <v>15</v>
      </c>
      <c r="F58" s="311">
        <v>14</v>
      </c>
      <c r="G58" s="311">
        <v>1</v>
      </c>
      <c r="H58" s="311">
        <v>0</v>
      </c>
      <c r="I58" s="311">
        <v>0</v>
      </c>
      <c r="J58" s="311">
        <v>0</v>
      </c>
      <c r="K58" s="311">
        <v>0</v>
      </c>
    </row>
    <row r="59" spans="4:11" ht="12" customHeight="1">
      <c r="D59" s="280" t="s">
        <v>385</v>
      </c>
      <c r="E59" s="308">
        <f t="shared" si="14"/>
        <v>11</v>
      </c>
      <c r="F59" s="310">
        <v>9</v>
      </c>
      <c r="G59" s="310">
        <v>2</v>
      </c>
      <c r="H59" s="311">
        <v>0</v>
      </c>
      <c r="I59" s="311">
        <v>0</v>
      </c>
      <c r="J59" s="311">
        <v>0</v>
      </c>
      <c r="K59" s="311">
        <v>0</v>
      </c>
    </row>
    <row r="60" spans="5:11" ht="4.5" customHeight="1" thickBot="1" thickTop="1">
      <c r="E60" s="306"/>
      <c r="F60" s="307"/>
      <c r="G60" s="307"/>
      <c r="H60" s="307"/>
      <c r="I60" s="307"/>
      <c r="J60" s="307"/>
      <c r="K60" s="307"/>
    </row>
    <row r="61" spans="4:11" ht="12" customHeight="1" thickBot="1" thickTop="1">
      <c r="D61" s="280" t="s">
        <v>10</v>
      </c>
      <c r="E61" s="308">
        <f aca="true" t="shared" si="15" ref="E61:K61">SUM(E62:E66)</f>
        <v>8</v>
      </c>
      <c r="F61" s="305">
        <f t="shared" si="15"/>
        <v>3</v>
      </c>
      <c r="G61" s="305">
        <f t="shared" si="15"/>
        <v>3</v>
      </c>
      <c r="H61" s="307">
        <f t="shared" si="15"/>
        <v>2</v>
      </c>
      <c r="I61" s="307">
        <f t="shared" si="15"/>
        <v>0</v>
      </c>
      <c r="J61" s="307">
        <f t="shared" si="15"/>
        <v>0</v>
      </c>
      <c r="K61" s="307">
        <f t="shared" si="15"/>
        <v>0</v>
      </c>
    </row>
    <row r="62" spans="3:11" ht="12" customHeight="1" thickBot="1" thickTop="1">
      <c r="C62" s="280" t="s">
        <v>350</v>
      </c>
      <c r="D62" s="280" t="s">
        <v>343</v>
      </c>
      <c r="E62" s="308">
        <f aca="true" t="shared" si="16" ref="E62:E68">SUM(F62:K62)</f>
        <v>5</v>
      </c>
      <c r="F62" s="311">
        <v>2</v>
      </c>
      <c r="G62" s="311">
        <v>2</v>
      </c>
      <c r="H62" s="311">
        <v>1</v>
      </c>
      <c r="I62" s="311">
        <v>0</v>
      </c>
      <c r="J62" s="311">
        <v>0</v>
      </c>
      <c r="K62" s="311">
        <v>0</v>
      </c>
    </row>
    <row r="63" spans="3:11" ht="12" customHeight="1" thickBot="1" thickTop="1">
      <c r="C63" s="280" t="s">
        <v>351</v>
      </c>
      <c r="D63" s="280" t="s">
        <v>344</v>
      </c>
      <c r="E63" s="308">
        <f t="shared" si="16"/>
        <v>0</v>
      </c>
      <c r="F63" s="311">
        <v>0</v>
      </c>
      <c r="G63" s="311">
        <v>0</v>
      </c>
      <c r="H63" s="311">
        <v>0</v>
      </c>
      <c r="I63" s="311">
        <v>0</v>
      </c>
      <c r="J63" s="311">
        <v>0</v>
      </c>
      <c r="K63" s="311">
        <v>0</v>
      </c>
    </row>
    <row r="64" spans="3:11" ht="12" customHeight="1" thickBot="1" thickTop="1">
      <c r="C64" s="280" t="s">
        <v>349</v>
      </c>
      <c r="D64" s="280" t="s">
        <v>345</v>
      </c>
      <c r="E64" s="308">
        <f t="shared" si="16"/>
        <v>3</v>
      </c>
      <c r="F64" s="311">
        <v>1</v>
      </c>
      <c r="G64" s="311">
        <v>1</v>
      </c>
      <c r="H64" s="310">
        <v>1</v>
      </c>
      <c r="I64" s="311">
        <v>0</v>
      </c>
      <c r="J64" s="311">
        <v>0</v>
      </c>
      <c r="K64" s="311">
        <v>0</v>
      </c>
    </row>
    <row r="65" spans="4:11" ht="12" customHeight="1">
      <c r="D65" s="280" t="s">
        <v>150</v>
      </c>
      <c r="E65" s="308">
        <f t="shared" si="16"/>
        <v>0</v>
      </c>
      <c r="F65" s="311">
        <v>0</v>
      </c>
      <c r="G65" s="311">
        <v>0</v>
      </c>
      <c r="H65" s="311">
        <v>0</v>
      </c>
      <c r="I65" s="311">
        <v>0</v>
      </c>
      <c r="J65" s="311">
        <v>0</v>
      </c>
      <c r="K65" s="311">
        <v>0</v>
      </c>
    </row>
    <row r="66" spans="4:11" ht="12" customHeight="1">
      <c r="D66" s="280" t="s">
        <v>386</v>
      </c>
      <c r="E66" s="308">
        <f t="shared" si="16"/>
        <v>0</v>
      </c>
      <c r="F66" s="311">
        <v>0</v>
      </c>
      <c r="G66" s="311">
        <v>0</v>
      </c>
      <c r="H66" s="311">
        <v>0</v>
      </c>
      <c r="I66" s="311">
        <v>0</v>
      </c>
      <c r="J66" s="311">
        <v>0</v>
      </c>
      <c r="K66" s="311">
        <v>0</v>
      </c>
    </row>
    <row r="67" spans="5:11" ht="4.5" customHeight="1">
      <c r="E67" s="306">
        <f t="shared" si="16"/>
        <v>0</v>
      </c>
      <c r="F67" s="307"/>
      <c r="G67" s="307"/>
      <c r="H67" s="307"/>
      <c r="I67" s="307"/>
      <c r="J67" s="307"/>
      <c r="K67" s="307"/>
    </row>
    <row r="68" spans="5:11" ht="4.5" customHeight="1" thickBot="1" thickTop="1">
      <c r="E68" s="306">
        <f t="shared" si="16"/>
        <v>0</v>
      </c>
      <c r="F68" s="307"/>
      <c r="G68" s="307"/>
      <c r="H68" s="307"/>
      <c r="I68" s="307"/>
      <c r="J68" s="307"/>
      <c r="K68" s="307"/>
    </row>
    <row r="69" spans="4:11" ht="12" customHeight="1" thickBot="1" thickTop="1">
      <c r="D69" s="281" t="s">
        <v>10</v>
      </c>
      <c r="E69" s="303">
        <f aca="true" t="shared" si="17" ref="E69:K69">SUM(E70:E79)</f>
        <v>2321</v>
      </c>
      <c r="F69" s="304">
        <f t="shared" si="17"/>
        <v>1640</v>
      </c>
      <c r="G69" s="304">
        <f t="shared" si="17"/>
        <v>647</v>
      </c>
      <c r="H69" s="304">
        <f t="shared" si="17"/>
        <v>2</v>
      </c>
      <c r="I69" s="305">
        <f t="shared" si="17"/>
        <v>0</v>
      </c>
      <c r="J69" s="304">
        <f t="shared" si="17"/>
        <v>31</v>
      </c>
      <c r="K69" s="305">
        <f t="shared" si="17"/>
        <v>1</v>
      </c>
    </row>
    <row r="70" spans="5:11" ht="4.5" customHeight="1" thickBot="1" thickTop="1">
      <c r="E70" s="306"/>
      <c r="F70" s="307"/>
      <c r="G70" s="307"/>
      <c r="H70" s="307"/>
      <c r="I70" s="307"/>
      <c r="J70" s="307"/>
      <c r="K70" s="307"/>
    </row>
    <row r="71" spans="4:11" ht="12" customHeight="1" thickBot="1" thickTop="1">
      <c r="D71" s="280" t="s">
        <v>343</v>
      </c>
      <c r="E71" s="308">
        <f aca="true" t="shared" si="18" ref="E71:E79">SUM(F71:K71)</f>
        <v>2009</v>
      </c>
      <c r="F71" s="305">
        <v>1527</v>
      </c>
      <c r="G71" s="305">
        <v>480</v>
      </c>
      <c r="H71" s="305">
        <v>1</v>
      </c>
      <c r="I71" s="305">
        <f aca="true" t="shared" si="19" ref="I71:J74">I82+I93</f>
        <v>0</v>
      </c>
      <c r="J71" s="305">
        <f t="shared" si="19"/>
        <v>0</v>
      </c>
      <c r="K71" s="305">
        <v>1</v>
      </c>
    </row>
    <row r="72" spans="4:11" ht="12" customHeight="1" thickBot="1" thickTop="1">
      <c r="D72" s="280" t="s">
        <v>344</v>
      </c>
      <c r="E72" s="308">
        <f t="shared" si="18"/>
        <v>12</v>
      </c>
      <c r="F72" s="305">
        <v>3</v>
      </c>
      <c r="G72" s="305">
        <v>9</v>
      </c>
      <c r="H72" s="305">
        <v>0</v>
      </c>
      <c r="I72" s="305">
        <f t="shared" si="19"/>
        <v>0</v>
      </c>
      <c r="J72" s="305">
        <f t="shared" si="19"/>
        <v>0</v>
      </c>
      <c r="K72" s="305">
        <f>K83+K94</f>
        <v>0</v>
      </c>
    </row>
    <row r="73" spans="4:11" ht="12" customHeight="1" thickBot="1" thickTop="1">
      <c r="D73" s="280" t="s">
        <v>345</v>
      </c>
      <c r="E73" s="308">
        <f t="shared" si="18"/>
        <v>10</v>
      </c>
      <c r="F73" s="305">
        <v>5</v>
      </c>
      <c r="G73" s="305">
        <v>5</v>
      </c>
      <c r="H73" s="305">
        <v>0</v>
      </c>
      <c r="I73" s="305">
        <f t="shared" si="19"/>
        <v>0</v>
      </c>
      <c r="J73" s="305">
        <f t="shared" si="19"/>
        <v>0</v>
      </c>
      <c r="K73" s="305">
        <f>K84+K95</f>
        <v>0</v>
      </c>
    </row>
    <row r="74" spans="3:11" ht="12" customHeight="1" thickBot="1" thickTop="1">
      <c r="C74" s="280" t="s">
        <v>10</v>
      </c>
      <c r="D74" s="280" t="s">
        <v>150</v>
      </c>
      <c r="E74" s="308">
        <f t="shared" si="18"/>
        <v>134</v>
      </c>
      <c r="F74" s="305">
        <v>45</v>
      </c>
      <c r="G74" s="305">
        <v>89</v>
      </c>
      <c r="H74" s="305">
        <v>0</v>
      </c>
      <c r="I74" s="305">
        <f t="shared" si="19"/>
        <v>0</v>
      </c>
      <c r="J74" s="305">
        <f t="shared" si="19"/>
        <v>0</v>
      </c>
      <c r="K74" s="305">
        <f>K85+K96</f>
        <v>0</v>
      </c>
    </row>
    <row r="75" spans="4:11" ht="12" customHeight="1" thickBot="1" thickTop="1">
      <c r="D75" s="280" t="s">
        <v>346</v>
      </c>
      <c r="E75" s="308">
        <f t="shared" si="18"/>
        <v>1</v>
      </c>
      <c r="F75" s="305">
        <v>0</v>
      </c>
      <c r="G75" s="307">
        <v>1</v>
      </c>
      <c r="H75" s="305">
        <v>0</v>
      </c>
      <c r="I75" s="305">
        <f>I86</f>
        <v>0</v>
      </c>
      <c r="J75" s="305">
        <v>0</v>
      </c>
      <c r="K75" s="305">
        <f>K86</f>
        <v>0</v>
      </c>
    </row>
    <row r="76" spans="4:11" ht="12" customHeight="1" thickBot="1" thickTop="1">
      <c r="D76" s="280" t="s">
        <v>155</v>
      </c>
      <c r="E76" s="308">
        <f t="shared" si="18"/>
        <v>21</v>
      </c>
      <c r="F76" s="305">
        <v>3</v>
      </c>
      <c r="G76" s="305">
        <v>18</v>
      </c>
      <c r="H76" s="305">
        <v>0</v>
      </c>
      <c r="I76" s="305">
        <f>I87</f>
        <v>0</v>
      </c>
      <c r="J76" s="305">
        <f>J87</f>
        <v>0</v>
      </c>
      <c r="K76" s="305">
        <f>K87</f>
        <v>0</v>
      </c>
    </row>
    <row r="77" spans="4:11" ht="12" customHeight="1">
      <c r="D77" s="280" t="s">
        <v>142</v>
      </c>
      <c r="E77" s="308">
        <f t="shared" si="18"/>
        <v>39</v>
      </c>
      <c r="F77" s="305">
        <v>0</v>
      </c>
      <c r="G77" s="307">
        <v>8</v>
      </c>
      <c r="H77" s="305">
        <v>0</v>
      </c>
      <c r="I77" s="305">
        <f>I88</f>
        <v>0</v>
      </c>
      <c r="J77" s="307">
        <v>31</v>
      </c>
      <c r="K77" s="305">
        <f>K88</f>
        <v>0</v>
      </c>
    </row>
    <row r="78" spans="4:11" ht="12" customHeight="1">
      <c r="D78" s="280" t="s">
        <v>223</v>
      </c>
      <c r="E78" s="308">
        <f t="shared" si="18"/>
        <v>65</v>
      </c>
      <c r="F78" s="307">
        <v>46</v>
      </c>
      <c r="G78" s="307">
        <v>18</v>
      </c>
      <c r="H78" s="305">
        <v>1</v>
      </c>
      <c r="I78" s="305">
        <f>I89</f>
        <v>0</v>
      </c>
      <c r="J78" s="305">
        <f>J89</f>
        <v>0</v>
      </c>
      <c r="K78" s="305">
        <f>K89</f>
        <v>0</v>
      </c>
    </row>
    <row r="79" spans="4:11" ht="12" customHeight="1">
      <c r="D79" s="280" t="s">
        <v>385</v>
      </c>
      <c r="E79" s="308">
        <f t="shared" si="18"/>
        <v>30</v>
      </c>
      <c r="F79" s="305">
        <v>11</v>
      </c>
      <c r="G79" s="305">
        <v>19</v>
      </c>
      <c r="H79" s="305">
        <f>H90</f>
        <v>0</v>
      </c>
      <c r="I79" s="305">
        <f>I90</f>
        <v>0</v>
      </c>
      <c r="J79" s="305">
        <f>J90</f>
        <v>0</v>
      </c>
      <c r="K79" s="305">
        <f>K90</f>
        <v>0</v>
      </c>
    </row>
    <row r="80" spans="5:11" ht="4.5" customHeight="1" thickBot="1" thickTop="1">
      <c r="E80" s="306"/>
      <c r="F80" s="307"/>
      <c r="G80" s="307"/>
      <c r="H80" s="307"/>
      <c r="I80" s="307"/>
      <c r="J80" s="307"/>
      <c r="K80" s="307"/>
    </row>
    <row r="81" spans="4:11" ht="12" customHeight="1" thickBot="1" thickTop="1">
      <c r="D81" s="280" t="s">
        <v>10</v>
      </c>
      <c r="E81" s="308">
        <f>SUM(E82:E90)</f>
        <v>2310</v>
      </c>
      <c r="F81" s="305">
        <f aca="true" t="shared" si="20" ref="F81:K81">SUM(F82:F91)</f>
        <v>1639</v>
      </c>
      <c r="G81" s="305">
        <f t="shared" si="20"/>
        <v>637</v>
      </c>
      <c r="H81" s="305">
        <f t="shared" si="20"/>
        <v>2</v>
      </c>
      <c r="I81" s="305">
        <f t="shared" si="20"/>
        <v>0</v>
      </c>
      <c r="J81" s="305">
        <f t="shared" si="20"/>
        <v>31</v>
      </c>
      <c r="K81" s="305">
        <f t="shared" si="20"/>
        <v>1</v>
      </c>
    </row>
    <row r="82" spans="4:11" ht="12" customHeight="1" thickBot="1" thickTop="1">
      <c r="D82" s="280" t="s">
        <v>343</v>
      </c>
      <c r="E82" s="308">
        <f aca="true" t="shared" si="21" ref="E82:E90">SUM(F82:K82)</f>
        <v>2000</v>
      </c>
      <c r="F82" s="310">
        <v>1526</v>
      </c>
      <c r="G82" s="310">
        <v>472</v>
      </c>
      <c r="H82" s="311">
        <v>1</v>
      </c>
      <c r="I82" s="310">
        <v>0</v>
      </c>
      <c r="J82" s="311">
        <v>0</v>
      </c>
      <c r="K82" s="311">
        <v>1</v>
      </c>
    </row>
    <row r="83" spans="4:11" ht="12" customHeight="1" thickBot="1" thickTop="1">
      <c r="D83" s="280" t="s">
        <v>344</v>
      </c>
      <c r="E83" s="308">
        <f t="shared" si="21"/>
        <v>12</v>
      </c>
      <c r="F83" s="311">
        <v>3</v>
      </c>
      <c r="G83" s="310">
        <v>9</v>
      </c>
      <c r="H83" s="311">
        <v>0</v>
      </c>
      <c r="I83" s="311">
        <v>0</v>
      </c>
      <c r="J83" s="311">
        <v>0</v>
      </c>
      <c r="K83" s="311">
        <v>0</v>
      </c>
    </row>
    <row r="84" spans="2:11" ht="12" customHeight="1" thickBot="1" thickTop="1">
      <c r="B84" s="280" t="s">
        <v>390</v>
      </c>
      <c r="C84" s="280" t="s">
        <v>347</v>
      </c>
      <c r="D84" s="280" t="s">
        <v>345</v>
      </c>
      <c r="E84" s="308">
        <f t="shared" si="21"/>
        <v>10</v>
      </c>
      <c r="F84" s="310">
        <v>5</v>
      </c>
      <c r="G84" s="310">
        <v>5</v>
      </c>
      <c r="H84" s="311">
        <v>0</v>
      </c>
      <c r="I84" s="311">
        <v>0</v>
      </c>
      <c r="J84" s="311">
        <v>0</v>
      </c>
      <c r="K84" s="311">
        <v>0</v>
      </c>
    </row>
    <row r="85" spans="3:11" ht="12" customHeight="1" thickBot="1" thickTop="1">
      <c r="C85" s="280" t="s">
        <v>348</v>
      </c>
      <c r="D85" s="280" t="s">
        <v>150</v>
      </c>
      <c r="E85" s="308">
        <f t="shared" si="21"/>
        <v>132</v>
      </c>
      <c r="F85" s="310">
        <v>45</v>
      </c>
      <c r="G85" s="310">
        <v>87</v>
      </c>
      <c r="H85" s="311">
        <v>0</v>
      </c>
      <c r="I85" s="311">
        <v>0</v>
      </c>
      <c r="J85" s="311">
        <v>0</v>
      </c>
      <c r="K85" s="311">
        <v>0</v>
      </c>
    </row>
    <row r="86" spans="3:11" ht="12" customHeight="1" thickBot="1" thickTop="1">
      <c r="C86" s="280" t="s">
        <v>349</v>
      </c>
      <c r="D86" s="280" t="s">
        <v>346</v>
      </c>
      <c r="E86" s="308">
        <f t="shared" si="21"/>
        <v>1</v>
      </c>
      <c r="F86" s="311">
        <v>0</v>
      </c>
      <c r="G86" s="311">
        <v>1</v>
      </c>
      <c r="H86" s="311">
        <v>0</v>
      </c>
      <c r="I86" s="311">
        <v>0</v>
      </c>
      <c r="J86" s="311">
        <v>0</v>
      </c>
      <c r="K86" s="311">
        <v>0</v>
      </c>
    </row>
    <row r="87" spans="4:11" ht="12" customHeight="1" thickBot="1" thickTop="1">
      <c r="D87" s="280" t="s">
        <v>155</v>
      </c>
      <c r="E87" s="308">
        <f t="shared" si="21"/>
        <v>21</v>
      </c>
      <c r="F87" s="310">
        <v>3</v>
      </c>
      <c r="G87" s="310">
        <v>18</v>
      </c>
      <c r="H87" s="311">
        <v>0</v>
      </c>
      <c r="I87" s="311">
        <v>0</v>
      </c>
      <c r="J87" s="311">
        <v>0</v>
      </c>
      <c r="K87" s="311">
        <v>0</v>
      </c>
    </row>
    <row r="88" spans="4:11" ht="12" customHeight="1">
      <c r="D88" s="280" t="s">
        <v>142</v>
      </c>
      <c r="E88" s="308">
        <f t="shared" si="21"/>
        <v>39</v>
      </c>
      <c r="F88" s="311">
        <v>0</v>
      </c>
      <c r="G88" s="310">
        <v>8</v>
      </c>
      <c r="H88" s="311">
        <v>0</v>
      </c>
      <c r="I88" s="311">
        <v>0</v>
      </c>
      <c r="J88" s="310">
        <v>31</v>
      </c>
      <c r="K88" s="311">
        <v>0</v>
      </c>
    </row>
    <row r="89" spans="4:11" ht="12" customHeight="1">
      <c r="D89" s="280" t="s">
        <v>223</v>
      </c>
      <c r="E89" s="308">
        <f t="shared" si="21"/>
        <v>65</v>
      </c>
      <c r="F89" s="311">
        <v>46</v>
      </c>
      <c r="G89" s="310">
        <v>18</v>
      </c>
      <c r="H89" s="311">
        <v>1</v>
      </c>
      <c r="I89" s="311">
        <v>0</v>
      </c>
      <c r="J89" s="311">
        <v>0</v>
      </c>
      <c r="K89" s="311">
        <v>0</v>
      </c>
    </row>
    <row r="90" spans="4:11" ht="12" customHeight="1">
      <c r="D90" s="280" t="s">
        <v>385</v>
      </c>
      <c r="E90" s="308">
        <f t="shared" si="21"/>
        <v>30</v>
      </c>
      <c r="F90" s="310">
        <v>11</v>
      </c>
      <c r="G90" s="310">
        <v>19</v>
      </c>
      <c r="H90" s="311">
        <v>0</v>
      </c>
      <c r="I90" s="311">
        <v>0</v>
      </c>
      <c r="J90" s="311">
        <v>0</v>
      </c>
      <c r="K90" s="311">
        <v>0</v>
      </c>
    </row>
    <row r="91" spans="5:11" ht="4.5" customHeight="1" thickBot="1" thickTop="1">
      <c r="E91" s="306"/>
      <c r="F91" s="307"/>
      <c r="G91" s="307"/>
      <c r="H91" s="307"/>
      <c r="I91" s="307"/>
      <c r="J91" s="307"/>
      <c r="K91" s="307"/>
    </row>
    <row r="92" spans="4:11" ht="12" customHeight="1" thickBot="1" thickTop="1">
      <c r="D92" s="280" t="s">
        <v>10</v>
      </c>
      <c r="E92" s="306">
        <f aca="true" t="shared" si="22" ref="E92:K92">SUM(E93:E97)</f>
        <v>11</v>
      </c>
      <c r="F92" s="307">
        <f t="shared" si="22"/>
        <v>1</v>
      </c>
      <c r="G92" s="307">
        <f t="shared" si="22"/>
        <v>10</v>
      </c>
      <c r="H92" s="307">
        <f t="shared" si="22"/>
        <v>0</v>
      </c>
      <c r="I92" s="307">
        <f t="shared" si="22"/>
        <v>0</v>
      </c>
      <c r="J92" s="307">
        <f t="shared" si="22"/>
        <v>0</v>
      </c>
      <c r="K92" s="307">
        <f t="shared" si="22"/>
        <v>0</v>
      </c>
    </row>
    <row r="93" spans="3:11" ht="12" customHeight="1" thickBot="1" thickTop="1">
      <c r="C93" s="280" t="s">
        <v>350</v>
      </c>
      <c r="D93" s="280" t="s">
        <v>343</v>
      </c>
      <c r="E93" s="308">
        <f>SUM(F93:K93)</f>
        <v>9</v>
      </c>
      <c r="F93" s="311">
        <v>1</v>
      </c>
      <c r="G93" s="311">
        <v>8</v>
      </c>
      <c r="H93" s="311">
        <v>0</v>
      </c>
      <c r="I93" s="311">
        <v>0</v>
      </c>
      <c r="J93" s="311">
        <v>0</v>
      </c>
      <c r="K93" s="311">
        <v>0</v>
      </c>
    </row>
    <row r="94" spans="3:11" ht="12" customHeight="1" thickBot="1" thickTop="1">
      <c r="C94" s="280" t="s">
        <v>351</v>
      </c>
      <c r="D94" s="280" t="s">
        <v>344</v>
      </c>
      <c r="E94" s="308">
        <f>SUM(F94:K94)</f>
        <v>0</v>
      </c>
      <c r="F94" s="311">
        <v>0</v>
      </c>
      <c r="G94" s="311">
        <v>0</v>
      </c>
      <c r="H94" s="311">
        <v>0</v>
      </c>
      <c r="I94" s="311">
        <v>0</v>
      </c>
      <c r="J94" s="311">
        <v>0</v>
      </c>
      <c r="K94" s="311">
        <v>0</v>
      </c>
    </row>
    <row r="95" spans="3:11" ht="12" customHeight="1" thickBot="1" thickTop="1">
      <c r="C95" s="280" t="s">
        <v>349</v>
      </c>
      <c r="D95" s="280" t="s">
        <v>345</v>
      </c>
      <c r="E95" s="308">
        <f>SUM(F95:K95)</f>
        <v>0</v>
      </c>
      <c r="F95" s="311">
        <v>0</v>
      </c>
      <c r="G95" s="311">
        <v>0</v>
      </c>
      <c r="H95" s="311">
        <v>0</v>
      </c>
      <c r="I95" s="311">
        <v>0</v>
      </c>
      <c r="J95" s="311">
        <v>0</v>
      </c>
      <c r="K95" s="311">
        <v>0</v>
      </c>
    </row>
    <row r="96" spans="4:11" ht="12" customHeight="1">
      <c r="D96" s="280" t="s">
        <v>150</v>
      </c>
      <c r="E96" s="308">
        <f>SUM(F96:K96)</f>
        <v>2</v>
      </c>
      <c r="F96" s="311">
        <v>0</v>
      </c>
      <c r="G96" s="311">
        <v>2</v>
      </c>
      <c r="H96" s="311">
        <v>0</v>
      </c>
      <c r="I96" s="311">
        <v>0</v>
      </c>
      <c r="J96" s="311">
        <v>0</v>
      </c>
      <c r="K96" s="311">
        <v>0</v>
      </c>
    </row>
    <row r="97" spans="4:11" ht="12" customHeight="1">
      <c r="D97" s="280" t="s">
        <v>386</v>
      </c>
      <c r="E97" s="308">
        <f>SUM(F97:K97)</f>
        <v>0</v>
      </c>
      <c r="F97" s="311">
        <v>0</v>
      </c>
      <c r="G97" s="311">
        <v>0</v>
      </c>
      <c r="H97" s="311">
        <v>0</v>
      </c>
      <c r="I97" s="311">
        <v>0</v>
      </c>
      <c r="J97" s="311">
        <v>0</v>
      </c>
      <c r="K97" s="311">
        <v>0</v>
      </c>
    </row>
    <row r="98" spans="2:11" ht="4.5" customHeight="1" thickBot="1">
      <c r="B98" s="312"/>
      <c r="C98" s="312"/>
      <c r="D98" s="312"/>
      <c r="E98" s="313"/>
      <c r="F98" s="312"/>
      <c r="G98" s="312"/>
      <c r="H98" s="312"/>
      <c r="I98" s="312"/>
      <c r="J98" s="312"/>
      <c r="K98" s="312"/>
    </row>
    <row r="99" ht="12" thickBot="1" thickTop="1"/>
    <row r="100" ht="12" thickBot="1" thickTop="1"/>
    <row r="101" ht="12" thickBot="1" thickTop="1"/>
    <row r="102" ht="12" thickBot="1" thickTop="1"/>
    <row r="103" ht="12" thickBot="1" thickTop="1"/>
    <row r="104" ht="12" thickBot="1" thickTop="1"/>
  </sheetData>
  <sheetProtection/>
  <mergeCells count="2">
    <mergeCell ref="B4:D5"/>
    <mergeCell ref="E4:E5"/>
  </mergeCells>
  <printOptions/>
  <pageMargins left="0.984251968503937" right="0.7874015748031497" top="0.3937007874015748" bottom="0" header="0.5118110236220472" footer="0.5118110236220472"/>
  <pageSetup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R52"/>
  <sheetViews>
    <sheetView zoomScalePageLayoutView="0" workbookViewId="0" topLeftCell="A1">
      <pane xSplit="3" ySplit="6" topLeftCell="D7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E8" sqref="E8"/>
    </sheetView>
  </sheetViews>
  <sheetFormatPr defaultColWidth="12.00390625" defaultRowHeight="14.25" customHeight="1"/>
  <cols>
    <col min="1" max="1" width="0.5" style="314" customWidth="1"/>
    <col min="2" max="2" width="3.625" style="314" customWidth="1"/>
    <col min="3" max="3" width="7.625" style="314" customWidth="1"/>
    <col min="4" max="18" width="10.625" style="314" customWidth="1"/>
    <col min="19" max="16384" width="12.00390625" style="314" customWidth="1"/>
  </cols>
  <sheetData>
    <row r="1" ht="4.5" customHeight="1"/>
    <row r="2" ht="14.25" customHeight="1">
      <c r="B2" s="75" t="s">
        <v>363</v>
      </c>
    </row>
    <row r="3" ht="4.5" customHeight="1" thickBot="1"/>
    <row r="4" spans="2:18" s="315" customFormat="1" ht="13.5" customHeight="1">
      <c r="B4" s="316"/>
      <c r="C4" s="316"/>
      <c r="D4" s="317"/>
      <c r="E4" s="317"/>
      <c r="F4" s="317"/>
      <c r="G4" s="317"/>
      <c r="H4" s="317"/>
      <c r="I4" s="317"/>
      <c r="J4" s="317"/>
      <c r="K4" s="317" t="s">
        <v>364</v>
      </c>
      <c r="L4" s="563" t="s">
        <v>392</v>
      </c>
      <c r="M4" s="563" t="s">
        <v>393</v>
      </c>
      <c r="N4" s="563" t="s">
        <v>394</v>
      </c>
      <c r="O4" s="317"/>
      <c r="P4" s="317"/>
      <c r="Q4" s="318" t="s">
        <v>365</v>
      </c>
      <c r="R4" s="560" t="s">
        <v>395</v>
      </c>
    </row>
    <row r="5" spans="2:18" s="315" customFormat="1" ht="13.5" customHeight="1">
      <c r="B5" s="568" t="s">
        <v>396</v>
      </c>
      <c r="C5" s="569"/>
      <c r="D5" s="319" t="s">
        <v>10</v>
      </c>
      <c r="E5" s="319" t="s">
        <v>344</v>
      </c>
      <c r="F5" s="319" t="s">
        <v>366</v>
      </c>
      <c r="G5" s="319" t="s">
        <v>367</v>
      </c>
      <c r="H5" s="319" t="s">
        <v>368</v>
      </c>
      <c r="I5" s="319" t="s">
        <v>369</v>
      </c>
      <c r="J5" s="319" t="s">
        <v>370</v>
      </c>
      <c r="K5" s="319" t="s">
        <v>371</v>
      </c>
      <c r="L5" s="564"/>
      <c r="M5" s="564"/>
      <c r="N5" s="564"/>
      <c r="O5" s="319" t="s">
        <v>372</v>
      </c>
      <c r="P5" s="319" t="s">
        <v>373</v>
      </c>
      <c r="Q5" s="564" t="s">
        <v>397</v>
      </c>
      <c r="R5" s="561"/>
    </row>
    <row r="6" spans="4:18" s="315" customFormat="1" ht="13.5" customHeight="1">
      <c r="D6" s="319"/>
      <c r="E6" s="319"/>
      <c r="F6" s="319"/>
      <c r="G6" s="319"/>
      <c r="H6" s="319"/>
      <c r="I6" s="319"/>
      <c r="J6" s="319"/>
      <c r="K6" s="319" t="s">
        <v>374</v>
      </c>
      <c r="L6" s="565"/>
      <c r="M6" s="565"/>
      <c r="N6" s="565"/>
      <c r="O6" s="319"/>
      <c r="P6" s="319"/>
      <c r="Q6" s="570"/>
      <c r="R6" s="562"/>
    </row>
    <row r="7" spans="2:18" ht="4.5" customHeight="1">
      <c r="B7" s="320"/>
      <c r="C7" s="320"/>
      <c r="D7" s="321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</row>
    <row r="8" spans="3:18" ht="13.5" customHeight="1">
      <c r="C8" s="322" t="s">
        <v>10</v>
      </c>
      <c r="D8" s="323">
        <f aca="true" t="shared" si="0" ref="D8:D17">SUM(E8:R8)</f>
        <v>1975</v>
      </c>
      <c r="E8" s="324">
        <f aca="true" t="shared" si="1" ref="E8:R8">SUM(E9:E17)</f>
        <v>8</v>
      </c>
      <c r="F8" s="324">
        <f t="shared" si="1"/>
        <v>2</v>
      </c>
      <c r="G8" s="324">
        <f t="shared" si="1"/>
        <v>4</v>
      </c>
      <c r="H8" s="325">
        <f t="shared" si="1"/>
        <v>0</v>
      </c>
      <c r="I8" s="324">
        <f t="shared" si="1"/>
        <v>164</v>
      </c>
      <c r="J8" s="324">
        <f t="shared" si="1"/>
        <v>752</v>
      </c>
      <c r="K8" s="324">
        <f t="shared" si="1"/>
        <v>22</v>
      </c>
      <c r="L8" s="324">
        <f t="shared" si="1"/>
        <v>38</v>
      </c>
      <c r="M8" s="324">
        <f t="shared" si="1"/>
        <v>364</v>
      </c>
      <c r="N8" s="324">
        <f t="shared" si="1"/>
        <v>14</v>
      </c>
      <c r="O8" s="324">
        <f t="shared" si="1"/>
        <v>2</v>
      </c>
      <c r="P8" s="324">
        <f t="shared" si="1"/>
        <v>496</v>
      </c>
      <c r="Q8" s="324">
        <f t="shared" si="1"/>
        <v>74</v>
      </c>
      <c r="R8" s="324">
        <f t="shared" si="1"/>
        <v>35</v>
      </c>
    </row>
    <row r="9" spans="3:18" ht="13.5" customHeight="1">
      <c r="C9" s="314" t="s">
        <v>343</v>
      </c>
      <c r="D9" s="326">
        <f t="shared" si="0"/>
        <v>586</v>
      </c>
      <c r="E9" s="327">
        <f aca="true" t="shared" si="2" ref="E9:R9">E21+E33</f>
        <v>4</v>
      </c>
      <c r="F9" s="325">
        <f t="shared" si="2"/>
        <v>1</v>
      </c>
      <c r="G9" s="325">
        <f t="shared" si="2"/>
        <v>0</v>
      </c>
      <c r="H9" s="325">
        <f t="shared" si="2"/>
        <v>0</v>
      </c>
      <c r="I9" s="327">
        <f t="shared" si="2"/>
        <v>40</v>
      </c>
      <c r="J9" s="327">
        <f t="shared" si="2"/>
        <v>199</v>
      </c>
      <c r="K9" s="327">
        <f t="shared" si="2"/>
        <v>6</v>
      </c>
      <c r="L9" s="327">
        <f t="shared" si="2"/>
        <v>16</v>
      </c>
      <c r="M9" s="327">
        <f t="shared" si="2"/>
        <v>96</v>
      </c>
      <c r="N9" s="327">
        <f t="shared" si="2"/>
        <v>3</v>
      </c>
      <c r="O9" s="325">
        <f t="shared" si="2"/>
        <v>2</v>
      </c>
      <c r="P9" s="327">
        <f t="shared" si="2"/>
        <v>167</v>
      </c>
      <c r="Q9" s="327">
        <f t="shared" si="2"/>
        <v>44</v>
      </c>
      <c r="R9" s="327">
        <f t="shared" si="2"/>
        <v>8</v>
      </c>
    </row>
    <row r="10" spans="3:18" ht="13.5" customHeight="1">
      <c r="C10" s="314" t="s">
        <v>344</v>
      </c>
      <c r="D10" s="326">
        <f t="shared" si="0"/>
        <v>153</v>
      </c>
      <c r="E10" s="325">
        <f aca="true" t="shared" si="3" ref="E10:R10">E22+E34</f>
        <v>4</v>
      </c>
      <c r="F10" s="325">
        <f t="shared" si="3"/>
        <v>0</v>
      </c>
      <c r="G10" s="325">
        <f t="shared" si="3"/>
        <v>0</v>
      </c>
      <c r="H10" s="325">
        <f t="shared" si="3"/>
        <v>0</v>
      </c>
      <c r="I10" s="327">
        <f t="shared" si="3"/>
        <v>13</v>
      </c>
      <c r="J10" s="327">
        <f t="shared" si="3"/>
        <v>59</v>
      </c>
      <c r="K10" s="327">
        <f t="shared" si="3"/>
        <v>0</v>
      </c>
      <c r="L10" s="327">
        <f t="shared" si="3"/>
        <v>1</v>
      </c>
      <c r="M10" s="327">
        <f t="shared" si="3"/>
        <v>26</v>
      </c>
      <c r="N10" s="325">
        <f t="shared" si="3"/>
        <v>0</v>
      </c>
      <c r="O10" s="325">
        <f t="shared" si="3"/>
        <v>0</v>
      </c>
      <c r="P10" s="327">
        <f t="shared" si="3"/>
        <v>46</v>
      </c>
      <c r="Q10" s="327">
        <f t="shared" si="3"/>
        <v>4</v>
      </c>
      <c r="R10" s="327">
        <f t="shared" si="3"/>
        <v>0</v>
      </c>
    </row>
    <row r="11" spans="3:18" ht="13.5" customHeight="1">
      <c r="C11" s="314" t="s">
        <v>345</v>
      </c>
      <c r="D11" s="326">
        <f t="shared" si="0"/>
        <v>575</v>
      </c>
      <c r="E11" s="327">
        <f aca="true" t="shared" si="4" ref="E11:R11">E23+E35</f>
        <v>0</v>
      </c>
      <c r="F11" s="325">
        <f t="shared" si="4"/>
        <v>1</v>
      </c>
      <c r="G11" s="325">
        <f t="shared" si="4"/>
        <v>1</v>
      </c>
      <c r="H11" s="325">
        <f t="shared" si="4"/>
        <v>0</v>
      </c>
      <c r="I11" s="327">
        <f t="shared" si="4"/>
        <v>91</v>
      </c>
      <c r="J11" s="327">
        <f t="shared" si="4"/>
        <v>313</v>
      </c>
      <c r="K11" s="327">
        <f t="shared" si="4"/>
        <v>13</v>
      </c>
      <c r="L11" s="327">
        <f t="shared" si="4"/>
        <v>7</v>
      </c>
      <c r="M11" s="327">
        <f t="shared" si="4"/>
        <v>52</v>
      </c>
      <c r="N11" s="325">
        <f t="shared" si="4"/>
        <v>0</v>
      </c>
      <c r="O11" s="327">
        <f t="shared" si="4"/>
        <v>0</v>
      </c>
      <c r="P11" s="327">
        <f t="shared" si="4"/>
        <v>60</v>
      </c>
      <c r="Q11" s="327">
        <f t="shared" si="4"/>
        <v>13</v>
      </c>
      <c r="R11" s="327">
        <f t="shared" si="4"/>
        <v>24</v>
      </c>
    </row>
    <row r="12" spans="2:18" ht="13.5" customHeight="1">
      <c r="B12" s="314" t="s">
        <v>10</v>
      </c>
      <c r="C12" s="314" t="s">
        <v>150</v>
      </c>
      <c r="D12" s="326">
        <f t="shared" si="0"/>
        <v>498</v>
      </c>
      <c r="E12" s="327">
        <f aca="true" t="shared" si="5" ref="E12:R12">E24+E36</f>
        <v>0</v>
      </c>
      <c r="F12" s="325">
        <f t="shared" si="5"/>
        <v>0</v>
      </c>
      <c r="G12" s="325">
        <f t="shared" si="5"/>
        <v>2</v>
      </c>
      <c r="H12" s="325">
        <f t="shared" si="5"/>
        <v>0</v>
      </c>
      <c r="I12" s="327">
        <f t="shared" si="5"/>
        <v>12</v>
      </c>
      <c r="J12" s="327">
        <f t="shared" si="5"/>
        <v>147</v>
      </c>
      <c r="K12" s="327">
        <f t="shared" si="5"/>
        <v>3</v>
      </c>
      <c r="L12" s="327">
        <f t="shared" si="5"/>
        <v>9</v>
      </c>
      <c r="M12" s="327">
        <f t="shared" si="5"/>
        <v>151</v>
      </c>
      <c r="N12" s="327">
        <f t="shared" si="5"/>
        <v>11</v>
      </c>
      <c r="O12" s="325">
        <f t="shared" si="5"/>
        <v>0</v>
      </c>
      <c r="P12" s="327">
        <f t="shared" si="5"/>
        <v>151</v>
      </c>
      <c r="Q12" s="327">
        <f t="shared" si="5"/>
        <v>9</v>
      </c>
      <c r="R12" s="327">
        <f t="shared" si="5"/>
        <v>3</v>
      </c>
    </row>
    <row r="13" spans="3:18" ht="13.5" customHeight="1">
      <c r="C13" s="314" t="s">
        <v>346</v>
      </c>
      <c r="D13" s="326">
        <f t="shared" si="0"/>
        <v>37</v>
      </c>
      <c r="E13" s="327">
        <f aca="true" t="shared" si="6" ref="E13:R13">E25+E37</f>
        <v>0</v>
      </c>
      <c r="F13" s="325">
        <f t="shared" si="6"/>
        <v>0</v>
      </c>
      <c r="G13" s="327">
        <f t="shared" si="6"/>
        <v>1</v>
      </c>
      <c r="H13" s="325">
        <f t="shared" si="6"/>
        <v>0</v>
      </c>
      <c r="I13" s="325">
        <f t="shared" si="6"/>
        <v>5</v>
      </c>
      <c r="J13" s="325">
        <f t="shared" si="6"/>
        <v>10</v>
      </c>
      <c r="K13" s="325">
        <f t="shared" si="6"/>
        <v>0</v>
      </c>
      <c r="L13" s="327">
        <f t="shared" si="6"/>
        <v>4</v>
      </c>
      <c r="M13" s="327">
        <f t="shared" si="6"/>
        <v>8</v>
      </c>
      <c r="N13" s="325">
        <f t="shared" si="6"/>
        <v>0</v>
      </c>
      <c r="O13" s="325">
        <f t="shared" si="6"/>
        <v>0</v>
      </c>
      <c r="P13" s="327">
        <f t="shared" si="6"/>
        <v>9</v>
      </c>
      <c r="Q13" s="327">
        <f t="shared" si="6"/>
        <v>0</v>
      </c>
      <c r="R13" s="325">
        <f t="shared" si="6"/>
        <v>0</v>
      </c>
    </row>
    <row r="14" spans="3:18" ht="13.5" customHeight="1">
      <c r="C14" s="314" t="s">
        <v>155</v>
      </c>
      <c r="D14" s="326">
        <f t="shared" si="0"/>
        <v>58</v>
      </c>
      <c r="E14" s="325">
        <f aca="true" t="shared" si="7" ref="E14:R14">E26+E38</f>
        <v>0</v>
      </c>
      <c r="F14" s="325">
        <f t="shared" si="7"/>
        <v>0</v>
      </c>
      <c r="G14" s="325">
        <f t="shared" si="7"/>
        <v>0</v>
      </c>
      <c r="H14" s="325">
        <f t="shared" si="7"/>
        <v>0</v>
      </c>
      <c r="I14" s="325">
        <f t="shared" si="7"/>
        <v>0</v>
      </c>
      <c r="J14" s="325">
        <f t="shared" si="7"/>
        <v>16</v>
      </c>
      <c r="K14" s="325">
        <f t="shared" si="7"/>
        <v>0</v>
      </c>
      <c r="L14" s="327">
        <f t="shared" si="7"/>
        <v>0</v>
      </c>
      <c r="M14" s="327">
        <f t="shared" si="7"/>
        <v>18</v>
      </c>
      <c r="N14" s="325">
        <f t="shared" si="7"/>
        <v>0</v>
      </c>
      <c r="O14" s="325">
        <f t="shared" si="7"/>
        <v>0</v>
      </c>
      <c r="P14" s="327">
        <f t="shared" si="7"/>
        <v>23</v>
      </c>
      <c r="Q14" s="327">
        <f t="shared" si="7"/>
        <v>1</v>
      </c>
      <c r="R14" s="325">
        <f t="shared" si="7"/>
        <v>0</v>
      </c>
    </row>
    <row r="15" spans="3:18" ht="13.5" customHeight="1">
      <c r="C15" s="314" t="s">
        <v>142</v>
      </c>
      <c r="D15" s="326">
        <f t="shared" si="0"/>
        <v>18</v>
      </c>
      <c r="E15" s="325">
        <f aca="true" t="shared" si="8" ref="E15:R15">E27+E39</f>
        <v>0</v>
      </c>
      <c r="F15" s="325">
        <f t="shared" si="8"/>
        <v>0</v>
      </c>
      <c r="G15" s="325">
        <f t="shared" si="8"/>
        <v>0</v>
      </c>
      <c r="H15" s="325">
        <f t="shared" si="8"/>
        <v>0</v>
      </c>
      <c r="I15" s="325">
        <f t="shared" si="8"/>
        <v>0</v>
      </c>
      <c r="J15" s="325">
        <f t="shared" si="8"/>
        <v>0</v>
      </c>
      <c r="K15" s="325">
        <f t="shared" si="8"/>
        <v>0</v>
      </c>
      <c r="L15" s="325">
        <f t="shared" si="8"/>
        <v>0</v>
      </c>
      <c r="M15" s="325">
        <f t="shared" si="8"/>
        <v>0</v>
      </c>
      <c r="N15" s="325">
        <f t="shared" si="8"/>
        <v>0</v>
      </c>
      <c r="O15" s="325">
        <f t="shared" si="8"/>
        <v>0</v>
      </c>
      <c r="P15" s="327">
        <f t="shared" si="8"/>
        <v>18</v>
      </c>
      <c r="Q15" s="325">
        <f t="shared" si="8"/>
        <v>0</v>
      </c>
      <c r="R15" s="325">
        <f t="shared" si="8"/>
        <v>0</v>
      </c>
    </row>
    <row r="16" spans="3:18" ht="13.5" customHeight="1">
      <c r="C16" s="314" t="s">
        <v>223</v>
      </c>
      <c r="D16" s="326">
        <f t="shared" si="0"/>
        <v>9</v>
      </c>
      <c r="E16" s="325">
        <f aca="true" t="shared" si="9" ref="E16:R16">E28+E40</f>
        <v>0</v>
      </c>
      <c r="F16" s="325">
        <f t="shared" si="9"/>
        <v>0</v>
      </c>
      <c r="G16" s="325">
        <f t="shared" si="9"/>
        <v>0</v>
      </c>
      <c r="H16" s="325">
        <f t="shared" si="9"/>
        <v>0</v>
      </c>
      <c r="I16" s="325">
        <f t="shared" si="9"/>
        <v>0</v>
      </c>
      <c r="J16" s="325">
        <f t="shared" si="9"/>
        <v>4</v>
      </c>
      <c r="K16" s="325">
        <f t="shared" si="9"/>
        <v>0</v>
      </c>
      <c r="L16" s="325">
        <f t="shared" si="9"/>
        <v>0</v>
      </c>
      <c r="M16" s="325">
        <f t="shared" si="9"/>
        <v>1</v>
      </c>
      <c r="N16" s="325">
        <f t="shared" si="9"/>
        <v>0</v>
      </c>
      <c r="O16" s="325">
        <f t="shared" si="9"/>
        <v>0</v>
      </c>
      <c r="P16" s="327">
        <f t="shared" si="9"/>
        <v>4</v>
      </c>
      <c r="Q16" s="325">
        <f t="shared" si="9"/>
        <v>0</v>
      </c>
      <c r="R16" s="325">
        <f t="shared" si="9"/>
        <v>0</v>
      </c>
    </row>
    <row r="17" spans="3:18" ht="13.5" customHeight="1">
      <c r="C17" s="314" t="s">
        <v>385</v>
      </c>
      <c r="D17" s="326">
        <f t="shared" si="0"/>
        <v>41</v>
      </c>
      <c r="E17" s="325">
        <f aca="true" t="shared" si="10" ref="E17:R17">E29+E41</f>
        <v>0</v>
      </c>
      <c r="F17" s="325">
        <f t="shared" si="10"/>
        <v>0</v>
      </c>
      <c r="G17" s="325">
        <f t="shared" si="10"/>
        <v>0</v>
      </c>
      <c r="H17" s="325">
        <f t="shared" si="10"/>
        <v>0</v>
      </c>
      <c r="I17" s="325">
        <f t="shared" si="10"/>
        <v>3</v>
      </c>
      <c r="J17" s="325">
        <f t="shared" si="10"/>
        <v>4</v>
      </c>
      <c r="K17" s="325">
        <f t="shared" si="10"/>
        <v>0</v>
      </c>
      <c r="L17" s="325">
        <f t="shared" si="10"/>
        <v>1</v>
      </c>
      <c r="M17" s="327">
        <f t="shared" si="10"/>
        <v>12</v>
      </c>
      <c r="N17" s="325">
        <f t="shared" si="10"/>
        <v>0</v>
      </c>
      <c r="O17" s="325">
        <f t="shared" si="10"/>
        <v>0</v>
      </c>
      <c r="P17" s="327">
        <f t="shared" si="10"/>
        <v>18</v>
      </c>
      <c r="Q17" s="325">
        <f t="shared" si="10"/>
        <v>3</v>
      </c>
      <c r="R17" s="325">
        <f t="shared" si="10"/>
        <v>0</v>
      </c>
    </row>
    <row r="18" spans="4:18" ht="4.5" customHeight="1" thickBot="1" thickTop="1">
      <c r="D18" s="328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</row>
    <row r="19" spans="4:18" ht="4.5" customHeight="1" thickBot="1" thickTop="1">
      <c r="D19" s="328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</row>
    <row r="20" spans="3:18" ht="13.5" customHeight="1">
      <c r="C20" s="322" t="s">
        <v>10</v>
      </c>
      <c r="D20" s="323">
        <f aca="true" t="shared" si="11" ref="D20:D29">SUM(E20:R20)</f>
        <v>1171</v>
      </c>
      <c r="E20" s="324">
        <f aca="true" t="shared" si="12" ref="E20:R20">SUM(E21:E29)</f>
        <v>7</v>
      </c>
      <c r="F20" s="324">
        <f t="shared" si="12"/>
        <v>2</v>
      </c>
      <c r="G20" s="324">
        <f t="shared" si="12"/>
        <v>4</v>
      </c>
      <c r="H20" s="325">
        <f t="shared" si="12"/>
        <v>0</v>
      </c>
      <c r="I20" s="324">
        <f t="shared" si="12"/>
        <v>153</v>
      </c>
      <c r="J20" s="324">
        <f t="shared" si="12"/>
        <v>561</v>
      </c>
      <c r="K20" s="324">
        <f t="shared" si="12"/>
        <v>18</v>
      </c>
      <c r="L20" s="324">
        <f t="shared" si="12"/>
        <v>24</v>
      </c>
      <c r="M20" s="324">
        <f t="shared" si="12"/>
        <v>158</v>
      </c>
      <c r="N20" s="324">
        <f t="shared" si="12"/>
        <v>1</v>
      </c>
      <c r="O20" s="324">
        <f t="shared" si="12"/>
        <v>0</v>
      </c>
      <c r="P20" s="324">
        <f t="shared" si="12"/>
        <v>161</v>
      </c>
      <c r="Q20" s="324">
        <f t="shared" si="12"/>
        <v>56</v>
      </c>
      <c r="R20" s="324">
        <f t="shared" si="12"/>
        <v>26</v>
      </c>
    </row>
    <row r="21" spans="3:18" ht="13.5" customHeight="1">
      <c r="C21" s="314" t="s">
        <v>343</v>
      </c>
      <c r="D21" s="326">
        <f t="shared" si="11"/>
        <v>309</v>
      </c>
      <c r="E21" s="329">
        <v>3</v>
      </c>
      <c r="F21" s="330">
        <v>1</v>
      </c>
      <c r="G21" s="330">
        <v>0</v>
      </c>
      <c r="H21" s="330">
        <v>0</v>
      </c>
      <c r="I21" s="329">
        <v>33</v>
      </c>
      <c r="J21" s="329">
        <v>136</v>
      </c>
      <c r="K21" s="329">
        <v>4</v>
      </c>
      <c r="L21" s="329">
        <v>11</v>
      </c>
      <c r="M21" s="329">
        <v>37</v>
      </c>
      <c r="N21" s="329">
        <v>1</v>
      </c>
      <c r="O21" s="330">
        <v>0</v>
      </c>
      <c r="P21" s="329">
        <v>46</v>
      </c>
      <c r="Q21" s="329">
        <v>32</v>
      </c>
      <c r="R21" s="329">
        <v>5</v>
      </c>
    </row>
    <row r="22" spans="3:18" ht="13.5" customHeight="1">
      <c r="C22" s="314" t="s">
        <v>344</v>
      </c>
      <c r="D22" s="326">
        <f t="shared" si="11"/>
        <v>89</v>
      </c>
      <c r="E22" s="330">
        <v>4</v>
      </c>
      <c r="F22" s="329">
        <v>0</v>
      </c>
      <c r="G22" s="330">
        <v>0</v>
      </c>
      <c r="H22" s="330">
        <v>0</v>
      </c>
      <c r="I22" s="329">
        <v>13</v>
      </c>
      <c r="J22" s="329">
        <v>40</v>
      </c>
      <c r="K22" s="329">
        <v>0</v>
      </c>
      <c r="L22" s="329">
        <v>1</v>
      </c>
      <c r="M22" s="329">
        <v>12</v>
      </c>
      <c r="N22" s="330">
        <v>0</v>
      </c>
      <c r="O22" s="330">
        <v>0</v>
      </c>
      <c r="P22" s="329">
        <v>16</v>
      </c>
      <c r="Q22" s="329">
        <v>3</v>
      </c>
      <c r="R22" s="329">
        <v>0</v>
      </c>
    </row>
    <row r="23" spans="2:18" ht="13.5" customHeight="1">
      <c r="B23" s="314" t="s">
        <v>375</v>
      </c>
      <c r="C23" s="314" t="s">
        <v>345</v>
      </c>
      <c r="D23" s="326">
        <f t="shared" si="11"/>
        <v>544</v>
      </c>
      <c r="E23" s="329">
        <v>0</v>
      </c>
      <c r="F23" s="330">
        <v>1</v>
      </c>
      <c r="G23" s="330">
        <v>1</v>
      </c>
      <c r="H23" s="330">
        <v>0</v>
      </c>
      <c r="I23" s="329">
        <v>90</v>
      </c>
      <c r="J23" s="329">
        <v>299</v>
      </c>
      <c r="K23" s="329">
        <v>13</v>
      </c>
      <c r="L23" s="329">
        <v>7</v>
      </c>
      <c r="M23" s="329">
        <v>47</v>
      </c>
      <c r="N23" s="330">
        <v>0</v>
      </c>
      <c r="O23" s="329">
        <v>0</v>
      </c>
      <c r="P23" s="329">
        <v>54</v>
      </c>
      <c r="Q23" s="329">
        <v>13</v>
      </c>
      <c r="R23" s="329">
        <v>19</v>
      </c>
    </row>
    <row r="24" spans="2:18" ht="13.5" customHeight="1">
      <c r="B24" s="314" t="s">
        <v>45</v>
      </c>
      <c r="C24" s="314" t="s">
        <v>150</v>
      </c>
      <c r="D24" s="326">
        <f t="shared" si="11"/>
        <v>162</v>
      </c>
      <c r="E24" s="329">
        <v>0</v>
      </c>
      <c r="F24" s="330">
        <v>0</v>
      </c>
      <c r="G24" s="330">
        <v>2</v>
      </c>
      <c r="H24" s="330">
        <v>0</v>
      </c>
      <c r="I24" s="329">
        <v>9</v>
      </c>
      <c r="J24" s="329">
        <v>66</v>
      </c>
      <c r="K24" s="329">
        <v>1</v>
      </c>
      <c r="L24" s="329">
        <v>2</v>
      </c>
      <c r="M24" s="329">
        <v>46</v>
      </c>
      <c r="N24" s="329">
        <v>0</v>
      </c>
      <c r="O24" s="330">
        <v>0</v>
      </c>
      <c r="P24" s="329">
        <v>28</v>
      </c>
      <c r="Q24" s="329">
        <v>6</v>
      </c>
      <c r="R24" s="330">
        <v>2</v>
      </c>
    </row>
    <row r="25" spans="3:18" ht="13.5" customHeight="1">
      <c r="C25" s="314" t="s">
        <v>346</v>
      </c>
      <c r="D25" s="326">
        <f t="shared" si="11"/>
        <v>34</v>
      </c>
      <c r="E25" s="329">
        <v>0</v>
      </c>
      <c r="F25" s="330">
        <v>0</v>
      </c>
      <c r="G25" s="329">
        <v>1</v>
      </c>
      <c r="H25" s="330">
        <v>0</v>
      </c>
      <c r="I25" s="330">
        <v>5</v>
      </c>
      <c r="J25" s="330">
        <v>10</v>
      </c>
      <c r="K25" s="330">
        <v>0</v>
      </c>
      <c r="L25" s="329">
        <v>3</v>
      </c>
      <c r="M25" s="330">
        <v>6</v>
      </c>
      <c r="N25" s="330">
        <v>0</v>
      </c>
      <c r="O25" s="330">
        <v>0</v>
      </c>
      <c r="P25" s="329">
        <v>9</v>
      </c>
      <c r="Q25" s="329">
        <v>0</v>
      </c>
      <c r="R25" s="330">
        <v>0</v>
      </c>
    </row>
    <row r="26" spans="3:18" ht="13.5" customHeight="1">
      <c r="C26" s="314" t="s">
        <v>155</v>
      </c>
      <c r="D26" s="326">
        <f t="shared" si="11"/>
        <v>17</v>
      </c>
      <c r="E26" s="330">
        <v>0</v>
      </c>
      <c r="F26" s="330">
        <v>0</v>
      </c>
      <c r="G26" s="330">
        <v>0</v>
      </c>
      <c r="H26" s="330">
        <v>0</v>
      </c>
      <c r="I26" s="330">
        <v>0</v>
      </c>
      <c r="J26" s="330">
        <v>7</v>
      </c>
      <c r="K26" s="330">
        <v>0</v>
      </c>
      <c r="L26" s="330">
        <v>0</v>
      </c>
      <c r="M26" s="329">
        <v>4</v>
      </c>
      <c r="N26" s="330">
        <v>0</v>
      </c>
      <c r="O26" s="330">
        <v>0</v>
      </c>
      <c r="P26" s="329">
        <v>5</v>
      </c>
      <c r="Q26" s="329">
        <v>1</v>
      </c>
      <c r="R26" s="330">
        <v>0</v>
      </c>
    </row>
    <row r="27" spans="3:18" ht="13.5" customHeight="1">
      <c r="C27" s="314" t="s">
        <v>142</v>
      </c>
      <c r="D27" s="328">
        <f t="shared" si="11"/>
        <v>1</v>
      </c>
      <c r="E27" s="330">
        <v>0</v>
      </c>
      <c r="F27" s="330">
        <v>0</v>
      </c>
      <c r="G27" s="330">
        <v>0</v>
      </c>
      <c r="H27" s="330">
        <v>0</v>
      </c>
      <c r="I27" s="330">
        <v>0</v>
      </c>
      <c r="J27" s="330">
        <v>0</v>
      </c>
      <c r="K27" s="330">
        <v>0</v>
      </c>
      <c r="L27" s="330">
        <v>0</v>
      </c>
      <c r="M27" s="330">
        <v>0</v>
      </c>
      <c r="N27" s="330">
        <v>0</v>
      </c>
      <c r="O27" s="330">
        <v>0</v>
      </c>
      <c r="P27" s="330">
        <v>1</v>
      </c>
      <c r="Q27" s="330">
        <v>0</v>
      </c>
      <c r="R27" s="330">
        <v>0</v>
      </c>
    </row>
    <row r="28" spans="3:18" ht="13.5" customHeight="1">
      <c r="C28" s="314" t="s">
        <v>223</v>
      </c>
      <c r="D28" s="328">
        <f t="shared" si="11"/>
        <v>1</v>
      </c>
      <c r="E28" s="330">
        <v>0</v>
      </c>
      <c r="F28" s="330">
        <v>0</v>
      </c>
      <c r="G28" s="330">
        <v>0</v>
      </c>
      <c r="H28" s="330">
        <v>0</v>
      </c>
      <c r="I28" s="330">
        <v>0</v>
      </c>
      <c r="J28" s="330">
        <v>1</v>
      </c>
      <c r="K28" s="330">
        <v>0</v>
      </c>
      <c r="L28" s="330">
        <v>0</v>
      </c>
      <c r="M28" s="330">
        <v>0</v>
      </c>
      <c r="N28" s="330">
        <v>0</v>
      </c>
      <c r="O28" s="330">
        <v>0</v>
      </c>
      <c r="P28" s="330">
        <v>0</v>
      </c>
      <c r="Q28" s="330">
        <v>0</v>
      </c>
      <c r="R28" s="330">
        <v>0</v>
      </c>
    </row>
    <row r="29" spans="3:18" ht="13.5" customHeight="1">
      <c r="C29" s="314" t="s">
        <v>385</v>
      </c>
      <c r="D29" s="326">
        <f t="shared" si="11"/>
        <v>14</v>
      </c>
      <c r="E29" s="330">
        <v>0</v>
      </c>
      <c r="F29" s="330">
        <v>0</v>
      </c>
      <c r="G29" s="330">
        <v>0</v>
      </c>
      <c r="H29" s="330">
        <v>0</v>
      </c>
      <c r="I29" s="330">
        <v>3</v>
      </c>
      <c r="J29" s="330">
        <v>2</v>
      </c>
      <c r="K29" s="330">
        <v>0</v>
      </c>
      <c r="L29" s="330">
        <v>0</v>
      </c>
      <c r="M29" s="330">
        <v>6</v>
      </c>
      <c r="N29" s="330">
        <v>0</v>
      </c>
      <c r="O29" s="330">
        <v>0</v>
      </c>
      <c r="P29" s="329">
        <v>2</v>
      </c>
      <c r="Q29" s="330">
        <v>1</v>
      </c>
      <c r="R29" s="330">
        <v>0</v>
      </c>
    </row>
    <row r="30" spans="4:18" ht="4.5" customHeight="1" thickBot="1" thickTop="1">
      <c r="D30" s="328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</row>
    <row r="31" spans="4:18" ht="4.5" customHeight="1" thickBot="1" thickTop="1">
      <c r="D31" s="328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</row>
    <row r="32" spans="3:18" ht="13.5" customHeight="1">
      <c r="C32" s="322" t="s">
        <v>10</v>
      </c>
      <c r="D32" s="323">
        <f aca="true" t="shared" si="13" ref="D32:D41">SUM(E32:R32)</f>
        <v>804</v>
      </c>
      <c r="E32" s="324">
        <f aca="true" t="shared" si="14" ref="E32:R32">SUM(E33:E41)</f>
        <v>1</v>
      </c>
      <c r="F32" s="331">
        <f t="shared" si="14"/>
        <v>0</v>
      </c>
      <c r="G32" s="324">
        <f t="shared" si="14"/>
        <v>0</v>
      </c>
      <c r="H32" s="331">
        <f t="shared" si="14"/>
        <v>0</v>
      </c>
      <c r="I32" s="324">
        <f t="shared" si="14"/>
        <v>11</v>
      </c>
      <c r="J32" s="324">
        <f t="shared" si="14"/>
        <v>191</v>
      </c>
      <c r="K32" s="324">
        <f t="shared" si="14"/>
        <v>4</v>
      </c>
      <c r="L32" s="324">
        <f t="shared" si="14"/>
        <v>14</v>
      </c>
      <c r="M32" s="324">
        <f t="shared" si="14"/>
        <v>206</v>
      </c>
      <c r="N32" s="324">
        <f t="shared" si="14"/>
        <v>13</v>
      </c>
      <c r="O32" s="324">
        <f t="shared" si="14"/>
        <v>2</v>
      </c>
      <c r="P32" s="324">
        <f t="shared" si="14"/>
        <v>335</v>
      </c>
      <c r="Q32" s="324">
        <f t="shared" si="14"/>
        <v>18</v>
      </c>
      <c r="R32" s="324">
        <f t="shared" si="14"/>
        <v>9</v>
      </c>
    </row>
    <row r="33" spans="3:18" ht="13.5" customHeight="1">
      <c r="C33" s="314" t="s">
        <v>343</v>
      </c>
      <c r="D33" s="326">
        <f t="shared" si="13"/>
        <v>277</v>
      </c>
      <c r="E33" s="329">
        <v>1</v>
      </c>
      <c r="F33" s="330">
        <v>0</v>
      </c>
      <c r="G33" s="330">
        <v>0</v>
      </c>
      <c r="H33" s="330">
        <v>0</v>
      </c>
      <c r="I33" s="329">
        <v>7</v>
      </c>
      <c r="J33" s="329">
        <v>63</v>
      </c>
      <c r="K33" s="330">
        <v>2</v>
      </c>
      <c r="L33" s="329">
        <v>5</v>
      </c>
      <c r="M33" s="329">
        <v>59</v>
      </c>
      <c r="N33" s="330">
        <v>2</v>
      </c>
      <c r="O33" s="330">
        <v>2</v>
      </c>
      <c r="P33" s="329">
        <v>121</v>
      </c>
      <c r="Q33" s="329">
        <v>12</v>
      </c>
      <c r="R33" s="329">
        <v>3</v>
      </c>
    </row>
    <row r="34" spans="3:18" ht="13.5" customHeight="1">
      <c r="C34" s="314" t="s">
        <v>344</v>
      </c>
      <c r="D34" s="326">
        <f t="shared" si="13"/>
        <v>64</v>
      </c>
      <c r="E34" s="330">
        <v>0</v>
      </c>
      <c r="F34" s="330">
        <v>0</v>
      </c>
      <c r="G34" s="330">
        <v>0</v>
      </c>
      <c r="H34" s="330">
        <v>0</v>
      </c>
      <c r="I34" s="329">
        <v>0</v>
      </c>
      <c r="J34" s="329">
        <v>19</v>
      </c>
      <c r="K34" s="330">
        <v>0</v>
      </c>
      <c r="L34" s="330">
        <v>0</v>
      </c>
      <c r="M34" s="329">
        <v>14</v>
      </c>
      <c r="N34" s="330">
        <v>0</v>
      </c>
      <c r="O34" s="330">
        <v>0</v>
      </c>
      <c r="P34" s="329">
        <v>30</v>
      </c>
      <c r="Q34" s="330">
        <v>1</v>
      </c>
      <c r="R34" s="330">
        <v>0</v>
      </c>
    </row>
    <row r="35" spans="3:18" ht="13.5" customHeight="1">
      <c r="C35" s="314" t="s">
        <v>345</v>
      </c>
      <c r="D35" s="326">
        <f t="shared" si="13"/>
        <v>31</v>
      </c>
      <c r="E35" s="330">
        <v>0</v>
      </c>
      <c r="F35" s="330">
        <v>0</v>
      </c>
      <c r="G35" s="330">
        <v>0</v>
      </c>
      <c r="H35" s="330">
        <v>0</v>
      </c>
      <c r="I35" s="329">
        <v>1</v>
      </c>
      <c r="J35" s="329">
        <v>14</v>
      </c>
      <c r="K35" s="330">
        <v>0</v>
      </c>
      <c r="L35" s="329">
        <v>0</v>
      </c>
      <c r="M35" s="329">
        <v>5</v>
      </c>
      <c r="N35" s="330">
        <v>0</v>
      </c>
      <c r="O35" s="330">
        <v>0</v>
      </c>
      <c r="P35" s="329">
        <v>6</v>
      </c>
      <c r="Q35" s="330">
        <v>0</v>
      </c>
      <c r="R35" s="330">
        <v>5</v>
      </c>
    </row>
    <row r="36" spans="2:18" ht="13.5" customHeight="1">
      <c r="B36" s="314" t="s">
        <v>46</v>
      </c>
      <c r="C36" s="314" t="s">
        <v>150</v>
      </c>
      <c r="D36" s="326">
        <f t="shared" si="13"/>
        <v>336</v>
      </c>
      <c r="E36" s="329">
        <v>0</v>
      </c>
      <c r="F36" s="330">
        <v>0</v>
      </c>
      <c r="G36" s="329">
        <v>0</v>
      </c>
      <c r="H36" s="330">
        <v>0</v>
      </c>
      <c r="I36" s="329">
        <v>3</v>
      </c>
      <c r="J36" s="329">
        <v>81</v>
      </c>
      <c r="K36" s="329">
        <v>2</v>
      </c>
      <c r="L36" s="329">
        <v>7</v>
      </c>
      <c r="M36" s="329">
        <v>105</v>
      </c>
      <c r="N36" s="329">
        <v>11</v>
      </c>
      <c r="O36" s="330">
        <v>0</v>
      </c>
      <c r="P36" s="329">
        <v>123</v>
      </c>
      <c r="Q36" s="329">
        <v>3</v>
      </c>
      <c r="R36" s="329">
        <v>1</v>
      </c>
    </row>
    <row r="37" spans="3:18" ht="13.5" customHeight="1">
      <c r="C37" s="314" t="s">
        <v>346</v>
      </c>
      <c r="D37" s="326">
        <f t="shared" si="13"/>
        <v>3</v>
      </c>
      <c r="E37" s="330">
        <v>0</v>
      </c>
      <c r="F37" s="330">
        <v>0</v>
      </c>
      <c r="G37" s="330">
        <v>0</v>
      </c>
      <c r="H37" s="330">
        <v>0</v>
      </c>
      <c r="I37" s="330">
        <v>0</v>
      </c>
      <c r="J37" s="329">
        <v>0</v>
      </c>
      <c r="K37" s="330">
        <v>0</v>
      </c>
      <c r="L37" s="329">
        <v>1</v>
      </c>
      <c r="M37" s="329">
        <v>2</v>
      </c>
      <c r="N37" s="330">
        <v>0</v>
      </c>
      <c r="O37" s="330">
        <v>0</v>
      </c>
      <c r="P37" s="330">
        <v>0</v>
      </c>
      <c r="Q37" s="330">
        <v>0</v>
      </c>
      <c r="R37" s="330">
        <v>0</v>
      </c>
    </row>
    <row r="38" spans="3:18" ht="13.5" customHeight="1">
      <c r="C38" s="314" t="s">
        <v>155</v>
      </c>
      <c r="D38" s="326">
        <f t="shared" si="13"/>
        <v>41</v>
      </c>
      <c r="E38" s="330">
        <v>0</v>
      </c>
      <c r="F38" s="330">
        <v>0</v>
      </c>
      <c r="G38" s="330">
        <v>0</v>
      </c>
      <c r="H38" s="330">
        <v>0</v>
      </c>
      <c r="I38" s="330">
        <v>0</v>
      </c>
      <c r="J38" s="329">
        <v>9</v>
      </c>
      <c r="K38" s="330">
        <v>0</v>
      </c>
      <c r="L38" s="329">
        <v>0</v>
      </c>
      <c r="M38" s="329">
        <v>14</v>
      </c>
      <c r="N38" s="330">
        <v>0</v>
      </c>
      <c r="O38" s="330">
        <v>0</v>
      </c>
      <c r="P38" s="329">
        <v>18</v>
      </c>
      <c r="Q38" s="330">
        <v>0</v>
      </c>
      <c r="R38" s="330">
        <v>0</v>
      </c>
    </row>
    <row r="39" spans="3:18" ht="13.5" customHeight="1">
      <c r="C39" s="314" t="s">
        <v>142</v>
      </c>
      <c r="D39" s="326">
        <f t="shared" si="13"/>
        <v>17</v>
      </c>
      <c r="E39" s="330">
        <v>0</v>
      </c>
      <c r="F39" s="330">
        <v>0</v>
      </c>
      <c r="G39" s="330">
        <v>0</v>
      </c>
      <c r="H39" s="330">
        <v>0</v>
      </c>
      <c r="I39" s="330">
        <v>0</v>
      </c>
      <c r="J39" s="329">
        <v>0</v>
      </c>
      <c r="K39" s="330">
        <v>0</v>
      </c>
      <c r="L39" s="330">
        <v>0</v>
      </c>
      <c r="M39" s="330">
        <v>0</v>
      </c>
      <c r="N39" s="330">
        <v>0</v>
      </c>
      <c r="O39" s="330">
        <v>0</v>
      </c>
      <c r="P39" s="329">
        <v>17</v>
      </c>
      <c r="Q39" s="330">
        <v>0</v>
      </c>
      <c r="R39" s="330">
        <v>0</v>
      </c>
    </row>
    <row r="40" spans="3:18" ht="13.5" customHeight="1">
      <c r="C40" s="314" t="s">
        <v>223</v>
      </c>
      <c r="D40" s="326">
        <f t="shared" si="13"/>
        <v>8</v>
      </c>
      <c r="E40" s="330">
        <v>0</v>
      </c>
      <c r="F40" s="330">
        <v>0</v>
      </c>
      <c r="G40" s="330">
        <v>0</v>
      </c>
      <c r="H40" s="330">
        <v>0</v>
      </c>
      <c r="I40" s="330">
        <v>0</v>
      </c>
      <c r="J40" s="329">
        <v>3</v>
      </c>
      <c r="K40" s="330">
        <v>0</v>
      </c>
      <c r="L40" s="330">
        <v>0</v>
      </c>
      <c r="M40" s="330">
        <v>1</v>
      </c>
      <c r="N40" s="330">
        <v>0</v>
      </c>
      <c r="O40" s="330">
        <v>0</v>
      </c>
      <c r="P40" s="329">
        <v>4</v>
      </c>
      <c r="Q40" s="330">
        <v>0</v>
      </c>
      <c r="R40" s="330">
        <v>0</v>
      </c>
    </row>
    <row r="41" spans="3:18" ht="13.5" customHeight="1">
      <c r="C41" s="314" t="s">
        <v>385</v>
      </c>
      <c r="D41" s="326">
        <f t="shared" si="13"/>
        <v>27</v>
      </c>
      <c r="E41" s="330">
        <v>0</v>
      </c>
      <c r="F41" s="330">
        <v>0</v>
      </c>
      <c r="G41" s="330">
        <v>0</v>
      </c>
      <c r="H41" s="330">
        <v>0</v>
      </c>
      <c r="I41" s="330">
        <v>0</v>
      </c>
      <c r="J41" s="329">
        <v>2</v>
      </c>
      <c r="K41" s="330">
        <v>0</v>
      </c>
      <c r="L41" s="330">
        <v>1</v>
      </c>
      <c r="M41" s="329">
        <v>6</v>
      </c>
      <c r="N41" s="330">
        <v>0</v>
      </c>
      <c r="O41" s="330">
        <v>0</v>
      </c>
      <c r="P41" s="329">
        <v>16</v>
      </c>
      <c r="Q41" s="330">
        <v>2</v>
      </c>
      <c r="R41" s="330">
        <v>0</v>
      </c>
    </row>
    <row r="42" spans="4:18" ht="4.5" customHeight="1" thickBot="1" thickTop="1">
      <c r="D42" s="328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</row>
    <row r="43" spans="4:18" ht="4.5" customHeight="1">
      <c r="D43" s="328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</row>
    <row r="44" spans="2:18" ht="13.5" customHeight="1">
      <c r="B44" s="566" t="s">
        <v>376</v>
      </c>
      <c r="C44" s="567"/>
      <c r="D44" s="328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</row>
    <row r="45" spans="2:18" ht="13.5" customHeight="1">
      <c r="B45" s="566" t="s">
        <v>377</v>
      </c>
      <c r="C45" s="567"/>
      <c r="D45" s="328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3:18" ht="13.5" customHeight="1">
      <c r="C46" s="322" t="s">
        <v>10</v>
      </c>
      <c r="D46" s="326">
        <f>SUM(E46:R46)</f>
        <v>421</v>
      </c>
      <c r="E46" s="324">
        <f aca="true" t="shared" si="15" ref="E46:R46">E47+E48</f>
        <v>1</v>
      </c>
      <c r="F46" s="331">
        <f t="shared" si="15"/>
        <v>1</v>
      </c>
      <c r="G46" s="331">
        <f t="shared" si="15"/>
        <v>2</v>
      </c>
      <c r="H46" s="324">
        <f t="shared" si="15"/>
        <v>0</v>
      </c>
      <c r="I46" s="324">
        <f t="shared" si="15"/>
        <v>25</v>
      </c>
      <c r="J46" s="324">
        <f t="shared" si="15"/>
        <v>148</v>
      </c>
      <c r="K46" s="324">
        <f t="shared" si="15"/>
        <v>1</v>
      </c>
      <c r="L46" s="324">
        <f t="shared" si="15"/>
        <v>23</v>
      </c>
      <c r="M46" s="324">
        <f t="shared" si="15"/>
        <v>65</v>
      </c>
      <c r="N46" s="324">
        <f t="shared" si="15"/>
        <v>0</v>
      </c>
      <c r="O46" s="324">
        <f t="shared" si="15"/>
        <v>0</v>
      </c>
      <c r="P46" s="324">
        <f t="shared" si="15"/>
        <v>104</v>
      </c>
      <c r="Q46" s="324">
        <f t="shared" si="15"/>
        <v>49</v>
      </c>
      <c r="R46" s="324">
        <f t="shared" si="15"/>
        <v>2</v>
      </c>
    </row>
    <row r="47" spans="3:18" ht="13.5" customHeight="1">
      <c r="C47" s="314" t="s">
        <v>45</v>
      </c>
      <c r="D47" s="326">
        <f>SUM(E47:R47)</f>
        <v>289</v>
      </c>
      <c r="E47" s="330">
        <v>1</v>
      </c>
      <c r="F47" s="330">
        <v>1</v>
      </c>
      <c r="G47" s="330">
        <v>2</v>
      </c>
      <c r="H47" s="329">
        <v>0</v>
      </c>
      <c r="I47" s="329">
        <v>25</v>
      </c>
      <c r="J47" s="329">
        <v>124</v>
      </c>
      <c r="K47" s="329">
        <v>1</v>
      </c>
      <c r="L47" s="329">
        <v>13</v>
      </c>
      <c r="M47" s="329">
        <v>30</v>
      </c>
      <c r="N47" s="330">
        <v>0</v>
      </c>
      <c r="O47" s="329">
        <v>0</v>
      </c>
      <c r="P47" s="329">
        <v>49</v>
      </c>
      <c r="Q47" s="329">
        <v>41</v>
      </c>
      <c r="R47" s="330">
        <v>2</v>
      </c>
    </row>
    <row r="48" spans="3:18" ht="13.5" customHeight="1">
      <c r="C48" s="314" t="s">
        <v>46</v>
      </c>
      <c r="D48" s="326">
        <f>SUM(E48:R48)</f>
        <v>132</v>
      </c>
      <c r="E48" s="329">
        <v>0</v>
      </c>
      <c r="F48" s="330">
        <v>0</v>
      </c>
      <c r="G48" s="330">
        <v>0</v>
      </c>
      <c r="H48" s="330">
        <v>0</v>
      </c>
      <c r="I48" s="330">
        <v>0</v>
      </c>
      <c r="J48" s="329">
        <v>24</v>
      </c>
      <c r="K48" s="330">
        <v>0</v>
      </c>
      <c r="L48" s="329">
        <v>10</v>
      </c>
      <c r="M48" s="329">
        <v>35</v>
      </c>
      <c r="N48" s="329">
        <v>0</v>
      </c>
      <c r="O48" s="330">
        <v>0</v>
      </c>
      <c r="P48" s="329">
        <v>55</v>
      </c>
      <c r="Q48" s="329">
        <v>8</v>
      </c>
      <c r="R48" s="330">
        <v>0</v>
      </c>
    </row>
    <row r="49" spans="2:18" ht="4.5" customHeight="1" thickBot="1" thickTop="1">
      <c r="B49" s="332"/>
      <c r="C49" s="332"/>
      <c r="D49" s="333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ht="13.5" thickBot="1" thickTop="1"/>
    <row r="51" ht="13.5" thickBot="1" thickTop="1"/>
    <row r="52" ht="13.5" thickBot="1" thickTop="1">
      <c r="F52" s="331">
        <f>F53+F54</f>
        <v>0</v>
      </c>
    </row>
    <row r="53" ht="13.5" thickBot="1" thickTop="1"/>
    <row r="54" ht="13.5" thickBot="1" thickTop="1"/>
    <row r="55" ht="13.5" thickBot="1" thickTop="1"/>
    <row r="56" ht="13.5" thickBot="1" thickTop="1"/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  <row r="69" ht="13.5" thickBot="1" thickTop="1"/>
  </sheetData>
  <sheetProtection/>
  <mergeCells count="8">
    <mergeCell ref="R4:R6"/>
    <mergeCell ref="M4:M6"/>
    <mergeCell ref="L4:L6"/>
    <mergeCell ref="N4:N6"/>
    <mergeCell ref="B44:C44"/>
    <mergeCell ref="B45:C45"/>
    <mergeCell ref="B5:C5"/>
    <mergeCell ref="Q5:Q6"/>
  </mergeCells>
  <printOptions/>
  <pageMargins left="0.75" right="0.75" top="1" bottom="1" header="0.512" footer="0.51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44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3" sqref="E13"/>
    </sheetView>
  </sheetViews>
  <sheetFormatPr defaultColWidth="9.00390625" defaultRowHeight="23.25" customHeight="1"/>
  <cols>
    <col min="1" max="1" width="0.5" style="404" customWidth="1"/>
    <col min="2" max="2" width="2.625" style="404" customWidth="1"/>
    <col min="3" max="3" width="4.625" style="404" customWidth="1"/>
    <col min="4" max="4" width="2.625" style="404" customWidth="1"/>
    <col min="5" max="6" width="6.625" style="404" customWidth="1"/>
    <col min="7" max="7" width="7.25390625" style="404" customWidth="1"/>
    <col min="8" max="9" width="6.625" style="404" customWidth="1"/>
    <col min="10" max="13" width="5.625" style="404" customWidth="1"/>
    <col min="14" max="18" width="4.625" style="404" customWidth="1"/>
    <col min="19" max="19" width="7.50390625" style="429" customWidth="1"/>
    <col min="20" max="20" width="7.125" style="429" customWidth="1"/>
    <col min="21" max="16384" width="9.00390625" style="404" customWidth="1"/>
  </cols>
  <sheetData>
    <row r="1" ht="9" customHeight="1"/>
    <row r="2" ht="18" customHeight="1">
      <c r="B2" s="405" t="s">
        <v>429</v>
      </c>
    </row>
    <row r="3" ht="9" customHeight="1" thickBot="1"/>
    <row r="4" spans="2:20" ht="11.25" customHeight="1">
      <c r="B4" s="406"/>
      <c r="C4" s="407"/>
      <c r="D4" s="407"/>
      <c r="E4" s="408"/>
      <c r="F4" s="408" t="s">
        <v>295</v>
      </c>
      <c r="G4" s="408" t="s">
        <v>296</v>
      </c>
      <c r="H4" s="408" t="s">
        <v>297</v>
      </c>
      <c r="I4" s="408" t="s">
        <v>430</v>
      </c>
      <c r="J4" s="408" t="s">
        <v>431</v>
      </c>
      <c r="K4" s="408" t="s">
        <v>432</v>
      </c>
      <c r="L4" s="408" t="s">
        <v>433</v>
      </c>
      <c r="M4" s="408"/>
      <c r="N4" s="573" t="s">
        <v>434</v>
      </c>
      <c r="O4" s="573"/>
      <c r="P4" s="573"/>
      <c r="Q4" s="407"/>
      <c r="R4" s="407"/>
      <c r="S4" s="436"/>
      <c r="T4" s="430"/>
    </row>
    <row r="5" spans="2:20" ht="11.25" customHeight="1">
      <c r="B5" s="409"/>
      <c r="E5" s="410"/>
      <c r="F5" s="410"/>
      <c r="G5" s="410" t="s">
        <v>21</v>
      </c>
      <c r="H5" s="410"/>
      <c r="I5" s="410"/>
      <c r="J5" s="410"/>
      <c r="K5" s="410"/>
      <c r="L5" s="410"/>
      <c r="M5" s="411"/>
      <c r="N5" s="574" t="s">
        <v>435</v>
      </c>
      <c r="O5" s="575"/>
      <c r="P5" s="575"/>
      <c r="Q5" s="575"/>
      <c r="R5" s="576"/>
      <c r="S5" s="437"/>
      <c r="T5" s="431"/>
    </row>
    <row r="6" spans="2:20" ht="11.25" customHeight="1">
      <c r="B6" s="409"/>
      <c r="E6" s="410"/>
      <c r="F6" s="410" t="s">
        <v>283</v>
      </c>
      <c r="G6" s="410"/>
      <c r="H6" s="410" t="s">
        <v>436</v>
      </c>
      <c r="I6" s="410" t="s">
        <v>437</v>
      </c>
      <c r="J6" s="410"/>
      <c r="K6" s="410"/>
      <c r="L6" s="410"/>
      <c r="M6" s="410" t="s">
        <v>438</v>
      </c>
      <c r="N6" s="577"/>
      <c r="O6" s="578"/>
      <c r="P6" s="578"/>
      <c r="Q6" s="578"/>
      <c r="R6" s="579"/>
      <c r="S6" s="437" t="s">
        <v>298</v>
      </c>
      <c r="T6" s="431" t="s">
        <v>293</v>
      </c>
    </row>
    <row r="7" spans="2:20" ht="11.25" customHeight="1">
      <c r="B7" s="409"/>
      <c r="E7" s="410"/>
      <c r="F7" s="412"/>
      <c r="G7" s="410" t="s">
        <v>439</v>
      </c>
      <c r="H7" s="412"/>
      <c r="I7" s="412"/>
      <c r="J7" s="410"/>
      <c r="K7" s="410" t="s">
        <v>320</v>
      </c>
      <c r="L7" s="410" t="s">
        <v>440</v>
      </c>
      <c r="M7" s="410"/>
      <c r="N7" s="411"/>
      <c r="O7" s="411"/>
      <c r="P7" s="411"/>
      <c r="Q7" s="411"/>
      <c r="R7" s="411"/>
      <c r="S7" s="437"/>
      <c r="T7" s="431"/>
    </row>
    <row r="8" spans="2:20" ht="11.25" customHeight="1">
      <c r="B8" s="580" t="s">
        <v>441</v>
      </c>
      <c r="C8" s="581"/>
      <c r="D8" s="582"/>
      <c r="E8" s="410" t="s">
        <v>442</v>
      </c>
      <c r="F8" s="410" t="s">
        <v>443</v>
      </c>
      <c r="G8" s="410"/>
      <c r="H8" s="410" t="s">
        <v>444</v>
      </c>
      <c r="I8" s="410" t="s">
        <v>445</v>
      </c>
      <c r="J8" s="410" t="s">
        <v>289</v>
      </c>
      <c r="K8" s="410"/>
      <c r="L8" s="410"/>
      <c r="M8" s="410" t="s">
        <v>291</v>
      </c>
      <c r="N8" s="410"/>
      <c r="O8" s="410"/>
      <c r="P8" s="410"/>
      <c r="Q8" s="410"/>
      <c r="R8" s="410"/>
      <c r="S8" s="437" t="s">
        <v>446</v>
      </c>
      <c r="T8" s="432"/>
    </row>
    <row r="9" spans="2:20" ht="11.25" customHeight="1">
      <c r="B9" s="409"/>
      <c r="E9" s="410"/>
      <c r="F9" s="412"/>
      <c r="G9" s="410" t="s">
        <v>447</v>
      </c>
      <c r="H9" s="412"/>
      <c r="I9" s="410"/>
      <c r="J9" s="410"/>
      <c r="K9" s="412" t="s">
        <v>324</v>
      </c>
      <c r="L9" s="410" t="s">
        <v>448</v>
      </c>
      <c r="M9" s="410"/>
      <c r="N9" s="410"/>
      <c r="O9" s="410"/>
      <c r="P9" s="410"/>
      <c r="Q9" s="410"/>
      <c r="R9" s="410"/>
      <c r="S9" s="437" t="s">
        <v>449</v>
      </c>
      <c r="T9" s="431"/>
    </row>
    <row r="10" spans="2:20" ht="11.25" customHeight="1">
      <c r="B10" s="409"/>
      <c r="E10" s="410"/>
      <c r="F10" s="410" t="s">
        <v>286</v>
      </c>
      <c r="G10" s="410"/>
      <c r="H10" s="410" t="s">
        <v>450</v>
      </c>
      <c r="I10" s="410" t="s">
        <v>326</v>
      </c>
      <c r="J10" s="410"/>
      <c r="K10" s="410"/>
      <c r="L10" s="410"/>
      <c r="M10" s="410" t="s">
        <v>286</v>
      </c>
      <c r="N10" s="410" t="s">
        <v>10</v>
      </c>
      <c r="O10" s="410" t="s">
        <v>451</v>
      </c>
      <c r="P10" s="410" t="s">
        <v>452</v>
      </c>
      <c r="Q10" s="410" t="s">
        <v>453</v>
      </c>
      <c r="R10" s="410" t="s">
        <v>454</v>
      </c>
      <c r="S10" s="437"/>
      <c r="T10" s="432"/>
    </row>
    <row r="11" spans="2:20" ht="11.25" customHeight="1">
      <c r="B11" s="409"/>
      <c r="E11" s="410"/>
      <c r="F11" s="410"/>
      <c r="G11" s="410" t="s">
        <v>455</v>
      </c>
      <c r="H11" s="412"/>
      <c r="I11" s="412"/>
      <c r="J11" s="410"/>
      <c r="K11" s="410"/>
      <c r="L11" s="410"/>
      <c r="M11" s="410"/>
      <c r="N11" s="410"/>
      <c r="O11" s="410"/>
      <c r="P11" s="410"/>
      <c r="Q11" s="410"/>
      <c r="R11" s="410"/>
      <c r="S11" s="437" t="s">
        <v>301</v>
      </c>
      <c r="T11" s="431" t="s">
        <v>301</v>
      </c>
    </row>
    <row r="12" spans="2:20" ht="15" customHeight="1">
      <c r="B12" s="413"/>
      <c r="C12" s="414"/>
      <c r="D12" s="414"/>
      <c r="E12" s="415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38"/>
      <c r="T12" s="433"/>
    </row>
    <row r="13" spans="2:20" ht="23.25" customHeight="1">
      <c r="B13" s="409"/>
      <c r="C13" s="417"/>
      <c r="D13" s="417" t="s">
        <v>10</v>
      </c>
      <c r="E13" s="418">
        <f aca="true" t="shared" si="0" ref="E13:R15">E17+E21+E25</f>
        <v>64</v>
      </c>
      <c r="F13" s="428">
        <f t="shared" si="0"/>
        <v>63</v>
      </c>
      <c r="G13" s="419">
        <f t="shared" si="0"/>
        <v>0</v>
      </c>
      <c r="H13" s="419">
        <f t="shared" si="0"/>
        <v>0</v>
      </c>
      <c r="I13" s="419">
        <f t="shared" si="0"/>
        <v>0</v>
      </c>
      <c r="J13" s="419">
        <f t="shared" si="0"/>
        <v>0</v>
      </c>
      <c r="K13" s="428">
        <f>K17+K21+K25</f>
        <v>1</v>
      </c>
      <c r="L13" s="419">
        <f t="shared" si="0"/>
        <v>0</v>
      </c>
      <c r="M13" s="419">
        <f t="shared" si="0"/>
        <v>0</v>
      </c>
      <c r="N13" s="419">
        <f t="shared" si="0"/>
        <v>0</v>
      </c>
      <c r="O13" s="419">
        <f t="shared" si="0"/>
        <v>0</v>
      </c>
      <c r="P13" s="419">
        <f t="shared" si="0"/>
        <v>0</v>
      </c>
      <c r="Q13" s="419">
        <f t="shared" si="0"/>
        <v>0</v>
      </c>
      <c r="R13" s="419">
        <f t="shared" si="0"/>
        <v>0</v>
      </c>
      <c r="S13" s="439">
        <f>F13/E13*100</f>
        <v>98.4375</v>
      </c>
      <c r="T13" s="434">
        <f>(J13+N13)/E13*100</f>
        <v>0</v>
      </c>
    </row>
    <row r="14" spans="2:20" ht="23.25" customHeight="1">
      <c r="B14" s="409"/>
      <c r="C14" s="417" t="s">
        <v>10</v>
      </c>
      <c r="D14" s="417" t="s">
        <v>45</v>
      </c>
      <c r="E14" s="418">
        <f t="shared" si="0"/>
        <v>50</v>
      </c>
      <c r="F14" s="428">
        <f t="shared" si="0"/>
        <v>49</v>
      </c>
      <c r="G14" s="420">
        <f t="shared" si="0"/>
        <v>0</v>
      </c>
      <c r="H14" s="420">
        <f t="shared" si="0"/>
        <v>0</v>
      </c>
      <c r="I14" s="420">
        <f t="shared" si="0"/>
        <v>0</v>
      </c>
      <c r="J14" s="420">
        <f t="shared" si="0"/>
        <v>0</v>
      </c>
      <c r="K14" s="428">
        <f>K18+K22+K26</f>
        <v>1</v>
      </c>
      <c r="L14" s="420">
        <f t="shared" si="0"/>
        <v>0</v>
      </c>
      <c r="M14" s="420">
        <f t="shared" si="0"/>
        <v>0</v>
      </c>
      <c r="N14" s="419">
        <f t="shared" si="0"/>
        <v>0</v>
      </c>
      <c r="O14" s="420">
        <f t="shared" si="0"/>
        <v>0</v>
      </c>
      <c r="P14" s="420">
        <f t="shared" si="0"/>
        <v>0</v>
      </c>
      <c r="Q14" s="420">
        <f t="shared" si="0"/>
        <v>0</v>
      </c>
      <c r="R14" s="420">
        <f t="shared" si="0"/>
        <v>0</v>
      </c>
      <c r="S14" s="439">
        <f>F14/E14*100</f>
        <v>98</v>
      </c>
      <c r="T14" s="434">
        <f>(J14+N14)/E14*100</f>
        <v>0</v>
      </c>
    </row>
    <row r="15" spans="2:20" ht="23.25" customHeight="1">
      <c r="B15" s="409"/>
      <c r="C15" s="417"/>
      <c r="D15" s="417" t="s">
        <v>46</v>
      </c>
      <c r="E15" s="418">
        <f t="shared" si="0"/>
        <v>14</v>
      </c>
      <c r="F15" s="428">
        <f t="shared" si="0"/>
        <v>14</v>
      </c>
      <c r="G15" s="420">
        <f t="shared" si="0"/>
        <v>0</v>
      </c>
      <c r="H15" s="420">
        <f t="shared" si="0"/>
        <v>0</v>
      </c>
      <c r="I15" s="420">
        <f t="shared" si="0"/>
        <v>0</v>
      </c>
      <c r="J15" s="420">
        <f t="shared" si="0"/>
        <v>0</v>
      </c>
      <c r="K15" s="428">
        <f>K19+K23+K27</f>
        <v>0</v>
      </c>
      <c r="L15" s="420">
        <f t="shared" si="0"/>
        <v>0</v>
      </c>
      <c r="M15" s="420">
        <f t="shared" si="0"/>
        <v>0</v>
      </c>
      <c r="N15" s="419">
        <f t="shared" si="0"/>
        <v>0</v>
      </c>
      <c r="O15" s="420">
        <f t="shared" si="0"/>
        <v>0</v>
      </c>
      <c r="P15" s="420">
        <f t="shared" si="0"/>
        <v>0</v>
      </c>
      <c r="Q15" s="420">
        <f t="shared" si="0"/>
        <v>0</v>
      </c>
      <c r="R15" s="420">
        <f t="shared" si="0"/>
        <v>0</v>
      </c>
      <c r="S15" s="439">
        <f>F15/E15*100</f>
        <v>100</v>
      </c>
      <c r="T15" s="434">
        <f>(J15+N15)/E15*100</f>
        <v>0</v>
      </c>
    </row>
    <row r="16" spans="2:20" ht="15" customHeight="1">
      <c r="B16" s="572" t="s">
        <v>456</v>
      </c>
      <c r="C16" s="417"/>
      <c r="D16" s="417"/>
      <c r="E16" s="421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39"/>
      <c r="T16" s="434"/>
    </row>
    <row r="17" spans="2:20" ht="23.25" customHeight="1">
      <c r="B17" s="572"/>
      <c r="C17" s="571" t="s">
        <v>457</v>
      </c>
      <c r="D17" s="417" t="s">
        <v>10</v>
      </c>
      <c r="E17" s="418">
        <v>1</v>
      </c>
      <c r="F17" s="428">
        <v>1</v>
      </c>
      <c r="G17" s="419">
        <v>0</v>
      </c>
      <c r="H17" s="419">
        <v>0</v>
      </c>
      <c r="I17" s="419">
        <v>0</v>
      </c>
      <c r="J17" s="428">
        <v>0</v>
      </c>
      <c r="K17" s="428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439">
        <f>F17/E17*100</f>
        <v>100</v>
      </c>
      <c r="T17" s="434">
        <f>(J17+N17)/E17*100</f>
        <v>0</v>
      </c>
    </row>
    <row r="18" spans="2:20" ht="23.25" customHeight="1">
      <c r="B18" s="572"/>
      <c r="C18" s="571"/>
      <c r="D18" s="417" t="s">
        <v>45</v>
      </c>
      <c r="E18" s="418">
        <v>1</v>
      </c>
      <c r="F18" s="419">
        <v>1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19">
        <v>0</v>
      </c>
      <c r="N18" s="419">
        <v>0</v>
      </c>
      <c r="O18" s="420">
        <v>0</v>
      </c>
      <c r="P18" s="420">
        <v>0</v>
      </c>
      <c r="Q18" s="420">
        <v>0</v>
      </c>
      <c r="R18" s="419">
        <v>0</v>
      </c>
      <c r="S18" s="439">
        <f>F18/E18*100</f>
        <v>100</v>
      </c>
      <c r="T18" s="434">
        <f>(J18+N18)/E18*100</f>
        <v>0</v>
      </c>
    </row>
    <row r="19" spans="2:20" ht="23.25" customHeight="1">
      <c r="B19" s="572"/>
      <c r="C19" s="571"/>
      <c r="D19" s="417" t="s">
        <v>46</v>
      </c>
      <c r="E19" s="418">
        <v>0</v>
      </c>
      <c r="F19" s="419">
        <v>0</v>
      </c>
      <c r="G19" s="420">
        <v>0</v>
      </c>
      <c r="H19" s="420">
        <v>0</v>
      </c>
      <c r="I19" s="420">
        <v>0</v>
      </c>
      <c r="J19" s="420">
        <v>0</v>
      </c>
      <c r="K19" s="420">
        <v>0</v>
      </c>
      <c r="L19" s="420">
        <v>0</v>
      </c>
      <c r="M19" s="419">
        <v>0</v>
      </c>
      <c r="N19" s="419">
        <v>0</v>
      </c>
      <c r="O19" s="420">
        <v>0</v>
      </c>
      <c r="P19" s="420">
        <v>0</v>
      </c>
      <c r="Q19" s="420">
        <v>0</v>
      </c>
      <c r="R19" s="419">
        <v>0</v>
      </c>
      <c r="S19" s="439">
        <v>0</v>
      </c>
      <c r="T19" s="434">
        <v>0</v>
      </c>
    </row>
    <row r="20" spans="2:20" ht="15" customHeight="1">
      <c r="B20" s="572"/>
      <c r="C20" s="417"/>
      <c r="D20" s="417"/>
      <c r="E20" s="421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39"/>
      <c r="T20" s="434"/>
    </row>
    <row r="21" spans="2:20" ht="23.25" customHeight="1">
      <c r="B21" s="572"/>
      <c r="C21" s="571" t="s">
        <v>458</v>
      </c>
      <c r="D21" s="417" t="s">
        <v>10</v>
      </c>
      <c r="E21" s="418">
        <v>0</v>
      </c>
      <c r="F21" s="428">
        <v>0</v>
      </c>
      <c r="G21" s="419">
        <v>0</v>
      </c>
      <c r="H21" s="419">
        <v>0</v>
      </c>
      <c r="I21" s="419">
        <v>0</v>
      </c>
      <c r="J21" s="419">
        <v>0</v>
      </c>
      <c r="K21" s="428">
        <f>+K22+K23</f>
        <v>0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  <c r="R21" s="419">
        <v>0</v>
      </c>
      <c r="S21" s="439">
        <v>0</v>
      </c>
      <c r="T21" s="434">
        <v>0</v>
      </c>
    </row>
    <row r="22" spans="2:20" ht="23.25" customHeight="1">
      <c r="B22" s="572"/>
      <c r="C22" s="571"/>
      <c r="D22" s="417" t="s">
        <v>45</v>
      </c>
      <c r="E22" s="423">
        <v>0</v>
      </c>
      <c r="F22" s="420">
        <v>0</v>
      </c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420">
        <v>0</v>
      </c>
      <c r="N22" s="419">
        <v>0</v>
      </c>
      <c r="O22" s="420">
        <v>0</v>
      </c>
      <c r="P22" s="420">
        <v>0</v>
      </c>
      <c r="Q22" s="420">
        <v>0</v>
      </c>
      <c r="R22" s="420">
        <v>0</v>
      </c>
      <c r="S22" s="439">
        <v>0</v>
      </c>
      <c r="T22" s="434">
        <v>0</v>
      </c>
    </row>
    <row r="23" spans="2:20" ht="23.25" customHeight="1">
      <c r="B23" s="572"/>
      <c r="C23" s="571"/>
      <c r="D23" s="417" t="s">
        <v>46</v>
      </c>
      <c r="E23" s="423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0</v>
      </c>
      <c r="M23" s="420">
        <v>0</v>
      </c>
      <c r="N23" s="419">
        <v>0</v>
      </c>
      <c r="O23" s="420">
        <v>0</v>
      </c>
      <c r="P23" s="420">
        <v>0</v>
      </c>
      <c r="Q23" s="420">
        <v>0</v>
      </c>
      <c r="R23" s="420">
        <v>0</v>
      </c>
      <c r="S23" s="439">
        <v>0</v>
      </c>
      <c r="T23" s="434">
        <v>0</v>
      </c>
    </row>
    <row r="24" spans="2:20" ht="15" customHeight="1">
      <c r="B24" s="572"/>
      <c r="C24" s="417"/>
      <c r="D24" s="417"/>
      <c r="E24" s="421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39"/>
      <c r="T24" s="434"/>
    </row>
    <row r="25" spans="2:20" ht="23.25" customHeight="1">
      <c r="B25" s="409"/>
      <c r="C25" s="571" t="s">
        <v>459</v>
      </c>
      <c r="D25" s="417" t="s">
        <v>10</v>
      </c>
      <c r="E25" s="418">
        <v>63</v>
      </c>
      <c r="F25" s="419">
        <v>62</v>
      </c>
      <c r="G25" s="419">
        <v>0</v>
      </c>
      <c r="H25" s="419">
        <v>0</v>
      </c>
      <c r="I25" s="419">
        <v>0</v>
      </c>
      <c r="J25" s="419">
        <v>0</v>
      </c>
      <c r="K25" s="419">
        <v>1</v>
      </c>
      <c r="L25" s="419">
        <v>0</v>
      </c>
      <c r="M25" s="419">
        <v>0</v>
      </c>
      <c r="N25" s="419">
        <v>0</v>
      </c>
      <c r="O25" s="419">
        <v>0</v>
      </c>
      <c r="P25" s="419">
        <v>0</v>
      </c>
      <c r="Q25" s="419">
        <v>0</v>
      </c>
      <c r="R25" s="419">
        <v>0</v>
      </c>
      <c r="S25" s="439">
        <f>F25/E25*100</f>
        <v>98.4126984126984</v>
      </c>
      <c r="T25" s="434">
        <f aca="true" t="shared" si="1" ref="T25:T43">(J25+N25)/E25*100</f>
        <v>0</v>
      </c>
    </row>
    <row r="26" spans="2:20" ht="23.25" customHeight="1">
      <c r="B26" s="409"/>
      <c r="C26" s="571"/>
      <c r="D26" s="417" t="s">
        <v>45</v>
      </c>
      <c r="E26" s="418">
        <v>49</v>
      </c>
      <c r="F26" s="419">
        <v>48</v>
      </c>
      <c r="G26" s="420">
        <v>0</v>
      </c>
      <c r="H26" s="420">
        <v>0</v>
      </c>
      <c r="I26" s="420">
        <v>0</v>
      </c>
      <c r="J26" s="420">
        <v>0</v>
      </c>
      <c r="K26" s="420">
        <v>1</v>
      </c>
      <c r="L26" s="420">
        <v>0</v>
      </c>
      <c r="M26" s="420">
        <v>0</v>
      </c>
      <c r="N26" s="419">
        <v>0</v>
      </c>
      <c r="O26" s="420">
        <v>0</v>
      </c>
      <c r="P26" s="420">
        <v>0</v>
      </c>
      <c r="Q26" s="420">
        <v>0</v>
      </c>
      <c r="R26" s="419">
        <v>0</v>
      </c>
      <c r="S26" s="439">
        <f>F26/E26*100</f>
        <v>97.95918367346938</v>
      </c>
      <c r="T26" s="434">
        <f t="shared" si="1"/>
        <v>0</v>
      </c>
    </row>
    <row r="27" spans="2:20" ht="23.25" customHeight="1">
      <c r="B27" s="409"/>
      <c r="C27" s="571"/>
      <c r="D27" s="417" t="s">
        <v>46</v>
      </c>
      <c r="E27" s="418">
        <v>14</v>
      </c>
      <c r="F27" s="419">
        <v>14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0">
        <v>0</v>
      </c>
      <c r="M27" s="420">
        <v>0</v>
      </c>
      <c r="N27" s="419">
        <v>0</v>
      </c>
      <c r="O27" s="420">
        <v>0</v>
      </c>
      <c r="P27" s="420">
        <v>0</v>
      </c>
      <c r="Q27" s="420">
        <v>0</v>
      </c>
      <c r="R27" s="419">
        <v>0</v>
      </c>
      <c r="S27" s="439">
        <f>F27/E27*100</f>
        <v>100</v>
      </c>
      <c r="T27" s="434">
        <f t="shared" si="1"/>
        <v>0</v>
      </c>
    </row>
    <row r="28" spans="2:20" ht="15" customHeight="1">
      <c r="B28" s="409"/>
      <c r="C28" s="417"/>
      <c r="D28" s="417"/>
      <c r="E28" s="421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39"/>
      <c r="T28" s="434"/>
    </row>
    <row r="29" spans="2:20" ht="23.25" customHeight="1">
      <c r="B29" s="409"/>
      <c r="C29" s="417"/>
      <c r="D29" s="417" t="s">
        <v>10</v>
      </c>
      <c r="E29" s="418">
        <f aca="true" t="shared" si="2" ref="E29:I31">+E33+E37+E41</f>
        <v>102</v>
      </c>
      <c r="F29" s="419">
        <f t="shared" si="2"/>
        <v>3</v>
      </c>
      <c r="G29" s="419">
        <f t="shared" si="2"/>
        <v>1</v>
      </c>
      <c r="H29" s="419">
        <f t="shared" si="2"/>
        <v>0</v>
      </c>
      <c r="I29" s="419">
        <f t="shared" si="2"/>
        <v>0</v>
      </c>
      <c r="J29" s="419">
        <f aca="true" t="shared" si="3" ref="J29:L31">+J33+J37+J41</f>
        <v>22</v>
      </c>
      <c r="K29" s="419">
        <f t="shared" si="3"/>
        <v>76</v>
      </c>
      <c r="L29" s="419">
        <f t="shared" si="3"/>
        <v>0</v>
      </c>
      <c r="M29" s="420" t="s">
        <v>460</v>
      </c>
      <c r="N29" s="419">
        <f aca="true" t="shared" si="4" ref="N29:R31">+N33+N37+N41</f>
        <v>0</v>
      </c>
      <c r="O29" s="419">
        <f t="shared" si="4"/>
        <v>0</v>
      </c>
      <c r="P29" s="419">
        <f t="shared" si="4"/>
        <v>0</v>
      </c>
      <c r="Q29" s="419">
        <f t="shared" si="4"/>
        <v>0</v>
      </c>
      <c r="R29" s="419">
        <f t="shared" si="4"/>
        <v>0</v>
      </c>
      <c r="S29" s="439">
        <f>F29/E29*100</f>
        <v>2.941176470588235</v>
      </c>
      <c r="T29" s="434">
        <f t="shared" si="1"/>
        <v>21.568627450980394</v>
      </c>
    </row>
    <row r="30" spans="2:20" ht="23.25" customHeight="1">
      <c r="B30" s="409"/>
      <c r="C30" s="417" t="s">
        <v>10</v>
      </c>
      <c r="D30" s="417" t="s">
        <v>45</v>
      </c>
      <c r="E30" s="418">
        <f t="shared" si="2"/>
        <v>65</v>
      </c>
      <c r="F30" s="419">
        <f t="shared" si="2"/>
        <v>2</v>
      </c>
      <c r="G30" s="420">
        <f t="shared" si="2"/>
        <v>0</v>
      </c>
      <c r="H30" s="420">
        <f t="shared" si="2"/>
        <v>0</v>
      </c>
      <c r="I30" s="420">
        <f t="shared" si="2"/>
        <v>0</v>
      </c>
      <c r="J30" s="419">
        <f t="shared" si="3"/>
        <v>14</v>
      </c>
      <c r="K30" s="419">
        <f t="shared" si="3"/>
        <v>49</v>
      </c>
      <c r="L30" s="420">
        <f t="shared" si="3"/>
        <v>0</v>
      </c>
      <c r="M30" s="420" t="s">
        <v>460</v>
      </c>
      <c r="N30" s="419">
        <f t="shared" si="4"/>
        <v>0</v>
      </c>
      <c r="O30" s="420">
        <f t="shared" si="4"/>
        <v>0</v>
      </c>
      <c r="P30" s="420">
        <f t="shared" si="4"/>
        <v>0</v>
      </c>
      <c r="Q30" s="420">
        <f t="shared" si="4"/>
        <v>0</v>
      </c>
      <c r="R30" s="419">
        <f t="shared" si="4"/>
        <v>0</v>
      </c>
      <c r="S30" s="439">
        <f>F30/E30*100</f>
        <v>3.076923076923077</v>
      </c>
      <c r="T30" s="434">
        <f t="shared" si="1"/>
        <v>21.53846153846154</v>
      </c>
    </row>
    <row r="31" spans="2:20" ht="23.25" customHeight="1">
      <c r="B31" s="572" t="s">
        <v>461</v>
      </c>
      <c r="C31" s="417"/>
      <c r="D31" s="417" t="s">
        <v>46</v>
      </c>
      <c r="E31" s="418">
        <f t="shared" si="2"/>
        <v>37</v>
      </c>
      <c r="F31" s="419">
        <f t="shared" si="2"/>
        <v>1</v>
      </c>
      <c r="G31" s="419">
        <f t="shared" si="2"/>
        <v>1</v>
      </c>
      <c r="H31" s="420">
        <f t="shared" si="2"/>
        <v>0</v>
      </c>
      <c r="I31" s="420">
        <f t="shared" si="2"/>
        <v>0</v>
      </c>
      <c r="J31" s="419">
        <f t="shared" si="3"/>
        <v>8</v>
      </c>
      <c r="K31" s="419">
        <f t="shared" si="3"/>
        <v>27</v>
      </c>
      <c r="L31" s="420">
        <f t="shared" si="3"/>
        <v>0</v>
      </c>
      <c r="M31" s="420" t="s">
        <v>460</v>
      </c>
      <c r="N31" s="419">
        <f t="shared" si="4"/>
        <v>0</v>
      </c>
      <c r="O31" s="420">
        <f t="shared" si="4"/>
        <v>0</v>
      </c>
      <c r="P31" s="420">
        <f t="shared" si="4"/>
        <v>0</v>
      </c>
      <c r="Q31" s="420">
        <f t="shared" si="4"/>
        <v>0</v>
      </c>
      <c r="R31" s="419">
        <f t="shared" si="4"/>
        <v>0</v>
      </c>
      <c r="S31" s="439">
        <f>F31/E31*100</f>
        <v>2.7027027027027026</v>
      </c>
      <c r="T31" s="434">
        <f t="shared" si="1"/>
        <v>21.62162162162162</v>
      </c>
    </row>
    <row r="32" spans="2:20" ht="15" customHeight="1">
      <c r="B32" s="572"/>
      <c r="C32" s="417"/>
      <c r="D32" s="417"/>
      <c r="E32" s="418"/>
      <c r="F32" s="419"/>
      <c r="G32" s="419"/>
      <c r="H32" s="419"/>
      <c r="I32" s="419"/>
      <c r="J32" s="419"/>
      <c r="K32" s="419"/>
      <c r="L32" s="420"/>
      <c r="M32" s="420"/>
      <c r="N32" s="419"/>
      <c r="O32" s="419"/>
      <c r="P32" s="419"/>
      <c r="Q32" s="419"/>
      <c r="R32" s="419"/>
      <c r="S32" s="439"/>
      <c r="T32" s="434"/>
    </row>
    <row r="33" spans="2:20" ht="24" customHeight="1">
      <c r="B33" s="572"/>
      <c r="C33" s="571" t="s">
        <v>457</v>
      </c>
      <c r="D33" s="417" t="s">
        <v>10</v>
      </c>
      <c r="E33" s="418">
        <v>7</v>
      </c>
      <c r="F33" s="419">
        <v>2</v>
      </c>
      <c r="G33" s="419">
        <v>0</v>
      </c>
      <c r="H33" s="419">
        <v>0</v>
      </c>
      <c r="I33" s="419">
        <v>0</v>
      </c>
      <c r="J33" s="419">
        <v>2</v>
      </c>
      <c r="K33" s="419">
        <v>3</v>
      </c>
      <c r="L33" s="419">
        <v>0</v>
      </c>
      <c r="M33" s="420" t="s">
        <v>462</v>
      </c>
      <c r="N33" s="419">
        <v>0</v>
      </c>
      <c r="O33" s="419">
        <v>0</v>
      </c>
      <c r="P33" s="419">
        <v>0</v>
      </c>
      <c r="Q33" s="419">
        <v>0</v>
      </c>
      <c r="R33" s="419">
        <v>0</v>
      </c>
      <c r="S33" s="439">
        <f>F33/E33*100</f>
        <v>28.57142857142857</v>
      </c>
      <c r="T33" s="434">
        <f t="shared" si="1"/>
        <v>28.57142857142857</v>
      </c>
    </row>
    <row r="34" spans="2:20" ht="23.25" customHeight="1">
      <c r="B34" s="572"/>
      <c r="C34" s="571"/>
      <c r="D34" s="417" t="s">
        <v>45</v>
      </c>
      <c r="E34" s="418">
        <v>4</v>
      </c>
      <c r="F34" s="419">
        <v>2</v>
      </c>
      <c r="G34" s="420">
        <v>0</v>
      </c>
      <c r="H34" s="420">
        <v>0</v>
      </c>
      <c r="I34" s="420">
        <v>0</v>
      </c>
      <c r="J34" s="419">
        <v>1</v>
      </c>
      <c r="K34" s="419">
        <v>1</v>
      </c>
      <c r="L34" s="420">
        <v>0</v>
      </c>
      <c r="M34" s="420" t="s">
        <v>462</v>
      </c>
      <c r="N34" s="419">
        <v>0</v>
      </c>
      <c r="O34" s="420">
        <v>0</v>
      </c>
      <c r="P34" s="420">
        <v>0</v>
      </c>
      <c r="Q34" s="420">
        <v>0</v>
      </c>
      <c r="R34" s="419">
        <v>0</v>
      </c>
      <c r="S34" s="439">
        <f>F34/E34*100</f>
        <v>50</v>
      </c>
      <c r="T34" s="434">
        <f t="shared" si="1"/>
        <v>25</v>
      </c>
    </row>
    <row r="35" spans="2:20" ht="23.25" customHeight="1">
      <c r="B35" s="572"/>
      <c r="C35" s="571"/>
      <c r="D35" s="417" t="s">
        <v>46</v>
      </c>
      <c r="E35" s="418">
        <v>3</v>
      </c>
      <c r="F35" s="420">
        <v>0</v>
      </c>
      <c r="G35" s="419">
        <v>0</v>
      </c>
      <c r="H35" s="420">
        <v>0</v>
      </c>
      <c r="I35" s="420">
        <v>0</v>
      </c>
      <c r="J35" s="420">
        <v>1</v>
      </c>
      <c r="K35" s="420">
        <v>2</v>
      </c>
      <c r="L35" s="420">
        <v>0</v>
      </c>
      <c r="M35" s="420" t="s">
        <v>462</v>
      </c>
      <c r="N35" s="419">
        <v>0</v>
      </c>
      <c r="O35" s="420">
        <v>0</v>
      </c>
      <c r="P35" s="420">
        <v>0</v>
      </c>
      <c r="Q35" s="420">
        <v>0</v>
      </c>
      <c r="R35" s="419">
        <v>0</v>
      </c>
      <c r="S35" s="439">
        <f>F35/E35*100</f>
        <v>0</v>
      </c>
      <c r="T35" s="434">
        <f t="shared" si="1"/>
        <v>33.33333333333333</v>
      </c>
    </row>
    <row r="36" spans="2:20" ht="15" customHeight="1">
      <c r="B36" s="572"/>
      <c r="C36" s="417"/>
      <c r="D36" s="417"/>
      <c r="E36" s="421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39"/>
      <c r="T36" s="434"/>
    </row>
    <row r="37" spans="2:20" ht="24" customHeight="1">
      <c r="B37" s="572"/>
      <c r="C37" s="571" t="s">
        <v>463</v>
      </c>
      <c r="D37" s="417" t="s">
        <v>10</v>
      </c>
      <c r="E37" s="418">
        <v>3</v>
      </c>
      <c r="F37" s="419">
        <v>0</v>
      </c>
      <c r="G37" s="419">
        <v>0</v>
      </c>
      <c r="H37" s="419">
        <v>0</v>
      </c>
      <c r="I37" s="419">
        <v>0</v>
      </c>
      <c r="J37" s="419">
        <v>1</v>
      </c>
      <c r="K37" s="419">
        <v>2</v>
      </c>
      <c r="L37" s="419">
        <v>0</v>
      </c>
      <c r="M37" s="420" t="s">
        <v>462</v>
      </c>
      <c r="N37" s="419">
        <v>0</v>
      </c>
      <c r="O37" s="419">
        <v>0</v>
      </c>
      <c r="P37" s="419">
        <v>0</v>
      </c>
      <c r="Q37" s="419">
        <v>0</v>
      </c>
      <c r="R37" s="419">
        <v>0</v>
      </c>
      <c r="S37" s="439">
        <f>F37/E37*100</f>
        <v>0</v>
      </c>
      <c r="T37" s="434">
        <f t="shared" si="1"/>
        <v>33.33333333333333</v>
      </c>
    </row>
    <row r="38" spans="2:20" ht="23.25" customHeight="1">
      <c r="B38" s="572"/>
      <c r="C38" s="571"/>
      <c r="D38" s="417" t="s">
        <v>45</v>
      </c>
      <c r="E38" s="418">
        <v>2</v>
      </c>
      <c r="F38" s="419">
        <v>0</v>
      </c>
      <c r="G38" s="420">
        <v>0</v>
      </c>
      <c r="H38" s="420">
        <v>0</v>
      </c>
      <c r="I38" s="420">
        <v>0</v>
      </c>
      <c r="J38" s="419">
        <v>1</v>
      </c>
      <c r="K38" s="420">
        <v>1</v>
      </c>
      <c r="L38" s="420">
        <v>0</v>
      </c>
      <c r="M38" s="420" t="s">
        <v>462</v>
      </c>
      <c r="N38" s="419">
        <v>0</v>
      </c>
      <c r="O38" s="420">
        <v>0</v>
      </c>
      <c r="P38" s="420">
        <v>0</v>
      </c>
      <c r="Q38" s="420">
        <v>0</v>
      </c>
      <c r="R38" s="419">
        <v>0</v>
      </c>
      <c r="S38" s="439">
        <f>F38/E38*100</f>
        <v>0</v>
      </c>
      <c r="T38" s="434">
        <f t="shared" si="1"/>
        <v>50</v>
      </c>
    </row>
    <row r="39" spans="2:20" ht="23.25" customHeight="1">
      <c r="B39" s="572"/>
      <c r="C39" s="571"/>
      <c r="D39" s="417" t="s">
        <v>46</v>
      </c>
      <c r="E39" s="418">
        <v>1</v>
      </c>
      <c r="F39" s="419">
        <v>0</v>
      </c>
      <c r="G39" s="420">
        <v>0</v>
      </c>
      <c r="H39" s="420">
        <v>0</v>
      </c>
      <c r="I39" s="420">
        <v>0</v>
      </c>
      <c r="J39" s="420">
        <v>0</v>
      </c>
      <c r="K39" s="420">
        <v>1</v>
      </c>
      <c r="L39" s="420">
        <v>0</v>
      </c>
      <c r="M39" s="420" t="s">
        <v>462</v>
      </c>
      <c r="N39" s="419">
        <v>0</v>
      </c>
      <c r="O39" s="420">
        <v>0</v>
      </c>
      <c r="P39" s="420">
        <v>0</v>
      </c>
      <c r="Q39" s="420">
        <v>0</v>
      </c>
      <c r="R39" s="419">
        <v>0</v>
      </c>
      <c r="S39" s="439">
        <f>F39/E39*100</f>
        <v>0</v>
      </c>
      <c r="T39" s="434">
        <f t="shared" si="1"/>
        <v>0</v>
      </c>
    </row>
    <row r="40" spans="2:20" ht="15" customHeight="1">
      <c r="B40" s="572"/>
      <c r="C40" s="417"/>
      <c r="D40" s="417"/>
      <c r="E40" s="421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39"/>
      <c r="T40" s="434"/>
    </row>
    <row r="41" spans="2:20" ht="23.25" customHeight="1">
      <c r="B41" s="572"/>
      <c r="C41" s="571" t="s">
        <v>459</v>
      </c>
      <c r="D41" s="417" t="s">
        <v>10</v>
      </c>
      <c r="E41" s="418">
        <v>92</v>
      </c>
      <c r="F41" s="419">
        <v>1</v>
      </c>
      <c r="G41" s="419">
        <v>1</v>
      </c>
      <c r="H41" s="419">
        <v>0</v>
      </c>
      <c r="I41" s="419">
        <v>0</v>
      </c>
      <c r="J41" s="419">
        <v>19</v>
      </c>
      <c r="K41" s="419">
        <v>71</v>
      </c>
      <c r="L41" s="419">
        <v>0</v>
      </c>
      <c r="M41" s="420" t="s">
        <v>462</v>
      </c>
      <c r="N41" s="419">
        <v>0</v>
      </c>
      <c r="O41" s="419">
        <v>0</v>
      </c>
      <c r="P41" s="419">
        <v>0</v>
      </c>
      <c r="Q41" s="419">
        <v>0</v>
      </c>
      <c r="R41" s="419">
        <v>0</v>
      </c>
      <c r="S41" s="439">
        <f>F41/E41*100</f>
        <v>1.0869565217391304</v>
      </c>
      <c r="T41" s="434">
        <f t="shared" si="1"/>
        <v>20.652173913043477</v>
      </c>
    </row>
    <row r="42" spans="2:20" ht="23.25" customHeight="1">
      <c r="B42" s="409"/>
      <c r="C42" s="571"/>
      <c r="D42" s="417" t="s">
        <v>45</v>
      </c>
      <c r="E42" s="418">
        <v>59</v>
      </c>
      <c r="F42" s="420">
        <v>0</v>
      </c>
      <c r="G42" s="420">
        <v>0</v>
      </c>
      <c r="H42" s="420">
        <v>0</v>
      </c>
      <c r="I42" s="420">
        <v>0</v>
      </c>
      <c r="J42" s="419">
        <v>12</v>
      </c>
      <c r="K42" s="419">
        <v>47</v>
      </c>
      <c r="L42" s="420">
        <v>0</v>
      </c>
      <c r="M42" s="420" t="s">
        <v>462</v>
      </c>
      <c r="N42" s="419">
        <v>0</v>
      </c>
      <c r="O42" s="420">
        <v>0</v>
      </c>
      <c r="P42" s="420">
        <v>0</v>
      </c>
      <c r="Q42" s="420">
        <v>0</v>
      </c>
      <c r="R42" s="420">
        <v>0</v>
      </c>
      <c r="S42" s="439">
        <f>F42/E42*100</f>
        <v>0</v>
      </c>
      <c r="T42" s="434">
        <f t="shared" si="1"/>
        <v>20.33898305084746</v>
      </c>
    </row>
    <row r="43" spans="2:20" ht="23.25" customHeight="1">
      <c r="B43" s="409"/>
      <c r="C43" s="571"/>
      <c r="D43" s="417" t="s">
        <v>46</v>
      </c>
      <c r="E43" s="418">
        <v>33</v>
      </c>
      <c r="F43" s="419">
        <v>1</v>
      </c>
      <c r="G43" s="420">
        <v>1</v>
      </c>
      <c r="H43" s="420">
        <v>0</v>
      </c>
      <c r="I43" s="420">
        <v>0</v>
      </c>
      <c r="J43" s="419">
        <v>7</v>
      </c>
      <c r="K43" s="419">
        <v>24</v>
      </c>
      <c r="L43" s="420">
        <v>0</v>
      </c>
      <c r="M43" s="420" t="s">
        <v>462</v>
      </c>
      <c r="N43" s="419">
        <v>0</v>
      </c>
      <c r="O43" s="420">
        <v>0</v>
      </c>
      <c r="P43" s="420">
        <v>0</v>
      </c>
      <c r="Q43" s="420">
        <v>0</v>
      </c>
      <c r="R43" s="420">
        <v>0</v>
      </c>
      <c r="S43" s="439">
        <f>F43/E43*100</f>
        <v>3.0303030303030303</v>
      </c>
      <c r="T43" s="434">
        <f t="shared" si="1"/>
        <v>21.21212121212121</v>
      </c>
    </row>
    <row r="44" spans="2:20" ht="15" customHeight="1" thickBot="1">
      <c r="B44" s="424"/>
      <c r="C44" s="425"/>
      <c r="D44" s="425"/>
      <c r="E44" s="426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40"/>
      <c r="T44" s="435"/>
    </row>
  </sheetData>
  <sheetProtection/>
  <mergeCells count="11">
    <mergeCell ref="C21:C23"/>
    <mergeCell ref="C25:C27"/>
    <mergeCell ref="B31:B41"/>
    <mergeCell ref="C33:C35"/>
    <mergeCell ref="C37:C39"/>
    <mergeCell ref="C41:C43"/>
    <mergeCell ref="N4:P4"/>
    <mergeCell ref="N5:R6"/>
    <mergeCell ref="B8:D8"/>
    <mergeCell ref="B16:B24"/>
    <mergeCell ref="C17:C19"/>
  </mergeCells>
  <printOptions/>
  <pageMargins left="0.7874015748031497" right="0.1968503937007874" top="0.984251968503937" bottom="0" header="0.5118110236220472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3"/>
  <sheetViews>
    <sheetView zoomScalePageLayoutView="0" workbookViewId="0" topLeftCell="A1">
      <pane xSplit="2" ySplit="6" topLeftCell="C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9"/>
  <cols>
    <col min="1" max="1" width="1.625" style="76" customWidth="1"/>
    <col min="2" max="2" width="11.625" style="76" customWidth="1"/>
    <col min="3" max="10" width="8.625" style="76" customWidth="1"/>
    <col min="11" max="16384" width="9.00390625" style="76" customWidth="1"/>
  </cols>
  <sheetData>
    <row r="1" ht="4.5" customHeight="1"/>
    <row r="2" ht="13.5">
      <c r="B2" s="75" t="s">
        <v>236</v>
      </c>
    </row>
    <row r="3" ht="4.5" customHeight="1" thickBot="1"/>
    <row r="4" spans="2:10" s="81" customFormat="1" ht="13.5" customHeight="1">
      <c r="B4" s="181"/>
      <c r="C4" s="182"/>
      <c r="D4" s="453" t="s">
        <v>261</v>
      </c>
      <c r="E4" s="453"/>
      <c r="F4" s="181"/>
      <c r="G4" s="182"/>
      <c r="H4" s="453" t="s">
        <v>262</v>
      </c>
      <c r="I4" s="453"/>
      <c r="J4" s="181"/>
    </row>
    <row r="5" spans="2:10" s="81" customFormat="1" ht="13.5" customHeight="1">
      <c r="B5" s="183" t="s">
        <v>74</v>
      </c>
      <c r="C5" s="454" t="s">
        <v>263</v>
      </c>
      <c r="D5" s="455"/>
      <c r="E5" s="454" t="s">
        <v>264</v>
      </c>
      <c r="F5" s="455"/>
      <c r="G5" s="454" t="s">
        <v>263</v>
      </c>
      <c r="H5" s="455"/>
      <c r="I5" s="454" t="s">
        <v>265</v>
      </c>
      <c r="J5" s="456"/>
    </row>
    <row r="6" spans="2:10" s="81" customFormat="1" ht="13.5" customHeight="1">
      <c r="B6" s="183"/>
      <c r="C6" s="184" t="s">
        <v>45</v>
      </c>
      <c r="D6" s="184" t="s">
        <v>46</v>
      </c>
      <c r="E6" s="184" t="s">
        <v>45</v>
      </c>
      <c r="F6" s="184" t="s">
        <v>46</v>
      </c>
      <c r="G6" s="184" t="s">
        <v>45</v>
      </c>
      <c r="H6" s="184" t="s">
        <v>46</v>
      </c>
      <c r="I6" s="184" t="s">
        <v>45</v>
      </c>
      <c r="J6" s="184" t="s">
        <v>46</v>
      </c>
    </row>
    <row r="7" spans="2:10" ht="4.5" customHeight="1">
      <c r="B7" s="185"/>
      <c r="C7" s="186"/>
      <c r="D7" s="187"/>
      <c r="E7" s="187"/>
      <c r="F7" s="187"/>
      <c r="G7" s="187"/>
      <c r="H7" s="187"/>
      <c r="I7" s="187"/>
      <c r="J7" s="187"/>
    </row>
    <row r="8" spans="2:10" ht="13.5" customHeight="1">
      <c r="B8" s="188" t="s">
        <v>80</v>
      </c>
      <c r="C8" s="189">
        <v>1122</v>
      </c>
      <c r="D8" s="190">
        <v>2216</v>
      </c>
      <c r="E8" s="190">
        <v>124</v>
      </c>
      <c r="F8" s="190">
        <v>771</v>
      </c>
      <c r="G8" s="190">
        <v>1098</v>
      </c>
      <c r="H8" s="190">
        <v>1010</v>
      </c>
      <c r="I8" s="190">
        <v>98</v>
      </c>
      <c r="J8" s="190">
        <v>346</v>
      </c>
    </row>
    <row r="9" spans="2:10" ht="13.5" customHeight="1">
      <c r="B9" s="191" t="s">
        <v>81</v>
      </c>
      <c r="C9" s="192">
        <v>20</v>
      </c>
      <c r="D9" s="193">
        <v>4</v>
      </c>
      <c r="E9" s="193">
        <v>2</v>
      </c>
      <c r="F9" s="193">
        <v>3</v>
      </c>
      <c r="G9" s="193">
        <v>15</v>
      </c>
      <c r="H9" s="193">
        <v>6</v>
      </c>
      <c r="I9" s="193">
        <v>2</v>
      </c>
      <c r="J9" s="193">
        <v>1</v>
      </c>
    </row>
    <row r="10" spans="2:10" ht="13.5" customHeight="1">
      <c r="B10" s="191" t="s">
        <v>82</v>
      </c>
      <c r="C10" s="192">
        <v>8</v>
      </c>
      <c r="D10" s="193">
        <v>20</v>
      </c>
      <c r="E10" s="193">
        <v>3</v>
      </c>
      <c r="F10" s="193">
        <v>6</v>
      </c>
      <c r="G10" s="193">
        <v>32</v>
      </c>
      <c r="H10" s="193">
        <v>5</v>
      </c>
      <c r="I10" s="193">
        <v>2</v>
      </c>
      <c r="J10" s="193">
        <v>6</v>
      </c>
    </row>
    <row r="11" spans="2:10" s="101" customFormat="1" ht="4.5" customHeight="1">
      <c r="B11" s="194"/>
      <c r="C11" s="195"/>
      <c r="D11" s="196"/>
      <c r="E11" s="196"/>
      <c r="F11" s="196"/>
      <c r="G11" s="196"/>
      <c r="H11" s="196"/>
      <c r="I11" s="196"/>
      <c r="J11" s="196"/>
    </row>
    <row r="12" spans="2:10" ht="13.5" customHeight="1">
      <c r="B12" s="197" t="s">
        <v>83</v>
      </c>
      <c r="C12" s="192">
        <v>273</v>
      </c>
      <c r="D12" s="193">
        <v>582</v>
      </c>
      <c r="E12" s="193">
        <v>54</v>
      </c>
      <c r="F12" s="193">
        <v>200</v>
      </c>
      <c r="G12" s="193">
        <v>301</v>
      </c>
      <c r="H12" s="193">
        <v>292</v>
      </c>
      <c r="I12" s="193">
        <v>30</v>
      </c>
      <c r="J12" s="193">
        <v>112</v>
      </c>
    </row>
    <row r="13" spans="2:10" ht="13.5" customHeight="1">
      <c r="B13" s="197" t="s">
        <v>84</v>
      </c>
      <c r="C13" s="192">
        <v>88</v>
      </c>
      <c r="D13" s="193">
        <v>180</v>
      </c>
      <c r="E13" s="193">
        <v>6</v>
      </c>
      <c r="F13" s="193">
        <v>82</v>
      </c>
      <c r="G13" s="193">
        <v>77</v>
      </c>
      <c r="H13" s="193">
        <v>62</v>
      </c>
      <c r="I13" s="193">
        <v>9</v>
      </c>
      <c r="J13" s="193">
        <v>26</v>
      </c>
    </row>
    <row r="14" spans="2:10" ht="13.5" customHeight="1">
      <c r="B14" s="197" t="s">
        <v>85</v>
      </c>
      <c r="C14" s="192">
        <v>55</v>
      </c>
      <c r="D14" s="193">
        <v>110</v>
      </c>
      <c r="E14" s="193">
        <v>2</v>
      </c>
      <c r="F14" s="193">
        <v>57</v>
      </c>
      <c r="G14" s="193">
        <v>50</v>
      </c>
      <c r="H14" s="193">
        <v>46</v>
      </c>
      <c r="I14" s="193">
        <v>3</v>
      </c>
      <c r="J14" s="193">
        <v>22</v>
      </c>
    </row>
    <row r="15" spans="2:10" ht="13.5" customHeight="1">
      <c r="B15" s="197" t="s">
        <v>86</v>
      </c>
      <c r="C15" s="192">
        <v>87</v>
      </c>
      <c r="D15" s="193">
        <v>168</v>
      </c>
      <c r="E15" s="193">
        <v>2</v>
      </c>
      <c r="F15" s="193">
        <v>59</v>
      </c>
      <c r="G15" s="193">
        <v>82</v>
      </c>
      <c r="H15" s="193">
        <v>71</v>
      </c>
      <c r="I15" s="193">
        <v>5</v>
      </c>
      <c r="J15" s="193">
        <v>24</v>
      </c>
    </row>
    <row r="16" spans="2:10" ht="13.5" customHeight="1">
      <c r="B16" s="197" t="s">
        <v>87</v>
      </c>
      <c r="C16" s="192">
        <v>6</v>
      </c>
      <c r="D16" s="193">
        <v>20</v>
      </c>
      <c r="E16" s="193">
        <v>0</v>
      </c>
      <c r="F16" s="193">
        <v>5</v>
      </c>
      <c r="G16" s="193">
        <v>11</v>
      </c>
      <c r="H16" s="193">
        <v>7</v>
      </c>
      <c r="I16" s="193">
        <v>0</v>
      </c>
      <c r="J16" s="193">
        <v>2</v>
      </c>
    </row>
    <row r="17" spans="2:10" s="101" customFormat="1" ht="4.5" customHeight="1">
      <c r="B17" s="198"/>
      <c r="C17" s="195"/>
      <c r="D17" s="196"/>
      <c r="E17" s="196"/>
      <c r="F17" s="196"/>
      <c r="G17" s="196"/>
      <c r="H17" s="196"/>
      <c r="I17" s="196"/>
      <c r="J17" s="196"/>
    </row>
    <row r="18" spans="2:10" ht="13.5" customHeight="1">
      <c r="B18" s="197" t="s">
        <v>88</v>
      </c>
      <c r="C18" s="192">
        <v>4</v>
      </c>
      <c r="D18" s="193">
        <v>6</v>
      </c>
      <c r="E18" s="193">
        <v>1</v>
      </c>
      <c r="F18" s="193">
        <v>2</v>
      </c>
      <c r="G18" s="193">
        <v>6</v>
      </c>
      <c r="H18" s="193">
        <v>4</v>
      </c>
      <c r="I18" s="193">
        <v>0</v>
      </c>
      <c r="J18" s="193">
        <v>2</v>
      </c>
    </row>
    <row r="19" spans="2:10" ht="13.5" customHeight="1">
      <c r="B19" s="197" t="s">
        <v>89</v>
      </c>
      <c r="C19" s="192">
        <v>4</v>
      </c>
      <c r="D19" s="193">
        <v>7</v>
      </c>
      <c r="E19" s="193">
        <v>1</v>
      </c>
      <c r="F19" s="193">
        <v>2</v>
      </c>
      <c r="G19" s="193">
        <v>4</v>
      </c>
      <c r="H19" s="193">
        <v>6</v>
      </c>
      <c r="I19" s="193">
        <v>0</v>
      </c>
      <c r="J19" s="193">
        <v>3</v>
      </c>
    </row>
    <row r="20" spans="2:10" ht="13.5" customHeight="1">
      <c r="B20" s="197" t="s">
        <v>90</v>
      </c>
      <c r="C20" s="192">
        <v>25</v>
      </c>
      <c r="D20" s="193">
        <v>60</v>
      </c>
      <c r="E20" s="193">
        <v>3</v>
      </c>
      <c r="F20" s="193">
        <v>14</v>
      </c>
      <c r="G20" s="193">
        <v>27</v>
      </c>
      <c r="H20" s="193">
        <v>24</v>
      </c>
      <c r="I20" s="193">
        <v>2</v>
      </c>
      <c r="J20" s="193">
        <v>5</v>
      </c>
    </row>
    <row r="21" spans="2:10" ht="13.5" customHeight="1">
      <c r="B21" s="197" t="s">
        <v>91</v>
      </c>
      <c r="C21" s="192">
        <v>10</v>
      </c>
      <c r="D21" s="193">
        <v>17</v>
      </c>
      <c r="E21" s="193">
        <v>1</v>
      </c>
      <c r="F21" s="193">
        <v>7</v>
      </c>
      <c r="G21" s="193">
        <v>18</v>
      </c>
      <c r="H21" s="193">
        <v>12</v>
      </c>
      <c r="I21" s="193">
        <v>1</v>
      </c>
      <c r="J21" s="193">
        <v>4</v>
      </c>
    </row>
    <row r="22" spans="2:10" ht="13.5" customHeight="1">
      <c r="B22" s="197" t="s">
        <v>92</v>
      </c>
      <c r="C22" s="192">
        <v>18</v>
      </c>
      <c r="D22" s="193">
        <v>23</v>
      </c>
      <c r="E22" s="193">
        <v>0</v>
      </c>
      <c r="F22" s="193">
        <v>5</v>
      </c>
      <c r="G22" s="193">
        <v>17</v>
      </c>
      <c r="H22" s="193">
        <v>13</v>
      </c>
      <c r="I22" s="193">
        <v>2</v>
      </c>
      <c r="J22" s="193">
        <v>6</v>
      </c>
    </row>
    <row r="23" spans="2:10" s="101" customFormat="1" ht="4.5" customHeight="1">
      <c r="B23" s="198"/>
      <c r="C23" s="195"/>
      <c r="D23" s="196"/>
      <c r="E23" s="196"/>
      <c r="F23" s="196"/>
      <c r="G23" s="196"/>
      <c r="H23" s="196"/>
      <c r="I23" s="196"/>
      <c r="J23" s="196"/>
    </row>
    <row r="24" spans="2:10" ht="13.5" customHeight="1">
      <c r="B24" s="197" t="s">
        <v>93</v>
      </c>
      <c r="C24" s="192">
        <v>9</v>
      </c>
      <c r="D24" s="193">
        <v>33</v>
      </c>
      <c r="E24" s="193">
        <v>3</v>
      </c>
      <c r="F24" s="193">
        <v>4</v>
      </c>
      <c r="G24" s="193">
        <v>14</v>
      </c>
      <c r="H24" s="193">
        <v>12</v>
      </c>
      <c r="I24" s="193">
        <v>1</v>
      </c>
      <c r="J24" s="193">
        <v>1</v>
      </c>
    </row>
    <row r="25" spans="2:10" ht="13.5" customHeight="1">
      <c r="B25" s="197" t="s">
        <v>94</v>
      </c>
      <c r="C25" s="192">
        <v>5</v>
      </c>
      <c r="D25" s="193">
        <v>13</v>
      </c>
      <c r="E25" s="193">
        <v>1</v>
      </c>
      <c r="F25" s="193">
        <v>5</v>
      </c>
      <c r="G25" s="193">
        <v>6</v>
      </c>
      <c r="H25" s="193">
        <v>6</v>
      </c>
      <c r="I25" s="193">
        <v>2</v>
      </c>
      <c r="J25" s="193">
        <v>4</v>
      </c>
    </row>
    <row r="26" spans="2:10" ht="13.5" customHeight="1">
      <c r="B26" s="197" t="s">
        <v>95</v>
      </c>
      <c r="C26" s="192">
        <v>4</v>
      </c>
      <c r="D26" s="193">
        <v>6</v>
      </c>
      <c r="E26" s="193">
        <v>0</v>
      </c>
      <c r="F26" s="193">
        <v>3</v>
      </c>
      <c r="G26" s="193">
        <v>8</v>
      </c>
      <c r="H26" s="193">
        <v>7</v>
      </c>
      <c r="I26" s="193">
        <v>2</v>
      </c>
      <c r="J26" s="193">
        <v>4</v>
      </c>
    </row>
    <row r="27" spans="2:10" ht="13.5" customHeight="1">
      <c r="B27" s="197" t="s">
        <v>96</v>
      </c>
      <c r="C27" s="192">
        <v>10</v>
      </c>
      <c r="D27" s="193">
        <v>12</v>
      </c>
      <c r="E27" s="193">
        <v>4</v>
      </c>
      <c r="F27" s="193">
        <v>8</v>
      </c>
      <c r="G27" s="193">
        <v>13</v>
      </c>
      <c r="H27" s="193">
        <v>8</v>
      </c>
      <c r="I27" s="193">
        <v>1</v>
      </c>
      <c r="J27" s="193">
        <v>6</v>
      </c>
    </row>
    <row r="28" spans="2:10" ht="13.5" customHeight="1">
      <c r="B28" s="197" t="s">
        <v>97</v>
      </c>
      <c r="C28" s="192">
        <v>3</v>
      </c>
      <c r="D28" s="193">
        <v>5</v>
      </c>
      <c r="E28" s="193">
        <v>3</v>
      </c>
      <c r="F28" s="193">
        <v>3</v>
      </c>
      <c r="G28" s="193">
        <v>9</v>
      </c>
      <c r="H28" s="193">
        <v>3</v>
      </c>
      <c r="I28" s="193">
        <v>1</v>
      </c>
      <c r="J28" s="193">
        <v>3</v>
      </c>
    </row>
    <row r="29" spans="2:10" s="101" customFormat="1" ht="4.5" customHeight="1">
      <c r="B29" s="198"/>
      <c r="C29" s="195"/>
      <c r="D29" s="196"/>
      <c r="E29" s="196"/>
      <c r="F29" s="196"/>
      <c r="G29" s="196"/>
      <c r="H29" s="196"/>
      <c r="I29" s="196"/>
      <c r="J29" s="196"/>
    </row>
    <row r="30" spans="2:10" ht="13.5" customHeight="1">
      <c r="B30" s="197" t="s">
        <v>98</v>
      </c>
      <c r="C30" s="192">
        <v>8</v>
      </c>
      <c r="D30" s="193">
        <v>10</v>
      </c>
      <c r="E30" s="193">
        <v>1</v>
      </c>
      <c r="F30" s="193">
        <v>5</v>
      </c>
      <c r="G30" s="193">
        <v>8</v>
      </c>
      <c r="H30" s="193">
        <v>6</v>
      </c>
      <c r="I30" s="193">
        <v>1</v>
      </c>
      <c r="J30" s="193">
        <v>5</v>
      </c>
    </row>
    <row r="31" spans="2:10" ht="13.5" customHeight="1">
      <c r="B31" s="197" t="s">
        <v>99</v>
      </c>
      <c r="C31" s="192">
        <v>9</v>
      </c>
      <c r="D31" s="193">
        <v>17</v>
      </c>
      <c r="E31" s="193">
        <v>1</v>
      </c>
      <c r="F31" s="193">
        <v>13</v>
      </c>
      <c r="G31" s="193">
        <v>9</v>
      </c>
      <c r="H31" s="193">
        <v>9</v>
      </c>
      <c r="I31" s="193">
        <v>3</v>
      </c>
      <c r="J31" s="193">
        <v>2</v>
      </c>
    </row>
    <row r="32" spans="2:10" ht="13.5" customHeight="1">
      <c r="B32" s="197" t="s">
        <v>100</v>
      </c>
      <c r="C32" s="192">
        <v>8</v>
      </c>
      <c r="D32" s="193">
        <v>16</v>
      </c>
      <c r="E32" s="193">
        <v>0</v>
      </c>
      <c r="F32" s="193">
        <v>5</v>
      </c>
      <c r="G32" s="193">
        <v>9</v>
      </c>
      <c r="H32" s="193">
        <v>8</v>
      </c>
      <c r="I32" s="193">
        <v>0</v>
      </c>
      <c r="J32" s="193">
        <v>4</v>
      </c>
    </row>
    <row r="33" spans="2:10" ht="13.5" customHeight="1">
      <c r="B33" s="197" t="s">
        <v>101</v>
      </c>
      <c r="C33" s="192">
        <v>14</v>
      </c>
      <c r="D33" s="193">
        <v>17</v>
      </c>
      <c r="E33" s="193">
        <v>1</v>
      </c>
      <c r="F33" s="193">
        <v>6</v>
      </c>
      <c r="G33" s="193">
        <v>12</v>
      </c>
      <c r="H33" s="193">
        <v>6</v>
      </c>
      <c r="I33" s="193">
        <v>1</v>
      </c>
      <c r="J33" s="193">
        <v>2</v>
      </c>
    </row>
    <row r="34" spans="2:10" ht="13.5" customHeight="1">
      <c r="B34" s="197" t="s">
        <v>102</v>
      </c>
      <c r="C34" s="192">
        <v>14</v>
      </c>
      <c r="D34" s="193">
        <v>23</v>
      </c>
      <c r="E34" s="193">
        <v>3</v>
      </c>
      <c r="F34" s="193">
        <v>10</v>
      </c>
      <c r="G34" s="193">
        <v>11</v>
      </c>
      <c r="H34" s="193">
        <v>7</v>
      </c>
      <c r="I34" s="193">
        <v>2</v>
      </c>
      <c r="J34" s="193">
        <v>2</v>
      </c>
    </row>
    <row r="35" spans="2:10" s="101" customFormat="1" ht="4.5" customHeight="1">
      <c r="B35" s="198"/>
      <c r="C35" s="195"/>
      <c r="D35" s="196"/>
      <c r="E35" s="196"/>
      <c r="F35" s="196"/>
      <c r="G35" s="196"/>
      <c r="H35" s="196"/>
      <c r="I35" s="196"/>
      <c r="J35" s="196"/>
    </row>
    <row r="36" spans="2:10" ht="13.5" customHeight="1">
      <c r="B36" s="197" t="s">
        <v>103</v>
      </c>
      <c r="C36" s="192">
        <v>8</v>
      </c>
      <c r="D36" s="193">
        <v>13</v>
      </c>
      <c r="E36" s="193">
        <v>2</v>
      </c>
      <c r="F36" s="193">
        <v>4</v>
      </c>
      <c r="G36" s="193">
        <v>7</v>
      </c>
      <c r="H36" s="193">
        <v>4</v>
      </c>
      <c r="I36" s="193">
        <v>0</v>
      </c>
      <c r="J36" s="193">
        <v>2</v>
      </c>
    </row>
    <row r="37" spans="2:10" ht="13.5" customHeight="1">
      <c r="B37" s="197" t="s">
        <v>104</v>
      </c>
      <c r="C37" s="192">
        <v>6</v>
      </c>
      <c r="D37" s="193">
        <v>9</v>
      </c>
      <c r="E37" s="193">
        <v>0</v>
      </c>
      <c r="F37" s="193">
        <v>6</v>
      </c>
      <c r="G37" s="193">
        <v>7</v>
      </c>
      <c r="H37" s="193">
        <v>4</v>
      </c>
      <c r="I37" s="193">
        <v>2</v>
      </c>
      <c r="J37" s="193">
        <v>4</v>
      </c>
    </row>
    <row r="38" spans="2:10" ht="13.5" customHeight="1">
      <c r="B38" s="197" t="s">
        <v>105</v>
      </c>
      <c r="C38" s="192">
        <v>11</v>
      </c>
      <c r="D38" s="193">
        <v>41</v>
      </c>
      <c r="E38" s="193">
        <v>1</v>
      </c>
      <c r="F38" s="193">
        <v>7</v>
      </c>
      <c r="G38" s="193">
        <v>13</v>
      </c>
      <c r="H38" s="193">
        <v>15</v>
      </c>
      <c r="I38" s="193">
        <v>1</v>
      </c>
      <c r="J38" s="193">
        <v>1</v>
      </c>
    </row>
    <row r="39" spans="2:10" ht="13.5" customHeight="1">
      <c r="B39" s="197" t="s">
        <v>106</v>
      </c>
      <c r="C39" s="192">
        <v>15</v>
      </c>
      <c r="D39" s="193">
        <v>51</v>
      </c>
      <c r="E39" s="193">
        <v>1</v>
      </c>
      <c r="F39" s="193">
        <v>6</v>
      </c>
      <c r="G39" s="193">
        <v>17</v>
      </c>
      <c r="H39" s="193">
        <v>24</v>
      </c>
      <c r="I39" s="193">
        <v>0</v>
      </c>
      <c r="J39" s="193">
        <v>3</v>
      </c>
    </row>
    <row r="40" spans="2:10" ht="13.5" customHeight="1">
      <c r="B40" s="197" t="s">
        <v>107</v>
      </c>
      <c r="C40" s="192">
        <v>24</v>
      </c>
      <c r="D40" s="193">
        <v>81</v>
      </c>
      <c r="E40" s="193">
        <v>2</v>
      </c>
      <c r="F40" s="193">
        <v>29</v>
      </c>
      <c r="G40" s="193">
        <v>38</v>
      </c>
      <c r="H40" s="193">
        <v>35</v>
      </c>
      <c r="I40" s="193">
        <v>2</v>
      </c>
      <c r="J40" s="193">
        <v>12</v>
      </c>
    </row>
    <row r="41" spans="2:10" s="101" customFormat="1" ht="4.5" customHeight="1">
      <c r="B41" s="198"/>
      <c r="C41" s="195"/>
      <c r="D41" s="196"/>
      <c r="E41" s="196"/>
      <c r="F41" s="196"/>
      <c r="G41" s="196"/>
      <c r="H41" s="196"/>
      <c r="I41" s="196"/>
      <c r="J41" s="196"/>
    </row>
    <row r="42" spans="2:10" ht="13.5" customHeight="1">
      <c r="B42" s="197" t="s">
        <v>108</v>
      </c>
      <c r="C42" s="192">
        <v>19</v>
      </c>
      <c r="D42" s="193">
        <v>37</v>
      </c>
      <c r="E42" s="193">
        <v>2</v>
      </c>
      <c r="F42" s="193">
        <v>9</v>
      </c>
      <c r="G42" s="193">
        <v>18</v>
      </c>
      <c r="H42" s="193">
        <v>15</v>
      </c>
      <c r="I42" s="193">
        <v>2</v>
      </c>
      <c r="J42" s="193">
        <v>3</v>
      </c>
    </row>
    <row r="43" spans="2:10" ht="13.5" customHeight="1">
      <c r="B43" s="197" t="s">
        <v>109</v>
      </c>
      <c r="C43" s="192">
        <v>19</v>
      </c>
      <c r="D43" s="193">
        <v>35</v>
      </c>
      <c r="E43" s="193">
        <v>1</v>
      </c>
      <c r="F43" s="193">
        <v>12</v>
      </c>
      <c r="G43" s="193">
        <v>19</v>
      </c>
      <c r="H43" s="193">
        <v>15</v>
      </c>
      <c r="I43" s="193">
        <v>0</v>
      </c>
      <c r="J43" s="193">
        <v>4</v>
      </c>
    </row>
    <row r="44" spans="2:10" ht="13.5" customHeight="1">
      <c r="B44" s="197" t="s">
        <v>110</v>
      </c>
      <c r="C44" s="192">
        <v>15</v>
      </c>
      <c r="D44" s="193">
        <v>25</v>
      </c>
      <c r="E44" s="193">
        <v>1</v>
      </c>
      <c r="F44" s="193">
        <v>9</v>
      </c>
      <c r="G44" s="193">
        <v>15</v>
      </c>
      <c r="H44" s="193">
        <v>15</v>
      </c>
      <c r="I44" s="193">
        <v>4</v>
      </c>
      <c r="J44" s="193">
        <v>4</v>
      </c>
    </row>
    <row r="45" spans="2:10" ht="13.5" customHeight="1">
      <c r="B45" s="197" t="s">
        <v>111</v>
      </c>
      <c r="C45" s="192">
        <v>8</v>
      </c>
      <c r="D45" s="193">
        <v>22</v>
      </c>
      <c r="E45" s="193">
        <v>1</v>
      </c>
      <c r="F45" s="193">
        <v>5</v>
      </c>
      <c r="G45" s="193">
        <v>13</v>
      </c>
      <c r="H45" s="193">
        <v>10</v>
      </c>
      <c r="I45" s="193">
        <v>1</v>
      </c>
      <c r="J45" s="193">
        <v>2</v>
      </c>
    </row>
    <row r="46" spans="2:10" ht="13.5" customHeight="1">
      <c r="B46" s="197" t="s">
        <v>112</v>
      </c>
      <c r="C46" s="192">
        <v>16</v>
      </c>
      <c r="D46" s="193">
        <v>30</v>
      </c>
      <c r="E46" s="193">
        <v>2</v>
      </c>
      <c r="F46" s="193">
        <v>5</v>
      </c>
      <c r="G46" s="193">
        <v>11</v>
      </c>
      <c r="H46" s="193">
        <v>17</v>
      </c>
      <c r="I46" s="193">
        <v>1</v>
      </c>
      <c r="J46" s="193">
        <v>3</v>
      </c>
    </row>
    <row r="47" spans="2:10" s="101" customFormat="1" ht="4.5" customHeight="1">
      <c r="B47" s="198"/>
      <c r="C47" s="195"/>
      <c r="D47" s="196"/>
      <c r="E47" s="196"/>
      <c r="F47" s="196"/>
      <c r="G47" s="196"/>
      <c r="H47" s="196"/>
      <c r="I47" s="196" t="s">
        <v>266</v>
      </c>
      <c r="J47" s="196"/>
    </row>
    <row r="48" spans="2:10" ht="13.5" customHeight="1">
      <c r="B48" s="197" t="s">
        <v>113</v>
      </c>
      <c r="C48" s="192">
        <v>18</v>
      </c>
      <c r="D48" s="193">
        <v>38</v>
      </c>
      <c r="E48" s="193">
        <v>0</v>
      </c>
      <c r="F48" s="193">
        <v>7</v>
      </c>
      <c r="G48" s="193">
        <v>12</v>
      </c>
      <c r="H48" s="193">
        <v>16</v>
      </c>
      <c r="I48" s="193">
        <v>1</v>
      </c>
      <c r="J48" s="193">
        <v>2</v>
      </c>
    </row>
    <row r="49" spans="2:10" ht="13.5" customHeight="1">
      <c r="B49" s="197" t="s">
        <v>114</v>
      </c>
      <c r="C49" s="192">
        <v>34</v>
      </c>
      <c r="D49" s="193">
        <v>64</v>
      </c>
      <c r="E49" s="193">
        <v>7</v>
      </c>
      <c r="F49" s="193">
        <v>9</v>
      </c>
      <c r="G49" s="193">
        <v>31</v>
      </c>
      <c r="H49" s="193">
        <v>29</v>
      </c>
      <c r="I49" s="193">
        <v>3</v>
      </c>
      <c r="J49" s="193">
        <v>1</v>
      </c>
    </row>
    <row r="50" spans="2:10" ht="13.5" customHeight="1">
      <c r="B50" s="197" t="s">
        <v>115</v>
      </c>
      <c r="C50" s="192">
        <v>12</v>
      </c>
      <c r="D50" s="193">
        <v>22</v>
      </c>
      <c r="E50" s="193">
        <v>2</v>
      </c>
      <c r="F50" s="193">
        <v>5</v>
      </c>
      <c r="G50" s="193">
        <v>10</v>
      </c>
      <c r="H50" s="193">
        <v>13</v>
      </c>
      <c r="I50" s="193">
        <v>2</v>
      </c>
      <c r="J50" s="193">
        <v>0</v>
      </c>
    </row>
    <row r="51" spans="2:10" ht="13.5" customHeight="1">
      <c r="B51" s="197" t="s">
        <v>116</v>
      </c>
      <c r="C51" s="192">
        <v>19</v>
      </c>
      <c r="D51" s="193">
        <v>36</v>
      </c>
      <c r="E51" s="193">
        <v>1</v>
      </c>
      <c r="F51" s="193">
        <v>7</v>
      </c>
      <c r="G51" s="193">
        <v>13</v>
      </c>
      <c r="H51" s="193">
        <v>17</v>
      </c>
      <c r="I51" s="193">
        <v>0</v>
      </c>
      <c r="J51" s="193">
        <v>3</v>
      </c>
    </row>
    <row r="52" spans="2:10" ht="13.5" customHeight="1">
      <c r="B52" s="197" t="s">
        <v>117</v>
      </c>
      <c r="C52" s="192">
        <v>4</v>
      </c>
      <c r="D52" s="193">
        <v>8</v>
      </c>
      <c r="E52" s="193">
        <v>0</v>
      </c>
      <c r="F52" s="193">
        <v>6</v>
      </c>
      <c r="G52" s="193">
        <v>7</v>
      </c>
      <c r="H52" s="193">
        <v>5</v>
      </c>
      <c r="I52" s="193">
        <v>1</v>
      </c>
      <c r="J52" s="193">
        <v>3</v>
      </c>
    </row>
    <row r="53" spans="2:10" s="101" customFormat="1" ht="4.5" customHeight="1">
      <c r="B53" s="198"/>
      <c r="C53" s="195"/>
      <c r="D53" s="196"/>
      <c r="E53" s="196"/>
      <c r="F53" s="196"/>
      <c r="G53" s="196"/>
      <c r="H53" s="196"/>
      <c r="I53" s="196"/>
      <c r="J53" s="196"/>
    </row>
    <row r="54" spans="2:10" ht="13.5" customHeight="1">
      <c r="B54" s="197" t="s">
        <v>118</v>
      </c>
      <c r="C54" s="192">
        <v>40</v>
      </c>
      <c r="D54" s="193">
        <v>57</v>
      </c>
      <c r="E54" s="193">
        <v>2</v>
      </c>
      <c r="F54" s="193">
        <v>29</v>
      </c>
      <c r="G54" s="193">
        <v>29</v>
      </c>
      <c r="H54" s="193">
        <v>24</v>
      </c>
      <c r="I54" s="193">
        <v>1</v>
      </c>
      <c r="J54" s="193">
        <v>6</v>
      </c>
    </row>
    <row r="55" spans="2:10" ht="13.5" customHeight="1">
      <c r="B55" s="197" t="s">
        <v>119</v>
      </c>
      <c r="C55" s="192">
        <v>25</v>
      </c>
      <c r="D55" s="193">
        <v>42</v>
      </c>
      <c r="E55" s="193">
        <v>2</v>
      </c>
      <c r="F55" s="193">
        <v>13</v>
      </c>
      <c r="G55" s="193">
        <v>12</v>
      </c>
      <c r="H55" s="193">
        <v>15</v>
      </c>
      <c r="I55" s="193">
        <v>2</v>
      </c>
      <c r="J55" s="193">
        <v>6</v>
      </c>
    </row>
    <row r="56" spans="2:10" ht="13.5" customHeight="1">
      <c r="B56" s="197" t="s">
        <v>120</v>
      </c>
      <c r="C56" s="192">
        <v>10</v>
      </c>
      <c r="D56" s="193">
        <v>14</v>
      </c>
      <c r="E56" s="193">
        <v>0</v>
      </c>
      <c r="F56" s="193">
        <v>5</v>
      </c>
      <c r="G56" s="193">
        <v>12</v>
      </c>
      <c r="H56" s="193">
        <v>11</v>
      </c>
      <c r="I56" s="193">
        <v>0</v>
      </c>
      <c r="J56" s="193">
        <v>5</v>
      </c>
    </row>
    <row r="57" spans="2:10" ht="13.5" customHeight="1">
      <c r="B57" s="197" t="s">
        <v>121</v>
      </c>
      <c r="C57" s="192">
        <v>13</v>
      </c>
      <c r="D57" s="193">
        <v>21</v>
      </c>
      <c r="E57" s="193">
        <v>1</v>
      </c>
      <c r="F57" s="193">
        <v>10</v>
      </c>
      <c r="G57" s="193">
        <v>9</v>
      </c>
      <c r="H57" s="193">
        <v>9</v>
      </c>
      <c r="I57" s="193">
        <v>2</v>
      </c>
      <c r="J57" s="193">
        <v>0</v>
      </c>
    </row>
    <row r="58" spans="2:10" ht="13.5" customHeight="1">
      <c r="B58" s="197" t="s">
        <v>122</v>
      </c>
      <c r="C58" s="192">
        <v>7</v>
      </c>
      <c r="D58" s="193">
        <v>4</v>
      </c>
      <c r="E58" s="193">
        <v>0</v>
      </c>
      <c r="F58" s="193">
        <v>5</v>
      </c>
      <c r="G58" s="193">
        <v>7</v>
      </c>
      <c r="H58" s="193">
        <v>3</v>
      </c>
      <c r="I58" s="193">
        <v>0</v>
      </c>
      <c r="J58" s="193">
        <v>2</v>
      </c>
    </row>
    <row r="59" spans="2:10" s="101" customFormat="1" ht="4.5" customHeight="1">
      <c r="B59" s="198"/>
      <c r="C59" s="195"/>
      <c r="D59" s="196"/>
      <c r="E59" s="196"/>
      <c r="F59" s="196"/>
      <c r="G59" s="196"/>
      <c r="H59" s="196"/>
      <c r="I59" s="196"/>
      <c r="J59" s="196"/>
    </row>
    <row r="60" spans="2:10" ht="13.5" customHeight="1">
      <c r="B60" s="197" t="s">
        <v>123</v>
      </c>
      <c r="C60" s="192">
        <v>14</v>
      </c>
      <c r="D60" s="193">
        <v>27</v>
      </c>
      <c r="E60" s="193">
        <v>2</v>
      </c>
      <c r="F60" s="193">
        <v>8</v>
      </c>
      <c r="G60" s="193">
        <v>15</v>
      </c>
      <c r="H60" s="193">
        <v>23</v>
      </c>
      <c r="I60" s="193">
        <v>0</v>
      </c>
      <c r="J60" s="193">
        <v>6</v>
      </c>
    </row>
    <row r="61" spans="2:10" ht="13.5" customHeight="1">
      <c r="B61" s="197" t="s">
        <v>124</v>
      </c>
      <c r="C61" s="192">
        <v>6</v>
      </c>
      <c r="D61" s="193">
        <v>4</v>
      </c>
      <c r="E61" s="193">
        <v>1</v>
      </c>
      <c r="F61" s="193">
        <v>6</v>
      </c>
      <c r="G61" s="193">
        <v>8</v>
      </c>
      <c r="H61" s="193">
        <v>4</v>
      </c>
      <c r="I61" s="193">
        <v>0</v>
      </c>
      <c r="J61" s="193">
        <v>6</v>
      </c>
    </row>
    <row r="62" spans="2:10" ht="13.5" customHeight="1">
      <c r="B62" s="197" t="s">
        <v>125</v>
      </c>
      <c r="C62" s="192">
        <v>8</v>
      </c>
      <c r="D62" s="193">
        <v>21</v>
      </c>
      <c r="E62" s="193">
        <v>0</v>
      </c>
      <c r="F62" s="193">
        <v>7</v>
      </c>
      <c r="G62" s="193">
        <v>9</v>
      </c>
      <c r="H62" s="193">
        <v>8</v>
      </c>
      <c r="I62" s="193">
        <v>1</v>
      </c>
      <c r="J62" s="193">
        <v>4</v>
      </c>
    </row>
    <row r="63" spans="2:10" ht="13.5" customHeight="1">
      <c r="B63" s="197" t="s">
        <v>126</v>
      </c>
      <c r="C63" s="192">
        <v>10</v>
      </c>
      <c r="D63" s="193">
        <v>26</v>
      </c>
      <c r="E63" s="193">
        <v>1</v>
      </c>
      <c r="F63" s="193">
        <v>5</v>
      </c>
      <c r="G63" s="193">
        <v>8</v>
      </c>
      <c r="H63" s="193">
        <v>11</v>
      </c>
      <c r="I63" s="193">
        <v>1</v>
      </c>
      <c r="J63" s="193">
        <v>2</v>
      </c>
    </row>
    <row r="64" spans="2:10" ht="13.5" customHeight="1">
      <c r="B64" s="197" t="s">
        <v>127</v>
      </c>
      <c r="C64" s="192">
        <v>35</v>
      </c>
      <c r="D64" s="193">
        <v>55</v>
      </c>
      <c r="E64" s="193">
        <v>1</v>
      </c>
      <c r="F64" s="193">
        <v>18</v>
      </c>
      <c r="G64" s="193">
        <v>22</v>
      </c>
      <c r="H64" s="193">
        <v>23</v>
      </c>
      <c r="I64" s="193">
        <v>1</v>
      </c>
      <c r="J64" s="193">
        <v>5</v>
      </c>
    </row>
    <row r="65" spans="2:10" s="101" customFormat="1" ht="4.5" customHeight="1">
      <c r="B65" s="198"/>
      <c r="C65" s="195"/>
      <c r="D65" s="196"/>
      <c r="E65" s="196"/>
      <c r="F65" s="196"/>
      <c r="G65" s="196"/>
      <c r="H65" s="196"/>
      <c r="I65" s="196"/>
      <c r="J65" s="196"/>
    </row>
    <row r="66" spans="2:10" ht="13.5" customHeight="1">
      <c r="B66" s="197" t="s">
        <v>128</v>
      </c>
      <c r="C66" s="192">
        <v>25</v>
      </c>
      <c r="D66" s="193">
        <v>33</v>
      </c>
      <c r="E66" s="193">
        <v>2</v>
      </c>
      <c r="F66" s="193">
        <v>17</v>
      </c>
      <c r="G66" s="193">
        <v>7</v>
      </c>
      <c r="H66" s="193">
        <v>10</v>
      </c>
      <c r="I66" s="193">
        <v>0</v>
      </c>
      <c r="J66" s="193">
        <v>2</v>
      </c>
    </row>
    <row r="67" spans="2:10" ht="13.5" customHeight="1">
      <c r="B67" s="197" t="s">
        <v>129</v>
      </c>
      <c r="C67" s="192">
        <v>10</v>
      </c>
      <c r="D67" s="193">
        <v>19</v>
      </c>
      <c r="E67" s="193">
        <v>0</v>
      </c>
      <c r="F67" s="193">
        <v>7</v>
      </c>
      <c r="G67" s="193">
        <v>9</v>
      </c>
      <c r="H67" s="193">
        <v>7</v>
      </c>
      <c r="I67" s="193">
        <v>1</v>
      </c>
      <c r="J67" s="193">
        <v>3</v>
      </c>
    </row>
    <row r="68" spans="2:10" ht="13.5" customHeight="1">
      <c r="B68" s="197" t="s">
        <v>130</v>
      </c>
      <c r="C68" s="192">
        <v>12</v>
      </c>
      <c r="D68" s="193">
        <v>31</v>
      </c>
      <c r="E68" s="193">
        <v>0</v>
      </c>
      <c r="F68" s="193">
        <v>5</v>
      </c>
      <c r="G68" s="193">
        <v>11</v>
      </c>
      <c r="H68" s="193">
        <v>12</v>
      </c>
      <c r="I68" s="193">
        <v>1</v>
      </c>
      <c r="J68" s="193">
        <v>0</v>
      </c>
    </row>
    <row r="69" spans="2:10" ht="13.5" customHeight="1">
      <c r="B69" s="197" t="s">
        <v>131</v>
      </c>
      <c r="C69" s="192">
        <v>16</v>
      </c>
      <c r="D69" s="193">
        <v>15</v>
      </c>
      <c r="E69" s="193">
        <v>1</v>
      </c>
      <c r="F69" s="193">
        <v>10</v>
      </c>
      <c r="G69" s="193">
        <v>9</v>
      </c>
      <c r="H69" s="193">
        <v>4</v>
      </c>
      <c r="I69" s="193">
        <v>0</v>
      </c>
      <c r="J69" s="193">
        <v>2</v>
      </c>
    </row>
    <row r="70" spans="2:10" ht="13.5" customHeight="1">
      <c r="B70" s="199" t="s">
        <v>132</v>
      </c>
      <c r="C70" s="192">
        <v>9</v>
      </c>
      <c r="D70" s="193">
        <v>10</v>
      </c>
      <c r="E70" s="193">
        <v>1</v>
      </c>
      <c r="F70" s="193">
        <v>5</v>
      </c>
      <c r="G70" s="193">
        <v>8</v>
      </c>
      <c r="H70" s="193">
        <v>3</v>
      </c>
      <c r="I70" s="193">
        <v>2</v>
      </c>
      <c r="J70" s="193">
        <v>11</v>
      </c>
    </row>
    <row r="71" spans="2:10" ht="4.5" customHeight="1" thickBot="1">
      <c r="B71" s="200"/>
      <c r="C71" s="201"/>
      <c r="D71" s="202"/>
      <c r="E71" s="202"/>
      <c r="F71" s="202"/>
      <c r="G71" s="202"/>
      <c r="H71" s="202"/>
      <c r="I71" s="202"/>
      <c r="J71" s="203"/>
    </row>
    <row r="73" spans="3:10" ht="13.5">
      <c r="C73" s="166"/>
      <c r="D73" s="166"/>
      <c r="E73" s="166"/>
      <c r="F73" s="166"/>
      <c r="G73" s="166"/>
      <c r="H73" s="166"/>
      <c r="I73" s="166"/>
      <c r="J73" s="166"/>
    </row>
  </sheetData>
  <sheetProtection/>
  <mergeCells count="6">
    <mergeCell ref="D4:E4"/>
    <mergeCell ref="H4:I4"/>
    <mergeCell ref="C5:D5"/>
    <mergeCell ref="E5:F5"/>
    <mergeCell ref="G5:H5"/>
    <mergeCell ref="I5:J5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0"/>
  <sheetViews>
    <sheetView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9"/>
  <cols>
    <col min="1" max="1" width="1.625" style="76" customWidth="1"/>
    <col min="2" max="2" width="11.625" style="76" customWidth="1"/>
    <col min="3" max="11" width="8.125" style="76" customWidth="1"/>
    <col min="12" max="16384" width="9.00390625" style="76" customWidth="1"/>
  </cols>
  <sheetData>
    <row r="1" ht="4.5" customHeight="1"/>
    <row r="2" ht="13.5">
      <c r="B2" s="75" t="s">
        <v>237</v>
      </c>
    </row>
    <row r="3" ht="4.5" customHeight="1" thickBot="1">
      <c r="B3" s="75"/>
    </row>
    <row r="4" spans="2:11" s="81" customFormat="1" ht="13.5" customHeight="1">
      <c r="B4" s="457" t="s">
        <v>74</v>
      </c>
      <c r="C4" s="182"/>
      <c r="D4" s="181"/>
      <c r="E4" s="453" t="s">
        <v>267</v>
      </c>
      <c r="F4" s="453"/>
      <c r="G4" s="453"/>
      <c r="H4" s="181"/>
      <c r="I4" s="181"/>
      <c r="J4" s="459" t="s">
        <v>268</v>
      </c>
      <c r="K4" s="453"/>
    </row>
    <row r="5" spans="2:11" s="81" customFormat="1" ht="13.5" customHeight="1">
      <c r="B5" s="458"/>
      <c r="C5" s="184" t="s">
        <v>10</v>
      </c>
      <c r="D5" s="184" t="s">
        <v>238</v>
      </c>
      <c r="E5" s="184" t="s">
        <v>239</v>
      </c>
      <c r="F5" s="184" t="s">
        <v>240</v>
      </c>
      <c r="G5" s="184" t="s">
        <v>241</v>
      </c>
      <c r="H5" s="184" t="s">
        <v>242</v>
      </c>
      <c r="I5" s="184" t="s">
        <v>243</v>
      </c>
      <c r="J5" s="184" t="s">
        <v>10</v>
      </c>
      <c r="K5" s="184" t="s">
        <v>244</v>
      </c>
    </row>
    <row r="6" spans="2:11" s="81" customFormat="1" ht="4.5" customHeight="1">
      <c r="B6" s="204"/>
      <c r="C6" s="205"/>
      <c r="D6" s="206"/>
      <c r="E6" s="206"/>
      <c r="F6" s="206"/>
      <c r="G6" s="206"/>
      <c r="H6" s="206"/>
      <c r="I6" s="206"/>
      <c r="J6" s="206"/>
      <c r="K6" s="206"/>
    </row>
    <row r="7" spans="2:11" ht="13.5" customHeight="1">
      <c r="B7" s="188" t="s">
        <v>80</v>
      </c>
      <c r="C7" s="189">
        <v>1806</v>
      </c>
      <c r="D7" s="190">
        <v>301</v>
      </c>
      <c r="E7" s="190">
        <v>292</v>
      </c>
      <c r="F7" s="190">
        <v>297</v>
      </c>
      <c r="G7" s="190">
        <v>296</v>
      </c>
      <c r="H7" s="190">
        <v>296</v>
      </c>
      <c r="I7" s="190">
        <v>324</v>
      </c>
      <c r="J7" s="190">
        <v>98</v>
      </c>
      <c r="K7" s="190">
        <v>98</v>
      </c>
    </row>
    <row r="8" spans="2:11" ht="13.5" customHeight="1">
      <c r="B8" s="191" t="s">
        <v>81</v>
      </c>
      <c r="C8" s="207">
        <v>18</v>
      </c>
      <c r="D8" s="208">
        <v>3</v>
      </c>
      <c r="E8" s="208">
        <v>3</v>
      </c>
      <c r="F8" s="208">
        <v>3</v>
      </c>
      <c r="G8" s="208">
        <v>3</v>
      </c>
      <c r="H8" s="208">
        <v>3</v>
      </c>
      <c r="I8" s="208">
        <v>3</v>
      </c>
      <c r="J8" s="209">
        <f>K8</f>
        <v>0</v>
      </c>
      <c r="K8" s="208">
        <v>0</v>
      </c>
    </row>
    <row r="9" spans="2:11" ht="13.5" customHeight="1">
      <c r="B9" s="191" t="s">
        <v>82</v>
      </c>
      <c r="C9" s="207">
        <v>18</v>
      </c>
      <c r="D9" s="208">
        <v>3</v>
      </c>
      <c r="E9" s="208">
        <v>3</v>
      </c>
      <c r="F9" s="208">
        <v>3</v>
      </c>
      <c r="G9" s="208">
        <v>3</v>
      </c>
      <c r="H9" s="208">
        <v>3</v>
      </c>
      <c r="I9" s="208">
        <v>3</v>
      </c>
      <c r="J9" s="209">
        <f>K9</f>
        <v>0</v>
      </c>
      <c r="K9" s="208">
        <v>0</v>
      </c>
    </row>
    <row r="10" spans="2:11" s="101" customFormat="1" ht="4.5" customHeight="1">
      <c r="B10" s="210"/>
      <c r="C10" s="211"/>
      <c r="D10" s="212"/>
      <c r="E10" s="212"/>
      <c r="F10" s="212"/>
      <c r="G10" s="212"/>
      <c r="H10" s="212"/>
      <c r="I10" s="212"/>
      <c r="J10" s="212"/>
      <c r="K10" s="212"/>
    </row>
    <row r="11" spans="2:11" ht="13.5" customHeight="1">
      <c r="B11" s="197" t="s">
        <v>83</v>
      </c>
      <c r="C11" s="213">
        <v>487</v>
      </c>
      <c r="D11" s="193">
        <v>80</v>
      </c>
      <c r="E11" s="193">
        <v>79</v>
      </c>
      <c r="F11" s="193">
        <v>80</v>
      </c>
      <c r="G11" s="193">
        <v>80</v>
      </c>
      <c r="H11" s="193">
        <v>81</v>
      </c>
      <c r="I11" s="193">
        <v>87</v>
      </c>
      <c r="J11" s="209">
        <v>2</v>
      </c>
      <c r="K11" s="208">
        <v>2</v>
      </c>
    </row>
    <row r="12" spans="2:11" ht="13.5" customHeight="1">
      <c r="B12" s="197" t="s">
        <v>84</v>
      </c>
      <c r="C12" s="213">
        <v>143</v>
      </c>
      <c r="D12" s="193">
        <v>26</v>
      </c>
      <c r="E12" s="193">
        <v>22</v>
      </c>
      <c r="F12" s="193">
        <v>22</v>
      </c>
      <c r="G12" s="193">
        <v>23</v>
      </c>
      <c r="H12" s="193">
        <v>23</v>
      </c>
      <c r="I12" s="193">
        <v>27</v>
      </c>
      <c r="J12" s="209">
        <v>4</v>
      </c>
      <c r="K12" s="208">
        <v>4</v>
      </c>
    </row>
    <row r="13" spans="2:11" ht="13.5" customHeight="1">
      <c r="B13" s="197" t="s">
        <v>85</v>
      </c>
      <c r="C13" s="213">
        <v>89</v>
      </c>
      <c r="D13" s="193">
        <v>15</v>
      </c>
      <c r="E13" s="193">
        <v>14</v>
      </c>
      <c r="F13" s="193">
        <v>14</v>
      </c>
      <c r="G13" s="193">
        <v>15</v>
      </c>
      <c r="H13" s="193">
        <v>15</v>
      </c>
      <c r="I13" s="193">
        <v>16</v>
      </c>
      <c r="J13" s="209">
        <f>K13</f>
        <v>0</v>
      </c>
      <c r="K13" s="208">
        <v>0</v>
      </c>
    </row>
    <row r="14" spans="2:11" ht="13.5" customHeight="1">
      <c r="B14" s="197" t="s">
        <v>86</v>
      </c>
      <c r="C14" s="213">
        <v>137</v>
      </c>
      <c r="D14" s="193">
        <v>26</v>
      </c>
      <c r="E14" s="193">
        <v>21</v>
      </c>
      <c r="F14" s="193">
        <v>22</v>
      </c>
      <c r="G14" s="193">
        <v>24</v>
      </c>
      <c r="H14" s="193">
        <v>21</v>
      </c>
      <c r="I14" s="193">
        <v>23</v>
      </c>
      <c r="J14" s="214">
        <v>2</v>
      </c>
      <c r="K14" s="193">
        <v>2</v>
      </c>
    </row>
    <row r="15" spans="2:11" ht="13.5" customHeight="1">
      <c r="B15" s="197" t="s">
        <v>87</v>
      </c>
      <c r="C15" s="213">
        <v>12</v>
      </c>
      <c r="D15" s="193">
        <v>2</v>
      </c>
      <c r="E15" s="193">
        <v>2</v>
      </c>
      <c r="F15" s="193">
        <v>2</v>
      </c>
      <c r="G15" s="193">
        <v>2</v>
      </c>
      <c r="H15" s="193">
        <v>2</v>
      </c>
      <c r="I15" s="193">
        <v>2</v>
      </c>
      <c r="J15" s="209">
        <f>K15</f>
        <v>0</v>
      </c>
      <c r="K15" s="208">
        <v>0</v>
      </c>
    </row>
    <row r="16" spans="2:11" s="101" customFormat="1" ht="4.5" customHeight="1">
      <c r="B16" s="198"/>
      <c r="C16" s="195"/>
      <c r="D16" s="196"/>
      <c r="E16" s="196"/>
      <c r="F16" s="196"/>
      <c r="G16" s="196"/>
      <c r="H16" s="196"/>
      <c r="I16" s="196"/>
      <c r="J16" s="215"/>
      <c r="K16" s="215"/>
    </row>
    <row r="17" spans="2:11" ht="13.5" customHeight="1">
      <c r="B17" s="197" t="s">
        <v>88</v>
      </c>
      <c r="C17" s="213">
        <v>6</v>
      </c>
      <c r="D17" s="193">
        <v>1</v>
      </c>
      <c r="E17" s="193">
        <v>1</v>
      </c>
      <c r="F17" s="193">
        <v>1</v>
      </c>
      <c r="G17" s="193">
        <v>1</v>
      </c>
      <c r="H17" s="193">
        <v>1</v>
      </c>
      <c r="I17" s="193">
        <v>1</v>
      </c>
      <c r="J17" s="214">
        <f>K17</f>
        <v>0</v>
      </c>
      <c r="K17" s="193">
        <v>0</v>
      </c>
    </row>
    <row r="18" spans="2:11" ht="13.5" customHeight="1">
      <c r="B18" s="197" t="s">
        <v>89</v>
      </c>
      <c r="C18" s="213">
        <v>6</v>
      </c>
      <c r="D18" s="193">
        <v>1</v>
      </c>
      <c r="E18" s="193">
        <v>1</v>
      </c>
      <c r="F18" s="193">
        <v>1</v>
      </c>
      <c r="G18" s="193">
        <v>1</v>
      </c>
      <c r="H18" s="193">
        <v>1</v>
      </c>
      <c r="I18" s="193">
        <v>1</v>
      </c>
      <c r="J18" s="209">
        <f>K18</f>
        <v>0</v>
      </c>
      <c r="K18" s="208">
        <v>0</v>
      </c>
    </row>
    <row r="19" spans="2:11" ht="13.5" customHeight="1">
      <c r="B19" s="197" t="s">
        <v>90</v>
      </c>
      <c r="C19" s="213">
        <v>49</v>
      </c>
      <c r="D19" s="193">
        <v>8</v>
      </c>
      <c r="E19" s="193">
        <v>8</v>
      </c>
      <c r="F19" s="193">
        <v>9</v>
      </c>
      <c r="G19" s="193">
        <v>8</v>
      </c>
      <c r="H19" s="193">
        <v>8</v>
      </c>
      <c r="I19" s="193">
        <v>8</v>
      </c>
      <c r="J19" s="209">
        <f>K19</f>
        <v>0</v>
      </c>
      <c r="K19" s="208">
        <v>0</v>
      </c>
    </row>
    <row r="20" spans="2:11" ht="13.5" customHeight="1">
      <c r="B20" s="197" t="s">
        <v>91</v>
      </c>
      <c r="C20" s="213">
        <v>13</v>
      </c>
      <c r="D20" s="193">
        <v>2</v>
      </c>
      <c r="E20" s="193">
        <v>2</v>
      </c>
      <c r="F20" s="193">
        <v>2</v>
      </c>
      <c r="G20" s="193">
        <v>2</v>
      </c>
      <c r="H20" s="193">
        <v>2</v>
      </c>
      <c r="I20" s="193">
        <v>3</v>
      </c>
      <c r="J20" s="214">
        <v>3</v>
      </c>
      <c r="K20" s="193">
        <v>3</v>
      </c>
    </row>
    <row r="21" spans="2:11" ht="13.5" customHeight="1">
      <c r="B21" s="197" t="s">
        <v>92</v>
      </c>
      <c r="C21" s="213">
        <v>23</v>
      </c>
      <c r="D21" s="193">
        <v>4</v>
      </c>
      <c r="E21" s="193">
        <v>4</v>
      </c>
      <c r="F21" s="193">
        <v>3</v>
      </c>
      <c r="G21" s="193">
        <v>3</v>
      </c>
      <c r="H21" s="193">
        <v>4</v>
      </c>
      <c r="I21" s="193">
        <v>5</v>
      </c>
      <c r="J21" s="209">
        <f>K21</f>
        <v>0</v>
      </c>
      <c r="K21" s="208">
        <v>0</v>
      </c>
    </row>
    <row r="22" spans="2:11" s="101" customFormat="1" ht="4.5" customHeight="1">
      <c r="B22" s="198"/>
      <c r="C22" s="195"/>
      <c r="D22" s="196"/>
      <c r="E22" s="196"/>
      <c r="F22" s="196"/>
      <c r="G22" s="196"/>
      <c r="H22" s="196"/>
      <c r="I22" s="196"/>
      <c r="J22" s="215"/>
      <c r="K22" s="215"/>
    </row>
    <row r="23" spans="2:11" ht="13.5" customHeight="1">
      <c r="B23" s="197" t="s">
        <v>93</v>
      </c>
      <c r="C23" s="213">
        <v>26</v>
      </c>
      <c r="D23" s="193">
        <v>5</v>
      </c>
      <c r="E23" s="193">
        <v>4</v>
      </c>
      <c r="F23" s="193">
        <v>5</v>
      </c>
      <c r="G23" s="193">
        <v>4</v>
      </c>
      <c r="H23" s="193">
        <v>3</v>
      </c>
      <c r="I23" s="193">
        <v>5</v>
      </c>
      <c r="J23" s="209">
        <f>K23</f>
        <v>0</v>
      </c>
      <c r="K23" s="208">
        <v>0</v>
      </c>
    </row>
    <row r="24" spans="2:11" ht="13.5" customHeight="1">
      <c r="B24" s="197" t="s">
        <v>94</v>
      </c>
      <c r="C24" s="213">
        <v>12</v>
      </c>
      <c r="D24" s="193">
        <v>2</v>
      </c>
      <c r="E24" s="193">
        <v>2</v>
      </c>
      <c r="F24" s="193">
        <v>2</v>
      </c>
      <c r="G24" s="193">
        <v>2</v>
      </c>
      <c r="H24" s="193">
        <v>2</v>
      </c>
      <c r="I24" s="193">
        <v>2</v>
      </c>
      <c r="J24" s="209">
        <f>K24</f>
        <v>0</v>
      </c>
      <c r="K24" s="208">
        <v>0</v>
      </c>
    </row>
    <row r="25" spans="2:11" ht="13.5" customHeight="1">
      <c r="B25" s="197" t="s">
        <v>95</v>
      </c>
      <c r="C25" s="213">
        <v>6</v>
      </c>
      <c r="D25" s="193">
        <v>1</v>
      </c>
      <c r="E25" s="193">
        <v>1</v>
      </c>
      <c r="F25" s="193">
        <v>1</v>
      </c>
      <c r="G25" s="193">
        <v>1</v>
      </c>
      <c r="H25" s="193">
        <v>1</v>
      </c>
      <c r="I25" s="193">
        <v>1</v>
      </c>
      <c r="J25" s="209">
        <f>K25</f>
        <v>0</v>
      </c>
      <c r="K25" s="208">
        <v>0</v>
      </c>
    </row>
    <row r="26" spans="2:11" ht="13.5" customHeight="1">
      <c r="B26" s="197" t="s">
        <v>96</v>
      </c>
      <c r="C26" s="213">
        <v>12</v>
      </c>
      <c r="D26" s="193">
        <v>2</v>
      </c>
      <c r="E26" s="216">
        <v>2</v>
      </c>
      <c r="F26" s="193">
        <v>2</v>
      </c>
      <c r="G26" s="193">
        <v>2</v>
      </c>
      <c r="H26" s="193">
        <v>2</v>
      </c>
      <c r="I26" s="193">
        <v>2</v>
      </c>
      <c r="J26" s="214">
        <v>3</v>
      </c>
      <c r="K26" s="193">
        <v>3</v>
      </c>
    </row>
    <row r="27" spans="2:11" ht="13.5" customHeight="1">
      <c r="B27" s="197" t="s">
        <v>97</v>
      </c>
      <c r="C27" s="213">
        <v>6</v>
      </c>
      <c r="D27" s="193">
        <v>1</v>
      </c>
      <c r="E27" s="193">
        <v>1</v>
      </c>
      <c r="F27" s="193">
        <v>1</v>
      </c>
      <c r="G27" s="193">
        <v>1</v>
      </c>
      <c r="H27" s="193">
        <v>1</v>
      </c>
      <c r="I27" s="193">
        <v>1</v>
      </c>
      <c r="J27" s="209">
        <f>K27</f>
        <v>0</v>
      </c>
      <c r="K27" s="208">
        <v>0</v>
      </c>
    </row>
    <row r="28" spans="2:11" s="101" customFormat="1" ht="4.5" customHeight="1">
      <c r="B28" s="198"/>
      <c r="C28" s="195"/>
      <c r="D28" s="196"/>
      <c r="E28" s="196"/>
      <c r="F28" s="196"/>
      <c r="G28" s="196"/>
      <c r="H28" s="196"/>
      <c r="I28" s="196"/>
      <c r="J28" s="215"/>
      <c r="K28" s="215"/>
    </row>
    <row r="29" spans="2:11" ht="13.5" customHeight="1">
      <c r="B29" s="197" t="s">
        <v>98</v>
      </c>
      <c r="C29" s="213">
        <v>12</v>
      </c>
      <c r="D29" s="193">
        <v>2</v>
      </c>
      <c r="E29" s="193">
        <v>2</v>
      </c>
      <c r="F29" s="193">
        <v>2</v>
      </c>
      <c r="G29" s="193">
        <v>2</v>
      </c>
      <c r="H29" s="193">
        <v>2</v>
      </c>
      <c r="I29" s="193">
        <v>2</v>
      </c>
      <c r="J29" s="209">
        <f>K29</f>
        <v>0</v>
      </c>
      <c r="K29" s="208">
        <v>0</v>
      </c>
    </row>
    <row r="30" spans="2:11" ht="13.5" customHeight="1">
      <c r="B30" s="197" t="s">
        <v>99</v>
      </c>
      <c r="C30" s="213">
        <v>8</v>
      </c>
      <c r="D30" s="193">
        <v>2</v>
      </c>
      <c r="E30" s="193">
        <v>1</v>
      </c>
      <c r="F30" s="193">
        <v>1</v>
      </c>
      <c r="G30" s="193">
        <v>1</v>
      </c>
      <c r="H30" s="193">
        <v>1</v>
      </c>
      <c r="I30" s="193">
        <v>2</v>
      </c>
      <c r="J30" s="214">
        <v>7</v>
      </c>
      <c r="K30" s="193">
        <v>7</v>
      </c>
    </row>
    <row r="31" spans="2:11" ht="13.5" customHeight="1">
      <c r="B31" s="197" t="s">
        <v>100</v>
      </c>
      <c r="C31" s="213">
        <v>14</v>
      </c>
      <c r="D31" s="193">
        <v>2</v>
      </c>
      <c r="E31" s="193">
        <v>2</v>
      </c>
      <c r="F31" s="193">
        <v>2</v>
      </c>
      <c r="G31" s="193">
        <v>2</v>
      </c>
      <c r="H31" s="193">
        <v>3</v>
      </c>
      <c r="I31" s="193">
        <v>3</v>
      </c>
      <c r="J31" s="209">
        <f>K31</f>
        <v>0</v>
      </c>
      <c r="K31" s="208">
        <v>0</v>
      </c>
    </row>
    <row r="32" spans="2:11" ht="13.5" customHeight="1">
      <c r="B32" s="197" t="s">
        <v>101</v>
      </c>
      <c r="C32" s="213">
        <v>15</v>
      </c>
      <c r="D32" s="193">
        <v>2</v>
      </c>
      <c r="E32" s="193">
        <v>2</v>
      </c>
      <c r="F32" s="193">
        <v>3</v>
      </c>
      <c r="G32" s="193">
        <v>3</v>
      </c>
      <c r="H32" s="193">
        <v>3</v>
      </c>
      <c r="I32" s="193">
        <v>2</v>
      </c>
      <c r="J32" s="209">
        <f>K32</f>
        <v>0</v>
      </c>
      <c r="K32" s="208">
        <v>0</v>
      </c>
    </row>
    <row r="33" spans="2:11" ht="13.5" customHeight="1">
      <c r="B33" s="197" t="s">
        <v>102</v>
      </c>
      <c r="C33" s="213">
        <v>22</v>
      </c>
      <c r="D33" s="193">
        <v>4</v>
      </c>
      <c r="E33" s="193">
        <v>4</v>
      </c>
      <c r="F33" s="193">
        <v>3</v>
      </c>
      <c r="G33" s="193">
        <v>4</v>
      </c>
      <c r="H33" s="193">
        <v>4</v>
      </c>
      <c r="I33" s="193">
        <v>3</v>
      </c>
      <c r="J33" s="209">
        <f>K33</f>
        <v>0</v>
      </c>
      <c r="K33" s="208">
        <v>0</v>
      </c>
    </row>
    <row r="34" spans="2:11" s="101" customFormat="1" ht="4.5" customHeight="1">
      <c r="B34" s="198"/>
      <c r="C34" s="195"/>
      <c r="D34" s="196"/>
      <c r="E34" s="196"/>
      <c r="F34" s="196"/>
      <c r="G34" s="196"/>
      <c r="H34" s="196"/>
      <c r="I34" s="196"/>
      <c r="J34" s="215"/>
      <c r="K34" s="215"/>
    </row>
    <row r="35" spans="2:11" ht="13.5" customHeight="1">
      <c r="B35" s="197" t="s">
        <v>103</v>
      </c>
      <c r="C35" s="213">
        <v>10</v>
      </c>
      <c r="D35" s="193">
        <v>2</v>
      </c>
      <c r="E35" s="193">
        <v>2</v>
      </c>
      <c r="F35" s="193">
        <v>2</v>
      </c>
      <c r="G35" s="193">
        <v>1</v>
      </c>
      <c r="H35" s="193">
        <v>1</v>
      </c>
      <c r="I35" s="193">
        <v>2</v>
      </c>
      <c r="J35" s="209">
        <v>1</v>
      </c>
      <c r="K35" s="208">
        <v>1</v>
      </c>
    </row>
    <row r="36" spans="2:11" ht="13.5" customHeight="1">
      <c r="B36" s="197" t="s">
        <v>104</v>
      </c>
      <c r="C36" s="213">
        <v>7</v>
      </c>
      <c r="D36" s="193">
        <v>1</v>
      </c>
      <c r="E36" s="193">
        <v>1</v>
      </c>
      <c r="F36" s="193">
        <v>1</v>
      </c>
      <c r="G36" s="193">
        <v>1</v>
      </c>
      <c r="H36" s="193">
        <v>2</v>
      </c>
      <c r="I36" s="193">
        <v>1</v>
      </c>
      <c r="J36" s="214">
        <v>1</v>
      </c>
      <c r="K36" s="193">
        <v>1</v>
      </c>
    </row>
    <row r="37" spans="2:11" ht="13.5" customHeight="1">
      <c r="B37" s="197" t="s">
        <v>105</v>
      </c>
      <c r="C37" s="213">
        <v>30</v>
      </c>
      <c r="D37" s="193">
        <v>5</v>
      </c>
      <c r="E37" s="193">
        <v>4</v>
      </c>
      <c r="F37" s="193">
        <v>5</v>
      </c>
      <c r="G37" s="193">
        <v>5</v>
      </c>
      <c r="H37" s="193">
        <v>5</v>
      </c>
      <c r="I37" s="193">
        <v>6</v>
      </c>
      <c r="J37" s="209">
        <v>1</v>
      </c>
      <c r="K37" s="208">
        <v>1</v>
      </c>
    </row>
    <row r="38" spans="2:11" ht="13.5" customHeight="1">
      <c r="B38" s="197" t="s">
        <v>106</v>
      </c>
      <c r="C38" s="213">
        <v>41</v>
      </c>
      <c r="D38" s="193">
        <v>7</v>
      </c>
      <c r="E38" s="193">
        <v>6</v>
      </c>
      <c r="F38" s="193">
        <v>7</v>
      </c>
      <c r="G38" s="193">
        <v>7</v>
      </c>
      <c r="H38" s="193">
        <v>7</v>
      </c>
      <c r="I38" s="193">
        <v>7</v>
      </c>
      <c r="J38" s="209">
        <f>K38</f>
        <v>0</v>
      </c>
      <c r="K38" s="208">
        <v>0</v>
      </c>
    </row>
    <row r="39" spans="2:11" ht="13.5" customHeight="1">
      <c r="B39" s="197" t="s">
        <v>107</v>
      </c>
      <c r="C39" s="213">
        <v>66</v>
      </c>
      <c r="D39" s="193">
        <v>11</v>
      </c>
      <c r="E39" s="193">
        <v>11</v>
      </c>
      <c r="F39" s="193">
        <v>10</v>
      </c>
      <c r="G39" s="193">
        <v>11</v>
      </c>
      <c r="H39" s="193">
        <v>11</v>
      </c>
      <c r="I39" s="193">
        <v>12</v>
      </c>
      <c r="J39" s="209">
        <f>K39</f>
        <v>0</v>
      </c>
      <c r="K39" s="208">
        <v>0</v>
      </c>
    </row>
    <row r="40" spans="2:11" s="101" customFormat="1" ht="4.5" customHeight="1">
      <c r="B40" s="198"/>
      <c r="C40" s="195"/>
      <c r="D40" s="196"/>
      <c r="E40" s="196"/>
      <c r="F40" s="196"/>
      <c r="G40" s="196"/>
      <c r="H40" s="196"/>
      <c r="I40" s="196"/>
      <c r="J40" s="215"/>
      <c r="K40" s="215"/>
    </row>
    <row r="41" spans="2:11" ht="13.5" customHeight="1">
      <c r="B41" s="197" t="s">
        <v>108</v>
      </c>
      <c r="C41" s="213">
        <v>30</v>
      </c>
      <c r="D41" s="193">
        <v>5</v>
      </c>
      <c r="E41" s="193">
        <v>5</v>
      </c>
      <c r="F41" s="193">
        <v>5</v>
      </c>
      <c r="G41" s="193">
        <v>4</v>
      </c>
      <c r="H41" s="193">
        <v>5</v>
      </c>
      <c r="I41" s="193">
        <v>6</v>
      </c>
      <c r="J41" s="214">
        <v>1</v>
      </c>
      <c r="K41" s="193">
        <v>1</v>
      </c>
    </row>
    <row r="42" spans="2:11" ht="13.5" customHeight="1">
      <c r="B42" s="197" t="s">
        <v>109</v>
      </c>
      <c r="C42" s="213">
        <v>31</v>
      </c>
      <c r="D42" s="193">
        <v>5</v>
      </c>
      <c r="E42" s="193">
        <v>6</v>
      </c>
      <c r="F42" s="193">
        <v>5</v>
      </c>
      <c r="G42" s="193">
        <v>4</v>
      </c>
      <c r="H42" s="193">
        <v>5</v>
      </c>
      <c r="I42" s="193">
        <v>6</v>
      </c>
      <c r="J42" s="209">
        <f>K42</f>
        <v>0</v>
      </c>
      <c r="K42" s="208">
        <v>0</v>
      </c>
    </row>
    <row r="43" spans="2:11" ht="13.5" customHeight="1">
      <c r="B43" s="197" t="s">
        <v>110</v>
      </c>
      <c r="C43" s="213">
        <v>21</v>
      </c>
      <c r="D43" s="193">
        <v>3</v>
      </c>
      <c r="E43" s="193">
        <v>4</v>
      </c>
      <c r="F43" s="193">
        <v>4</v>
      </c>
      <c r="G43" s="193">
        <v>3</v>
      </c>
      <c r="H43" s="193">
        <v>3</v>
      </c>
      <c r="I43" s="193">
        <v>4</v>
      </c>
      <c r="J43" s="209">
        <f>K43</f>
        <v>0</v>
      </c>
      <c r="K43" s="208">
        <v>0</v>
      </c>
    </row>
    <row r="44" spans="2:11" ht="13.5" customHeight="1">
      <c r="B44" s="197" t="s">
        <v>111</v>
      </c>
      <c r="C44" s="213">
        <v>17</v>
      </c>
      <c r="D44" s="193">
        <v>2</v>
      </c>
      <c r="E44" s="193">
        <v>3</v>
      </c>
      <c r="F44" s="193">
        <v>3</v>
      </c>
      <c r="G44" s="193">
        <v>3</v>
      </c>
      <c r="H44" s="193">
        <v>3</v>
      </c>
      <c r="I44" s="193">
        <v>3</v>
      </c>
      <c r="J44" s="209">
        <f>K44</f>
        <v>0</v>
      </c>
      <c r="K44" s="208">
        <v>0</v>
      </c>
    </row>
    <row r="45" spans="2:11" ht="13.5" customHeight="1">
      <c r="B45" s="197" t="s">
        <v>112</v>
      </c>
      <c r="C45" s="213">
        <v>25</v>
      </c>
      <c r="D45" s="193">
        <v>4</v>
      </c>
      <c r="E45" s="193">
        <v>4</v>
      </c>
      <c r="F45" s="193">
        <v>5</v>
      </c>
      <c r="G45" s="193">
        <v>4</v>
      </c>
      <c r="H45" s="193">
        <v>4</v>
      </c>
      <c r="I45" s="193">
        <v>4</v>
      </c>
      <c r="J45" s="209">
        <f>K45</f>
        <v>0</v>
      </c>
      <c r="K45" s="208">
        <v>0</v>
      </c>
    </row>
    <row r="46" spans="2:11" s="101" customFormat="1" ht="4.5" customHeight="1">
      <c r="B46" s="198"/>
      <c r="C46" s="195"/>
      <c r="D46" s="196"/>
      <c r="E46" s="196"/>
      <c r="F46" s="196"/>
      <c r="G46" s="196"/>
      <c r="H46" s="196"/>
      <c r="I46" s="196"/>
      <c r="J46" s="196"/>
      <c r="K46" s="196"/>
    </row>
    <row r="47" spans="2:11" ht="13.5" customHeight="1">
      <c r="B47" s="197" t="s">
        <v>113</v>
      </c>
      <c r="C47" s="213">
        <v>32</v>
      </c>
      <c r="D47" s="193">
        <v>5</v>
      </c>
      <c r="E47" s="193">
        <v>5</v>
      </c>
      <c r="F47" s="193">
        <v>6</v>
      </c>
      <c r="G47" s="193">
        <v>6</v>
      </c>
      <c r="H47" s="193">
        <v>5</v>
      </c>
      <c r="I47" s="193">
        <v>5</v>
      </c>
      <c r="J47" s="209">
        <f>K47</f>
        <v>0</v>
      </c>
      <c r="K47" s="208">
        <v>0</v>
      </c>
    </row>
    <row r="48" spans="2:11" ht="13.5" customHeight="1">
      <c r="B48" s="197" t="s">
        <v>114</v>
      </c>
      <c r="C48" s="213">
        <v>48</v>
      </c>
      <c r="D48" s="193">
        <v>8</v>
      </c>
      <c r="E48" s="193">
        <v>8</v>
      </c>
      <c r="F48" s="193">
        <v>8</v>
      </c>
      <c r="G48" s="193">
        <v>8</v>
      </c>
      <c r="H48" s="193">
        <v>8</v>
      </c>
      <c r="I48" s="193">
        <v>8</v>
      </c>
      <c r="J48" s="209">
        <f>K48</f>
        <v>0</v>
      </c>
      <c r="K48" s="208">
        <v>0</v>
      </c>
    </row>
    <row r="49" spans="2:11" ht="13.5" customHeight="1">
      <c r="B49" s="197" t="s">
        <v>115</v>
      </c>
      <c r="C49" s="213">
        <v>19</v>
      </c>
      <c r="D49" s="193">
        <v>3</v>
      </c>
      <c r="E49" s="193">
        <v>3</v>
      </c>
      <c r="F49" s="193">
        <v>3</v>
      </c>
      <c r="G49" s="193">
        <v>3</v>
      </c>
      <c r="H49" s="193">
        <v>3</v>
      </c>
      <c r="I49" s="193">
        <v>4</v>
      </c>
      <c r="J49" s="209">
        <f>K49</f>
        <v>0</v>
      </c>
      <c r="K49" s="208">
        <v>0</v>
      </c>
    </row>
    <row r="50" spans="2:11" ht="13.5" customHeight="1">
      <c r="B50" s="197" t="s">
        <v>116</v>
      </c>
      <c r="C50" s="213">
        <v>29</v>
      </c>
      <c r="D50" s="193">
        <v>5</v>
      </c>
      <c r="E50" s="193">
        <v>4</v>
      </c>
      <c r="F50" s="193">
        <v>5</v>
      </c>
      <c r="G50" s="193">
        <v>5</v>
      </c>
      <c r="H50" s="193">
        <v>5</v>
      </c>
      <c r="I50" s="193">
        <v>5</v>
      </c>
      <c r="J50" s="209">
        <f>K50</f>
        <v>0</v>
      </c>
      <c r="K50" s="208">
        <v>0</v>
      </c>
    </row>
    <row r="51" spans="2:11" ht="13.5" customHeight="1">
      <c r="B51" s="197" t="s">
        <v>117</v>
      </c>
      <c r="C51" s="213">
        <v>4</v>
      </c>
      <c r="D51" s="216">
        <v>0</v>
      </c>
      <c r="E51" s="216">
        <v>0</v>
      </c>
      <c r="F51" s="208">
        <v>1</v>
      </c>
      <c r="G51" s="208">
        <v>1</v>
      </c>
      <c r="H51" s="193">
        <v>1</v>
      </c>
      <c r="I51" s="193">
        <v>1</v>
      </c>
      <c r="J51" s="214">
        <v>4</v>
      </c>
      <c r="K51" s="193">
        <v>4</v>
      </c>
    </row>
    <row r="52" spans="2:11" s="101" customFormat="1" ht="4.5" customHeight="1">
      <c r="B52" s="198"/>
      <c r="C52" s="195"/>
      <c r="D52" s="196"/>
      <c r="E52" s="196"/>
      <c r="F52" s="196"/>
      <c r="G52" s="196"/>
      <c r="H52" s="196"/>
      <c r="I52" s="196"/>
      <c r="J52" s="196"/>
      <c r="K52" s="196"/>
    </row>
    <row r="53" spans="2:11" ht="13.5" customHeight="1">
      <c r="B53" s="197" t="s">
        <v>118</v>
      </c>
      <c r="C53" s="213">
        <v>41</v>
      </c>
      <c r="D53" s="193">
        <v>7</v>
      </c>
      <c r="E53" s="193">
        <v>7</v>
      </c>
      <c r="F53" s="193">
        <v>6</v>
      </c>
      <c r="G53" s="193">
        <v>7</v>
      </c>
      <c r="H53" s="193">
        <v>6</v>
      </c>
      <c r="I53" s="193">
        <v>8</v>
      </c>
      <c r="J53" s="214">
        <v>9</v>
      </c>
      <c r="K53" s="193">
        <v>9</v>
      </c>
    </row>
    <row r="54" spans="2:11" ht="13.5" customHeight="1">
      <c r="B54" s="197" t="s">
        <v>119</v>
      </c>
      <c r="C54" s="213">
        <v>31</v>
      </c>
      <c r="D54" s="193">
        <v>5</v>
      </c>
      <c r="E54" s="193">
        <v>5</v>
      </c>
      <c r="F54" s="193">
        <v>6</v>
      </c>
      <c r="G54" s="193">
        <v>5</v>
      </c>
      <c r="H54" s="193">
        <v>5</v>
      </c>
      <c r="I54" s="193">
        <v>5</v>
      </c>
      <c r="J54" s="214">
        <v>5</v>
      </c>
      <c r="K54" s="193">
        <v>5</v>
      </c>
    </row>
    <row r="55" spans="2:11" ht="13.5" customHeight="1">
      <c r="B55" s="197" t="s">
        <v>120</v>
      </c>
      <c r="C55" s="213">
        <v>10</v>
      </c>
      <c r="D55" s="193">
        <v>1</v>
      </c>
      <c r="E55" s="193">
        <v>2</v>
      </c>
      <c r="F55" s="193">
        <v>2</v>
      </c>
      <c r="G55" s="193">
        <v>1</v>
      </c>
      <c r="H55" s="193">
        <v>2</v>
      </c>
      <c r="I55" s="193">
        <v>2</v>
      </c>
      <c r="J55" s="214">
        <v>4</v>
      </c>
      <c r="K55" s="193">
        <v>4</v>
      </c>
    </row>
    <row r="56" spans="2:11" ht="13.5" customHeight="1">
      <c r="B56" s="197" t="s">
        <v>121</v>
      </c>
      <c r="C56" s="213">
        <v>18</v>
      </c>
      <c r="D56" s="193">
        <v>2</v>
      </c>
      <c r="E56" s="193">
        <v>4</v>
      </c>
      <c r="F56" s="193">
        <v>4</v>
      </c>
      <c r="G56" s="193">
        <v>3</v>
      </c>
      <c r="H56" s="193">
        <v>3</v>
      </c>
      <c r="I56" s="193">
        <v>2</v>
      </c>
      <c r="J56" s="214">
        <v>3</v>
      </c>
      <c r="K56" s="193">
        <v>3</v>
      </c>
    </row>
    <row r="57" spans="2:11" ht="13.5" customHeight="1">
      <c r="B57" s="197" t="s">
        <v>122</v>
      </c>
      <c r="C57" s="213">
        <v>6</v>
      </c>
      <c r="D57" s="193">
        <v>1</v>
      </c>
      <c r="E57" s="193">
        <v>1</v>
      </c>
      <c r="F57" s="193">
        <v>1</v>
      </c>
      <c r="G57" s="193">
        <v>1</v>
      </c>
      <c r="H57" s="193">
        <v>1</v>
      </c>
      <c r="I57" s="193">
        <v>1</v>
      </c>
      <c r="J57" s="214">
        <v>1</v>
      </c>
      <c r="K57" s="193">
        <v>1</v>
      </c>
    </row>
    <row r="58" spans="2:11" s="101" customFormat="1" ht="4.5" customHeight="1">
      <c r="B58" s="198"/>
      <c r="C58" s="195"/>
      <c r="D58" s="196"/>
      <c r="E58" s="196"/>
      <c r="F58" s="196"/>
      <c r="G58" s="196"/>
      <c r="H58" s="196"/>
      <c r="I58" s="196"/>
      <c r="J58" s="196"/>
      <c r="K58" s="196"/>
    </row>
    <row r="59" spans="2:11" ht="13.5" customHeight="1">
      <c r="B59" s="197" t="s">
        <v>123</v>
      </c>
      <c r="C59" s="213">
        <v>22</v>
      </c>
      <c r="D59" s="193">
        <v>3</v>
      </c>
      <c r="E59" s="193">
        <v>4</v>
      </c>
      <c r="F59" s="193">
        <v>4</v>
      </c>
      <c r="G59" s="193">
        <v>5</v>
      </c>
      <c r="H59" s="193">
        <v>3</v>
      </c>
      <c r="I59" s="193">
        <v>3</v>
      </c>
      <c r="J59" s="209">
        <v>2</v>
      </c>
      <c r="K59" s="208">
        <v>2</v>
      </c>
    </row>
    <row r="60" spans="2:11" ht="13.5" customHeight="1">
      <c r="B60" s="197" t="s">
        <v>124</v>
      </c>
      <c r="C60" s="213">
        <v>3</v>
      </c>
      <c r="D60" s="216">
        <v>0</v>
      </c>
      <c r="E60" s="216">
        <v>0</v>
      </c>
      <c r="F60" s="216">
        <v>0</v>
      </c>
      <c r="G60" s="208">
        <v>1</v>
      </c>
      <c r="H60" s="193">
        <v>1</v>
      </c>
      <c r="I60" s="193">
        <v>1</v>
      </c>
      <c r="J60" s="214">
        <v>4</v>
      </c>
      <c r="K60" s="193">
        <v>4</v>
      </c>
    </row>
    <row r="61" spans="2:11" ht="13.5" customHeight="1">
      <c r="B61" s="197" t="s">
        <v>125</v>
      </c>
      <c r="C61" s="213">
        <v>15</v>
      </c>
      <c r="D61" s="193">
        <v>3</v>
      </c>
      <c r="E61" s="193">
        <v>3</v>
      </c>
      <c r="F61" s="193">
        <v>2</v>
      </c>
      <c r="G61" s="193">
        <v>3</v>
      </c>
      <c r="H61" s="193">
        <v>2</v>
      </c>
      <c r="I61" s="193">
        <v>2</v>
      </c>
      <c r="J61" s="214">
        <v>2</v>
      </c>
      <c r="K61" s="193">
        <v>2</v>
      </c>
    </row>
    <row r="62" spans="2:11" ht="13.5" customHeight="1">
      <c r="B62" s="197" t="s">
        <v>126</v>
      </c>
      <c r="C62" s="213">
        <v>23</v>
      </c>
      <c r="D62" s="193">
        <v>3</v>
      </c>
      <c r="E62" s="193">
        <v>4</v>
      </c>
      <c r="F62" s="193">
        <v>4</v>
      </c>
      <c r="G62" s="193">
        <v>4</v>
      </c>
      <c r="H62" s="193">
        <v>4</v>
      </c>
      <c r="I62" s="193">
        <v>4</v>
      </c>
      <c r="J62" s="209">
        <f>K62</f>
        <v>0</v>
      </c>
      <c r="K62" s="208">
        <v>0</v>
      </c>
    </row>
    <row r="63" spans="2:11" ht="13.5" customHeight="1">
      <c r="B63" s="197" t="s">
        <v>127</v>
      </c>
      <c r="C63" s="213">
        <v>45</v>
      </c>
      <c r="D63" s="193">
        <v>7</v>
      </c>
      <c r="E63" s="193">
        <v>7</v>
      </c>
      <c r="F63" s="193">
        <v>7</v>
      </c>
      <c r="G63" s="193">
        <v>7</v>
      </c>
      <c r="H63" s="193">
        <v>8</v>
      </c>
      <c r="I63" s="193">
        <v>9</v>
      </c>
      <c r="J63" s="214">
        <v>10</v>
      </c>
      <c r="K63" s="193">
        <v>10</v>
      </c>
    </row>
    <row r="64" spans="2:11" s="101" customFormat="1" ht="4.5" customHeight="1">
      <c r="B64" s="198"/>
      <c r="C64" s="195"/>
      <c r="D64" s="196"/>
      <c r="E64" s="196"/>
      <c r="F64" s="196"/>
      <c r="G64" s="196"/>
      <c r="H64" s="196"/>
      <c r="I64" s="196"/>
      <c r="J64" s="196"/>
      <c r="K64" s="196"/>
    </row>
    <row r="65" spans="2:11" ht="13.5" customHeight="1">
      <c r="B65" s="197" t="s">
        <v>128</v>
      </c>
      <c r="C65" s="213">
        <v>24</v>
      </c>
      <c r="D65" s="193">
        <v>4</v>
      </c>
      <c r="E65" s="193">
        <v>4</v>
      </c>
      <c r="F65" s="193">
        <v>3</v>
      </c>
      <c r="G65" s="193">
        <v>3</v>
      </c>
      <c r="H65" s="193">
        <v>4</v>
      </c>
      <c r="I65" s="193">
        <v>6</v>
      </c>
      <c r="J65" s="214">
        <v>13</v>
      </c>
      <c r="K65" s="193">
        <v>13</v>
      </c>
    </row>
    <row r="66" spans="2:11" ht="13.5" customHeight="1">
      <c r="B66" s="197" t="s">
        <v>129</v>
      </c>
      <c r="C66" s="213">
        <v>18</v>
      </c>
      <c r="D66" s="193">
        <v>3</v>
      </c>
      <c r="E66" s="193">
        <v>3</v>
      </c>
      <c r="F66" s="193">
        <v>3</v>
      </c>
      <c r="G66" s="193">
        <v>3</v>
      </c>
      <c r="H66" s="193">
        <v>3</v>
      </c>
      <c r="I66" s="193">
        <v>3</v>
      </c>
      <c r="J66" s="209">
        <f>K66</f>
        <v>0</v>
      </c>
      <c r="K66" s="208">
        <v>0</v>
      </c>
    </row>
    <row r="67" spans="2:11" ht="13.5" customHeight="1">
      <c r="B67" s="197" t="s">
        <v>130</v>
      </c>
      <c r="C67" s="213">
        <v>21</v>
      </c>
      <c r="D67" s="193">
        <v>3</v>
      </c>
      <c r="E67" s="193">
        <v>3</v>
      </c>
      <c r="F67" s="193">
        <v>3</v>
      </c>
      <c r="G67" s="193">
        <v>4</v>
      </c>
      <c r="H67" s="193">
        <v>3</v>
      </c>
      <c r="I67" s="193">
        <v>5</v>
      </c>
      <c r="J67" s="214">
        <v>5</v>
      </c>
      <c r="K67" s="193">
        <v>5</v>
      </c>
    </row>
    <row r="68" spans="2:11" ht="13.5" customHeight="1">
      <c r="B68" s="197" t="s">
        <v>131</v>
      </c>
      <c r="C68" s="213">
        <v>14</v>
      </c>
      <c r="D68" s="193">
        <v>3</v>
      </c>
      <c r="E68" s="193">
        <v>3</v>
      </c>
      <c r="F68" s="193">
        <v>2</v>
      </c>
      <c r="G68" s="193">
        <v>2</v>
      </c>
      <c r="H68" s="193">
        <v>2</v>
      </c>
      <c r="I68" s="193">
        <v>2</v>
      </c>
      <c r="J68" s="214">
        <v>5</v>
      </c>
      <c r="K68" s="193">
        <v>5</v>
      </c>
    </row>
    <row r="69" spans="2:11" ht="13.5" customHeight="1">
      <c r="B69" s="199" t="s">
        <v>132</v>
      </c>
      <c r="C69" s="213">
        <v>7</v>
      </c>
      <c r="D69" s="216">
        <v>2</v>
      </c>
      <c r="E69" s="216">
        <v>1</v>
      </c>
      <c r="F69" s="216">
        <v>2</v>
      </c>
      <c r="G69" s="216">
        <v>0</v>
      </c>
      <c r="H69" s="193">
        <v>1</v>
      </c>
      <c r="I69" s="193">
        <v>1</v>
      </c>
      <c r="J69" s="214">
        <v>6</v>
      </c>
      <c r="K69" s="193">
        <v>6</v>
      </c>
    </row>
    <row r="70" spans="2:11" ht="4.5" customHeight="1" thickBot="1">
      <c r="B70" s="200"/>
      <c r="C70" s="201"/>
      <c r="D70" s="217"/>
      <c r="E70" s="217"/>
      <c r="F70" s="217"/>
      <c r="G70" s="202"/>
      <c r="H70" s="202"/>
      <c r="I70" s="202"/>
      <c r="J70" s="202"/>
      <c r="K70" s="202"/>
    </row>
  </sheetData>
  <sheetProtection/>
  <mergeCells count="3">
    <mergeCell ref="B4:B5"/>
    <mergeCell ref="E4:G4"/>
    <mergeCell ref="J4:K4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2" ySplit="6" topLeftCell="C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10.00390625" defaultRowHeight="12.75" customHeight="1"/>
  <cols>
    <col min="1" max="1" width="1.625" style="76" customWidth="1"/>
    <col min="2" max="2" width="8.625" style="76" customWidth="1"/>
    <col min="3" max="18" width="5.625" style="76" customWidth="1"/>
    <col min="19" max="16384" width="10.00390625" style="76" customWidth="1"/>
  </cols>
  <sheetData>
    <row r="1" ht="4.5" customHeight="1"/>
    <row r="2" ht="12.75" customHeight="1">
      <c r="B2" s="75" t="s">
        <v>245</v>
      </c>
    </row>
    <row r="3" ht="4.5" customHeight="1" thickBot="1"/>
    <row r="4" spans="1:18" ht="12.75" customHeight="1">
      <c r="A4" s="131"/>
      <c r="B4" s="77"/>
      <c r="C4" s="78"/>
      <c r="D4" s="77"/>
      <c r="E4" s="447" t="s">
        <v>269</v>
      </c>
      <c r="F4" s="447"/>
      <c r="G4" s="447"/>
      <c r="H4" s="447"/>
      <c r="I4" s="77"/>
      <c r="J4" s="77"/>
      <c r="K4" s="78"/>
      <c r="L4" s="77"/>
      <c r="M4" s="447" t="s">
        <v>270</v>
      </c>
      <c r="N4" s="447"/>
      <c r="O4" s="447"/>
      <c r="P4" s="447"/>
      <c r="Q4" s="77"/>
      <c r="R4" s="77"/>
    </row>
    <row r="5" spans="2:18" s="218" customFormat="1" ht="12.75" customHeight="1">
      <c r="B5" s="219" t="s">
        <v>74</v>
      </c>
      <c r="C5" s="460" t="s">
        <v>10</v>
      </c>
      <c r="D5" s="460" t="s">
        <v>271</v>
      </c>
      <c r="E5" s="462" t="s">
        <v>272</v>
      </c>
      <c r="F5" s="220" t="s">
        <v>246</v>
      </c>
      <c r="G5" s="460" t="s">
        <v>247</v>
      </c>
      <c r="H5" s="463" t="s">
        <v>248</v>
      </c>
      <c r="I5" s="460" t="s">
        <v>249</v>
      </c>
      <c r="J5" s="463" t="s">
        <v>250</v>
      </c>
      <c r="K5" s="460" t="s">
        <v>10</v>
      </c>
      <c r="L5" s="463" t="s">
        <v>271</v>
      </c>
      <c r="M5" s="462" t="s">
        <v>272</v>
      </c>
      <c r="N5" s="220" t="s">
        <v>246</v>
      </c>
      <c r="O5" s="463" t="s">
        <v>247</v>
      </c>
      <c r="P5" s="460" t="s">
        <v>248</v>
      </c>
      <c r="Q5" s="463" t="s">
        <v>249</v>
      </c>
      <c r="R5" s="465" t="s">
        <v>250</v>
      </c>
    </row>
    <row r="6" spans="3:18" s="218" customFormat="1" ht="12.75" customHeight="1">
      <c r="C6" s="461"/>
      <c r="D6" s="461"/>
      <c r="E6" s="461"/>
      <c r="F6" s="221" t="s">
        <v>251</v>
      </c>
      <c r="G6" s="461"/>
      <c r="H6" s="464"/>
      <c r="I6" s="467"/>
      <c r="J6" s="464"/>
      <c r="K6" s="467"/>
      <c r="L6" s="464"/>
      <c r="M6" s="467"/>
      <c r="N6" s="221" t="s">
        <v>251</v>
      </c>
      <c r="O6" s="464"/>
      <c r="P6" s="467"/>
      <c r="Q6" s="464"/>
      <c r="R6" s="466"/>
    </row>
    <row r="7" spans="2:18" s="218" customFormat="1" ht="4.5" customHeight="1">
      <c r="B7" s="222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</row>
    <row r="8" spans="2:18" ht="16.5" customHeight="1">
      <c r="B8" s="224" t="s">
        <v>80</v>
      </c>
      <c r="C8" s="162">
        <v>161</v>
      </c>
      <c r="D8" s="163">
        <v>99</v>
      </c>
      <c r="E8" s="163">
        <f>SUM(E10:E68)</f>
        <v>0</v>
      </c>
      <c r="F8" s="163">
        <v>1</v>
      </c>
      <c r="G8" s="163">
        <f>SUM(G10:G68)</f>
        <v>0</v>
      </c>
      <c r="H8" s="163">
        <v>1</v>
      </c>
      <c r="I8" s="163">
        <f>SUM(I10:I68)</f>
        <v>0</v>
      </c>
      <c r="J8" s="163">
        <v>60</v>
      </c>
      <c r="K8" s="163">
        <v>466</v>
      </c>
      <c r="L8" s="163">
        <v>294</v>
      </c>
      <c r="M8" s="163">
        <f>SUM(M10:M68)</f>
        <v>0</v>
      </c>
      <c r="N8" s="163">
        <v>1</v>
      </c>
      <c r="O8" s="163">
        <f>SUM(O10:O68)</f>
        <v>0</v>
      </c>
      <c r="P8" s="163">
        <v>2</v>
      </c>
      <c r="Q8" s="163">
        <f>SUM(Q10:Q68)</f>
        <v>0</v>
      </c>
      <c r="R8" s="163">
        <v>169</v>
      </c>
    </row>
    <row r="9" spans="2:18" ht="4.5" customHeight="1">
      <c r="B9" s="225"/>
      <c r="C9" s="167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2:18" ht="13.5" customHeight="1">
      <c r="B10" s="225" t="s">
        <v>83</v>
      </c>
      <c r="C10" s="167">
        <v>41</v>
      </c>
      <c r="D10" s="172">
        <v>20</v>
      </c>
      <c r="E10" s="172">
        <v>0</v>
      </c>
      <c r="F10" s="172">
        <v>1</v>
      </c>
      <c r="G10" s="172">
        <v>0</v>
      </c>
      <c r="H10" s="172">
        <v>1</v>
      </c>
      <c r="I10" s="172">
        <v>0</v>
      </c>
      <c r="J10" s="172">
        <v>19</v>
      </c>
      <c r="K10" s="226">
        <v>132</v>
      </c>
      <c r="L10" s="172">
        <v>65</v>
      </c>
      <c r="M10" s="172">
        <v>0</v>
      </c>
      <c r="N10" s="172">
        <v>1</v>
      </c>
      <c r="O10" s="172">
        <v>0</v>
      </c>
      <c r="P10" s="172">
        <v>2</v>
      </c>
      <c r="Q10" s="172">
        <v>0</v>
      </c>
      <c r="R10" s="172">
        <v>64</v>
      </c>
    </row>
    <row r="11" spans="2:18" ht="13.5" customHeight="1">
      <c r="B11" s="225" t="s">
        <v>84</v>
      </c>
      <c r="C11" s="167">
        <v>13</v>
      </c>
      <c r="D11" s="172">
        <v>5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8</v>
      </c>
      <c r="K11" s="226">
        <v>49</v>
      </c>
      <c r="L11" s="172">
        <v>24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25</v>
      </c>
    </row>
    <row r="12" spans="2:18" ht="13.5" customHeight="1">
      <c r="B12" s="225" t="s">
        <v>85</v>
      </c>
      <c r="C12" s="167">
        <v>8</v>
      </c>
      <c r="D12" s="172">
        <v>3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5</v>
      </c>
      <c r="K12" s="226">
        <v>25</v>
      </c>
      <c r="L12" s="172">
        <v>8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17</v>
      </c>
    </row>
    <row r="13" spans="2:18" ht="13.5" customHeight="1">
      <c r="B13" s="225" t="s">
        <v>86</v>
      </c>
      <c r="C13" s="167">
        <v>14</v>
      </c>
      <c r="D13" s="172">
        <v>7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7</v>
      </c>
      <c r="K13" s="226">
        <v>41</v>
      </c>
      <c r="L13" s="172">
        <v>21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20</v>
      </c>
    </row>
    <row r="14" spans="2:18" ht="13.5" customHeight="1">
      <c r="B14" s="225" t="s">
        <v>87</v>
      </c>
      <c r="C14" s="167">
        <v>2</v>
      </c>
      <c r="D14" s="172">
        <v>2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226">
        <v>7</v>
      </c>
      <c r="L14" s="172">
        <v>7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</row>
    <row r="15" spans="2:18" s="101" customFormat="1" ht="4.5" customHeight="1">
      <c r="B15" s="227"/>
      <c r="C15" s="173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2:18" ht="13.5" customHeight="1">
      <c r="B16" s="225" t="s">
        <v>88</v>
      </c>
      <c r="C16" s="167">
        <v>1</v>
      </c>
      <c r="D16" s="172">
        <v>1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226">
        <v>2</v>
      </c>
      <c r="L16" s="172">
        <v>2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</row>
    <row r="17" spans="2:18" ht="13.5" customHeight="1">
      <c r="B17" s="105" t="s">
        <v>89</v>
      </c>
      <c r="C17" s="167">
        <v>1</v>
      </c>
      <c r="D17" s="172">
        <v>1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226">
        <v>1</v>
      </c>
      <c r="L17" s="172">
        <v>1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</row>
    <row r="18" spans="2:18" ht="13.5" customHeight="1">
      <c r="B18" s="225" t="s">
        <v>90</v>
      </c>
      <c r="C18" s="167">
        <v>6</v>
      </c>
      <c r="D18" s="172">
        <v>5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1</v>
      </c>
      <c r="K18" s="226">
        <v>17</v>
      </c>
      <c r="L18" s="172">
        <v>15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2</v>
      </c>
    </row>
    <row r="19" spans="2:18" ht="13.5" customHeight="1">
      <c r="B19" s="225" t="s">
        <v>91</v>
      </c>
      <c r="C19" s="167">
        <v>1</v>
      </c>
      <c r="D19" s="172">
        <v>1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226">
        <v>2</v>
      </c>
      <c r="L19" s="172">
        <v>2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</row>
    <row r="20" spans="2:18" ht="13.5" customHeight="1">
      <c r="B20" s="225" t="s">
        <v>92</v>
      </c>
      <c r="C20" s="167">
        <v>2</v>
      </c>
      <c r="D20" s="172">
        <v>2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226">
        <v>8</v>
      </c>
      <c r="L20" s="172">
        <v>8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</row>
    <row r="21" spans="2:18" s="101" customFormat="1" ht="4.5" customHeight="1">
      <c r="B21" s="227"/>
      <c r="C21" s="173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</row>
    <row r="22" spans="2:18" ht="13.5" customHeight="1">
      <c r="B22" s="225" t="s">
        <v>93</v>
      </c>
      <c r="C22" s="167">
        <v>3</v>
      </c>
      <c r="D22" s="172">
        <v>2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1</v>
      </c>
      <c r="K22" s="226">
        <v>6</v>
      </c>
      <c r="L22" s="172">
        <v>5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1</v>
      </c>
    </row>
    <row r="23" spans="2:18" ht="13.5" customHeight="1">
      <c r="B23" s="225" t="s">
        <v>94</v>
      </c>
      <c r="C23" s="167">
        <f>SUM(D23:J23)</f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226">
        <f>SUM(L23:R23)</f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</row>
    <row r="24" spans="2:18" ht="13.5" customHeight="1">
      <c r="B24" s="225" t="s">
        <v>95</v>
      </c>
      <c r="C24" s="167">
        <v>1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1</v>
      </c>
      <c r="K24" s="226">
        <v>1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1</v>
      </c>
    </row>
    <row r="25" spans="2:18" ht="13.5" customHeight="1">
      <c r="B25" s="225" t="s">
        <v>96</v>
      </c>
      <c r="C25" s="167">
        <f>SUM(D25:J25)</f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226">
        <f>SUM(L25:R25)</f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</row>
    <row r="26" spans="2:18" ht="13.5" customHeight="1">
      <c r="B26" s="225" t="s">
        <v>97</v>
      </c>
      <c r="C26" s="167">
        <f>SUM(D26:J26)</f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226">
        <f>SUM(L26:R26)</f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</row>
    <row r="27" spans="2:18" s="101" customFormat="1" ht="4.5" customHeight="1">
      <c r="B27" s="227"/>
      <c r="C27" s="173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2:18" ht="13.5" customHeight="1">
      <c r="B28" s="225" t="s">
        <v>98</v>
      </c>
      <c r="C28" s="167">
        <v>1</v>
      </c>
      <c r="D28" s="172">
        <v>1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226">
        <v>1</v>
      </c>
      <c r="L28" s="172">
        <v>1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</row>
    <row r="29" spans="2:18" ht="13.5" customHeight="1">
      <c r="B29" s="225" t="s">
        <v>99</v>
      </c>
      <c r="C29" s="167">
        <v>1</v>
      </c>
      <c r="D29" s="172">
        <v>1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226">
        <v>1</v>
      </c>
      <c r="L29" s="172">
        <v>1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</row>
    <row r="30" spans="2:18" ht="13.5" customHeight="1">
      <c r="B30" s="225" t="s">
        <v>100</v>
      </c>
      <c r="C30" s="167">
        <v>2</v>
      </c>
      <c r="D30" s="172">
        <v>1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1</v>
      </c>
      <c r="K30" s="226">
        <v>4</v>
      </c>
      <c r="L30" s="172">
        <v>3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1</v>
      </c>
    </row>
    <row r="31" spans="2:18" ht="13.5" customHeight="1">
      <c r="B31" s="225" t="s">
        <v>101</v>
      </c>
      <c r="C31" s="167">
        <v>2</v>
      </c>
      <c r="D31" s="172">
        <v>1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1</v>
      </c>
      <c r="K31" s="226">
        <v>5</v>
      </c>
      <c r="L31" s="172">
        <v>3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2</v>
      </c>
    </row>
    <row r="32" spans="2:18" ht="13.5" customHeight="1">
      <c r="B32" s="225" t="s">
        <v>102</v>
      </c>
      <c r="C32" s="167">
        <v>3</v>
      </c>
      <c r="D32" s="172">
        <v>3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226">
        <v>9</v>
      </c>
      <c r="L32" s="172">
        <v>9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</row>
    <row r="33" spans="2:18" s="101" customFormat="1" ht="4.5" customHeight="1">
      <c r="B33" s="227"/>
      <c r="C33" s="173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2:18" ht="13.5" customHeight="1">
      <c r="B34" s="225" t="s">
        <v>103</v>
      </c>
      <c r="C34" s="167">
        <f>SUM(D34:J34)</f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226">
        <f>SUM(L34:R34)</f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</row>
    <row r="35" spans="2:18" ht="13.5" customHeight="1">
      <c r="B35" s="225" t="s">
        <v>104</v>
      </c>
      <c r="C35" s="167">
        <v>1</v>
      </c>
      <c r="D35" s="172">
        <v>1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226">
        <v>2</v>
      </c>
      <c r="L35" s="172">
        <v>2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</row>
    <row r="36" spans="2:18" ht="13.5" customHeight="1">
      <c r="B36" s="225" t="s">
        <v>105</v>
      </c>
      <c r="C36" s="167">
        <v>2</v>
      </c>
      <c r="D36" s="172">
        <v>2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226">
        <v>6</v>
      </c>
      <c r="L36" s="172">
        <v>6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</row>
    <row r="37" spans="2:18" ht="13.5" customHeight="1">
      <c r="B37" s="225" t="s">
        <v>106</v>
      </c>
      <c r="C37" s="167">
        <v>4</v>
      </c>
      <c r="D37" s="172">
        <v>1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3</v>
      </c>
      <c r="K37" s="226">
        <v>13</v>
      </c>
      <c r="L37" s="172">
        <v>6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7</v>
      </c>
    </row>
    <row r="38" spans="2:18" ht="13.5" customHeight="1">
      <c r="B38" s="225" t="s">
        <v>107</v>
      </c>
      <c r="C38" s="167">
        <v>6</v>
      </c>
      <c r="D38" s="172">
        <v>4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2</v>
      </c>
      <c r="K38" s="226">
        <v>15</v>
      </c>
      <c r="L38" s="172">
        <v>10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5</v>
      </c>
    </row>
    <row r="39" spans="2:18" s="101" customFormat="1" ht="4.5" customHeight="1">
      <c r="B39" s="227"/>
      <c r="C39" s="173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0" spans="2:18" ht="13.5" customHeight="1">
      <c r="B40" s="225" t="s">
        <v>108</v>
      </c>
      <c r="C40" s="167">
        <v>4</v>
      </c>
      <c r="D40" s="172">
        <v>3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1</v>
      </c>
      <c r="K40" s="226">
        <v>8</v>
      </c>
      <c r="L40" s="172">
        <v>7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1</v>
      </c>
    </row>
    <row r="41" spans="2:18" ht="13.5" customHeight="1">
      <c r="B41" s="225" t="s">
        <v>109</v>
      </c>
      <c r="C41" s="167">
        <v>3</v>
      </c>
      <c r="D41" s="172">
        <v>3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226">
        <v>9</v>
      </c>
      <c r="L41" s="172">
        <v>9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</row>
    <row r="42" spans="2:18" ht="13.5" customHeight="1">
      <c r="B42" s="225" t="s">
        <v>110</v>
      </c>
      <c r="C42" s="167">
        <v>2</v>
      </c>
      <c r="D42" s="172">
        <v>2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226">
        <v>5</v>
      </c>
      <c r="L42" s="172">
        <v>5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</row>
    <row r="43" spans="2:18" ht="13.5" customHeight="1">
      <c r="B43" s="225" t="s">
        <v>111</v>
      </c>
      <c r="C43" s="167">
        <v>1</v>
      </c>
      <c r="D43" s="172">
        <v>1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226">
        <v>4</v>
      </c>
      <c r="L43" s="172">
        <v>4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</row>
    <row r="44" spans="2:18" ht="13.5" customHeight="1">
      <c r="B44" s="225" t="s">
        <v>112</v>
      </c>
      <c r="C44" s="167">
        <v>2</v>
      </c>
      <c r="D44" s="172">
        <v>2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226">
        <v>5</v>
      </c>
      <c r="L44" s="172">
        <v>5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</row>
    <row r="45" spans="2:18" s="101" customFormat="1" ht="4.5" customHeight="1">
      <c r="B45" s="227"/>
      <c r="C45" s="173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</row>
    <row r="46" spans="2:18" ht="13.5" customHeight="1">
      <c r="B46" s="225" t="s">
        <v>113</v>
      </c>
      <c r="C46" s="167">
        <v>4</v>
      </c>
      <c r="D46" s="172">
        <v>2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2</v>
      </c>
      <c r="K46" s="226">
        <v>10</v>
      </c>
      <c r="L46" s="172">
        <v>6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4</v>
      </c>
    </row>
    <row r="47" spans="2:18" ht="13.5" customHeight="1">
      <c r="B47" s="225" t="s">
        <v>114</v>
      </c>
      <c r="C47" s="167">
        <v>8</v>
      </c>
      <c r="D47" s="172">
        <v>4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4</v>
      </c>
      <c r="K47" s="226">
        <v>23</v>
      </c>
      <c r="L47" s="172">
        <v>12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11</v>
      </c>
    </row>
    <row r="48" spans="2:18" ht="13.5" customHeight="1">
      <c r="B48" s="225" t="s">
        <v>115</v>
      </c>
      <c r="C48" s="167">
        <v>2</v>
      </c>
      <c r="D48" s="172">
        <v>2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226">
        <v>4</v>
      </c>
      <c r="L48" s="172">
        <v>4</v>
      </c>
      <c r="M48" s="172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</row>
    <row r="49" spans="2:18" ht="13.5" customHeight="1">
      <c r="B49" s="225" t="s">
        <v>116</v>
      </c>
      <c r="C49" s="167">
        <v>3</v>
      </c>
      <c r="D49" s="172">
        <v>3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226">
        <v>8</v>
      </c>
      <c r="L49" s="172">
        <v>8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</row>
    <row r="50" spans="2:18" ht="13.5" customHeight="1">
      <c r="B50" s="225" t="s">
        <v>117</v>
      </c>
      <c r="C50" s="167">
        <f>SUM(D50:J50)</f>
        <v>0</v>
      </c>
      <c r="D50" s="172">
        <v>0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226">
        <f>SUM(L50:R50)</f>
        <v>0</v>
      </c>
      <c r="L50" s="172">
        <v>0</v>
      </c>
      <c r="M50" s="172">
        <v>0</v>
      </c>
      <c r="N50" s="172">
        <v>0</v>
      </c>
      <c r="O50" s="172">
        <v>0</v>
      </c>
      <c r="P50" s="172">
        <v>0</v>
      </c>
      <c r="Q50" s="172">
        <v>0</v>
      </c>
      <c r="R50" s="172">
        <v>0</v>
      </c>
    </row>
    <row r="51" spans="2:18" s="101" customFormat="1" ht="4.5" customHeight="1">
      <c r="B51" s="227"/>
      <c r="C51" s="173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</row>
    <row r="52" spans="2:18" ht="13.5" customHeight="1">
      <c r="B52" s="225" t="s">
        <v>118</v>
      </c>
      <c r="C52" s="167">
        <v>4</v>
      </c>
      <c r="D52" s="172">
        <v>3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1</v>
      </c>
      <c r="K52" s="226">
        <v>8</v>
      </c>
      <c r="L52" s="172">
        <v>5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3</v>
      </c>
    </row>
    <row r="53" spans="2:18" ht="13.5" customHeight="1">
      <c r="B53" s="225" t="s">
        <v>119</v>
      </c>
      <c r="C53" s="167">
        <v>2</v>
      </c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226">
        <v>3</v>
      </c>
      <c r="L53" s="172">
        <v>3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</row>
    <row r="54" spans="2:18" ht="13.5" customHeight="1">
      <c r="B54" s="225" t="s">
        <v>120</v>
      </c>
      <c r="C54" s="167">
        <v>1</v>
      </c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226">
        <v>2</v>
      </c>
      <c r="L54" s="172">
        <v>2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</row>
    <row r="55" spans="2:18" ht="13.5" customHeight="1">
      <c r="B55" s="225" t="s">
        <v>121</v>
      </c>
      <c r="C55" s="167">
        <v>1</v>
      </c>
      <c r="D55" s="172">
        <v>1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226">
        <v>5</v>
      </c>
      <c r="L55" s="172">
        <v>5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</row>
    <row r="56" spans="2:18" ht="13.5" customHeight="1">
      <c r="B56" s="225" t="s">
        <v>122</v>
      </c>
      <c r="C56" s="167">
        <f>SUM(D56:J56)</f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226">
        <f>SUM(L56:R56)</f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</row>
    <row r="57" spans="2:18" s="101" customFormat="1" ht="4.5" customHeight="1">
      <c r="B57" s="227"/>
      <c r="C57" s="173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</row>
    <row r="58" spans="2:18" ht="13.5" customHeight="1">
      <c r="B58" s="225" t="s">
        <v>123</v>
      </c>
      <c r="C58" s="167">
        <v>1</v>
      </c>
      <c r="D58" s="172">
        <v>1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226">
        <v>4</v>
      </c>
      <c r="L58" s="172">
        <v>4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</row>
    <row r="59" spans="2:18" ht="13.5" customHeight="1">
      <c r="B59" s="225" t="s">
        <v>124</v>
      </c>
      <c r="C59" s="167">
        <f>SUM(D59:J59)</f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226">
        <f>SUM(L59:R59)</f>
        <v>0</v>
      </c>
      <c r="L59" s="172">
        <v>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</row>
    <row r="60" spans="2:18" ht="13.5" customHeight="1">
      <c r="B60" s="225" t="s">
        <v>125</v>
      </c>
      <c r="C60" s="167">
        <f>SUM(D60:J60)</f>
        <v>0</v>
      </c>
      <c r="D60" s="172"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226">
        <f>SUM(L60:R60)</f>
        <v>0</v>
      </c>
      <c r="L60" s="172">
        <v>0</v>
      </c>
      <c r="M60" s="172">
        <v>0</v>
      </c>
      <c r="N60" s="172">
        <v>0</v>
      </c>
      <c r="O60" s="172">
        <v>0</v>
      </c>
      <c r="P60" s="172">
        <v>0</v>
      </c>
      <c r="Q60" s="172">
        <v>0</v>
      </c>
      <c r="R60" s="172">
        <v>0</v>
      </c>
    </row>
    <row r="61" spans="2:18" ht="13.5" customHeight="1">
      <c r="B61" s="225" t="s">
        <v>126</v>
      </c>
      <c r="C61" s="167">
        <v>1</v>
      </c>
      <c r="D61" s="172">
        <v>1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226">
        <v>3</v>
      </c>
      <c r="L61" s="172">
        <v>3</v>
      </c>
      <c r="M61" s="172">
        <v>0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</row>
    <row r="62" spans="2:18" ht="13.5" customHeight="1">
      <c r="B62" s="225" t="s">
        <v>127</v>
      </c>
      <c r="C62" s="167">
        <v>3</v>
      </c>
      <c r="D62" s="172">
        <v>2</v>
      </c>
      <c r="E62" s="172">
        <v>0</v>
      </c>
      <c r="F62" s="172">
        <v>0</v>
      </c>
      <c r="G62" s="172">
        <v>0</v>
      </c>
      <c r="H62" s="172">
        <v>0</v>
      </c>
      <c r="I62" s="172">
        <v>0</v>
      </c>
      <c r="J62" s="172">
        <v>1</v>
      </c>
      <c r="K62" s="226">
        <v>8</v>
      </c>
      <c r="L62" s="172">
        <v>6</v>
      </c>
      <c r="M62" s="172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2</v>
      </c>
    </row>
    <row r="63" spans="2:18" s="101" customFormat="1" ht="4.5" customHeight="1">
      <c r="B63" s="227"/>
      <c r="C63" s="173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</row>
    <row r="64" spans="2:18" ht="13.5" customHeight="1">
      <c r="B64" s="225" t="s">
        <v>128</v>
      </c>
      <c r="C64" s="167">
        <f>SUM(D64:J64)</f>
        <v>0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226">
        <f>SUM(L64:R64)</f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</row>
    <row r="65" spans="2:18" ht="13.5" customHeight="1">
      <c r="B65" s="225" t="s">
        <v>129</v>
      </c>
      <c r="C65" s="167">
        <v>1</v>
      </c>
      <c r="D65" s="172">
        <v>1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226">
        <v>4</v>
      </c>
      <c r="L65" s="172">
        <v>4</v>
      </c>
      <c r="M65" s="172">
        <v>0</v>
      </c>
      <c r="N65" s="172">
        <v>0</v>
      </c>
      <c r="O65" s="172">
        <v>0</v>
      </c>
      <c r="P65" s="172">
        <v>0</v>
      </c>
      <c r="Q65" s="172">
        <v>0</v>
      </c>
      <c r="R65" s="172">
        <v>0</v>
      </c>
    </row>
    <row r="66" spans="2:18" ht="13.5" customHeight="1">
      <c r="B66" s="225" t="s">
        <v>130</v>
      </c>
      <c r="C66" s="167">
        <v>2</v>
      </c>
      <c r="D66" s="172">
        <v>1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1</v>
      </c>
      <c r="K66" s="226">
        <v>4</v>
      </c>
      <c r="L66" s="172">
        <v>3</v>
      </c>
      <c r="M66" s="172">
        <v>0</v>
      </c>
      <c r="N66" s="172">
        <v>0</v>
      </c>
      <c r="O66" s="172">
        <v>0</v>
      </c>
      <c r="P66" s="172">
        <v>0</v>
      </c>
      <c r="Q66" s="172">
        <v>0</v>
      </c>
      <c r="R66" s="172">
        <v>1</v>
      </c>
    </row>
    <row r="67" spans="2:18" ht="13.5" customHeight="1">
      <c r="B67" s="105" t="s">
        <v>131</v>
      </c>
      <c r="C67" s="167">
        <v>1</v>
      </c>
      <c r="D67" s="172">
        <v>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1</v>
      </c>
      <c r="K67" s="226">
        <v>2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2</v>
      </c>
    </row>
    <row r="68" spans="2:18" ht="13.5" customHeight="1">
      <c r="B68" s="107" t="s">
        <v>132</v>
      </c>
      <c r="C68" s="167">
        <f>SUM(D68:J68)</f>
        <v>0</v>
      </c>
      <c r="D68" s="172">
        <v>0</v>
      </c>
      <c r="E68" s="172">
        <v>0</v>
      </c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226">
        <f>SUM(L68:R68)</f>
        <v>0</v>
      </c>
      <c r="L68" s="172">
        <v>0</v>
      </c>
      <c r="M68" s="172">
        <v>0</v>
      </c>
      <c r="N68" s="172">
        <v>0</v>
      </c>
      <c r="O68" s="172">
        <v>0</v>
      </c>
      <c r="P68" s="172">
        <v>0</v>
      </c>
      <c r="Q68" s="172">
        <v>0</v>
      </c>
      <c r="R68" s="172">
        <v>0</v>
      </c>
    </row>
    <row r="69" spans="2:18" ht="4.5" customHeight="1" thickBot="1">
      <c r="B69" s="228"/>
      <c r="C69" s="229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</row>
    <row r="70" ht="11.25"/>
    <row r="71" spans="2:20" ht="13.5"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2:20" ht="13.5">
      <c r="B72" s="166"/>
      <c r="C72" s="231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ht="11.25"/>
    <row r="74" ht="11.25"/>
    <row r="75" ht="11.25"/>
    <row r="76" ht="11.25"/>
    <row r="77" ht="11.25"/>
  </sheetData>
  <sheetProtection/>
  <mergeCells count="16">
    <mergeCell ref="R5:R6"/>
    <mergeCell ref="Q5:Q6"/>
    <mergeCell ref="I5:I6"/>
    <mergeCell ref="K5:K6"/>
    <mergeCell ref="M5:M6"/>
    <mergeCell ref="P5:P6"/>
    <mergeCell ref="E4:H4"/>
    <mergeCell ref="M4:P4"/>
    <mergeCell ref="C5:C6"/>
    <mergeCell ref="D5:D6"/>
    <mergeCell ref="E5:E6"/>
    <mergeCell ref="G5:G6"/>
    <mergeCell ref="H5:H6"/>
    <mergeCell ref="J5:J6"/>
    <mergeCell ref="L5:L6"/>
    <mergeCell ref="O5:O6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73"/>
  <sheetViews>
    <sheetView zoomScalePageLayoutView="0" workbookViewId="0" topLeftCell="A1">
      <pane xSplit="2" ySplit="5" topLeftCell="C6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K5" sqref="K5:Q5"/>
    </sheetView>
  </sheetViews>
  <sheetFormatPr defaultColWidth="10.00390625" defaultRowHeight="12.75" customHeight="1"/>
  <cols>
    <col min="1" max="1" width="1.625" style="76" customWidth="1"/>
    <col min="2" max="2" width="8.625" style="76" customWidth="1"/>
    <col min="3" max="5" width="10.00390625" style="76" customWidth="1"/>
    <col min="6" max="6" width="10.00390625" style="76" hidden="1" customWidth="1"/>
    <col min="7" max="8" width="10.00390625" style="76" customWidth="1"/>
    <col min="9" max="9" width="10.00390625" style="76" hidden="1" customWidth="1"/>
    <col min="10" max="11" width="10.00390625" style="76" customWidth="1"/>
    <col min="12" max="12" width="10.00390625" style="76" hidden="1" customWidth="1"/>
    <col min="13" max="14" width="10.00390625" style="76" customWidth="1"/>
    <col min="15" max="15" width="5.00390625" style="76" hidden="1" customWidth="1"/>
    <col min="16" max="16" width="0" style="76" hidden="1" customWidth="1"/>
    <col min="17" max="17" width="10.00390625" style="76" hidden="1" customWidth="1"/>
    <col min="18" max="19" width="10.00390625" style="76" customWidth="1"/>
    <col min="20" max="20" width="10.00390625" style="76" hidden="1" customWidth="1"/>
    <col min="21" max="22" width="10.00390625" style="76" customWidth="1"/>
    <col min="23" max="23" width="10.00390625" style="76" hidden="1" customWidth="1"/>
    <col min="24" max="16384" width="10.00390625" style="76" customWidth="1"/>
  </cols>
  <sheetData>
    <row r="1" ht="4.5" customHeight="1"/>
    <row r="2" ht="12.75" customHeight="1">
      <c r="B2" s="75" t="s">
        <v>252</v>
      </c>
    </row>
    <row r="3" ht="4.5" customHeight="1" thickBot="1">
      <c r="P3" s="232" t="s">
        <v>253</v>
      </c>
    </row>
    <row r="4" spans="2:25" ht="12.75" customHeight="1">
      <c r="B4" s="77"/>
      <c r="C4" s="78"/>
      <c r="D4" s="77" t="s">
        <v>10</v>
      </c>
      <c r="E4" s="77"/>
      <c r="F4" s="78" t="s">
        <v>254</v>
      </c>
      <c r="G4" s="446" t="s">
        <v>273</v>
      </c>
      <c r="H4" s="448"/>
      <c r="I4" s="78" t="s">
        <v>255</v>
      </c>
      <c r="J4" s="446" t="s">
        <v>274</v>
      </c>
      <c r="K4" s="448"/>
      <c r="L4" s="78" t="s">
        <v>256</v>
      </c>
      <c r="M4" s="447" t="s">
        <v>275</v>
      </c>
      <c r="N4" s="447"/>
      <c r="O4" s="77"/>
      <c r="P4" s="77"/>
      <c r="Q4" s="78" t="s">
        <v>257</v>
      </c>
      <c r="R4" s="446" t="s">
        <v>276</v>
      </c>
      <c r="S4" s="448"/>
      <c r="T4" s="78" t="s">
        <v>258</v>
      </c>
      <c r="U4" s="446" t="s">
        <v>277</v>
      </c>
      <c r="V4" s="448"/>
      <c r="W4" s="78" t="s">
        <v>259</v>
      </c>
      <c r="X4" s="446" t="s">
        <v>278</v>
      </c>
      <c r="Y4" s="447"/>
    </row>
    <row r="5" spans="2:25" s="81" customFormat="1" ht="12.75" customHeight="1">
      <c r="B5" s="81" t="s">
        <v>74</v>
      </c>
      <c r="C5" s="87" t="s">
        <v>10</v>
      </c>
      <c r="D5" s="87" t="s">
        <v>45</v>
      </c>
      <c r="E5" s="87" t="s">
        <v>46</v>
      </c>
      <c r="F5" s="87" t="s">
        <v>10</v>
      </c>
      <c r="G5" s="87" t="s">
        <v>45</v>
      </c>
      <c r="H5" s="87" t="s">
        <v>46</v>
      </c>
      <c r="I5" s="87" t="s">
        <v>10</v>
      </c>
      <c r="J5" s="87" t="s">
        <v>45</v>
      </c>
      <c r="K5" s="87" t="s">
        <v>46</v>
      </c>
      <c r="L5" s="87" t="s">
        <v>10</v>
      </c>
      <c r="M5" s="84" t="s">
        <v>45</v>
      </c>
      <c r="N5" s="87" t="s">
        <v>46</v>
      </c>
      <c r="P5" s="84" t="s">
        <v>74</v>
      </c>
      <c r="Q5" s="87" t="s">
        <v>10</v>
      </c>
      <c r="R5" s="87" t="s">
        <v>45</v>
      </c>
      <c r="S5" s="87" t="s">
        <v>46</v>
      </c>
      <c r="T5" s="87" t="s">
        <v>10</v>
      </c>
      <c r="U5" s="87" t="s">
        <v>45</v>
      </c>
      <c r="V5" s="87" t="s">
        <v>46</v>
      </c>
      <c r="W5" s="87" t="s">
        <v>10</v>
      </c>
      <c r="X5" s="87" t="s">
        <v>45</v>
      </c>
      <c r="Y5" s="87" t="s">
        <v>46</v>
      </c>
    </row>
    <row r="6" spans="2:25" ht="4.5" customHeight="1"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2:25" ht="13.5" customHeight="1">
      <c r="B7" s="91" t="s">
        <v>80</v>
      </c>
      <c r="C7" s="162">
        <v>46891</v>
      </c>
      <c r="D7" s="163">
        <v>24161</v>
      </c>
      <c r="E7" s="163">
        <v>22730</v>
      </c>
      <c r="F7" s="163"/>
      <c r="G7" s="163">
        <v>3913</v>
      </c>
      <c r="H7" s="163">
        <v>3655</v>
      </c>
      <c r="I7" s="163"/>
      <c r="J7" s="163">
        <v>3859</v>
      </c>
      <c r="K7" s="163">
        <v>3646</v>
      </c>
      <c r="L7" s="163"/>
      <c r="M7" s="163">
        <v>4003</v>
      </c>
      <c r="N7" s="163">
        <v>3672</v>
      </c>
      <c r="O7" s="163"/>
      <c r="P7" s="163"/>
      <c r="Q7" s="163"/>
      <c r="R7" s="163">
        <v>3990</v>
      </c>
      <c r="S7" s="163">
        <v>3882</v>
      </c>
      <c r="T7" s="163"/>
      <c r="U7" s="163">
        <v>4057</v>
      </c>
      <c r="V7" s="163">
        <v>3903</v>
      </c>
      <c r="W7" s="163"/>
      <c r="X7" s="163">
        <v>4339</v>
      </c>
      <c r="Y7" s="163">
        <v>3972</v>
      </c>
    </row>
    <row r="8" spans="2:25" ht="12.75" customHeight="1">
      <c r="B8" s="95" t="s">
        <v>81</v>
      </c>
      <c r="C8" s="167">
        <v>699</v>
      </c>
      <c r="D8" s="226">
        <v>351</v>
      </c>
      <c r="E8" s="226">
        <v>348</v>
      </c>
      <c r="F8" s="235"/>
      <c r="G8" s="168">
        <v>60</v>
      </c>
      <c r="H8" s="168">
        <v>60</v>
      </c>
      <c r="I8" s="168"/>
      <c r="J8" s="168">
        <v>58</v>
      </c>
      <c r="K8" s="168">
        <v>58</v>
      </c>
      <c r="L8" s="168"/>
      <c r="M8" s="168">
        <v>60</v>
      </c>
      <c r="N8" s="168">
        <v>56</v>
      </c>
      <c r="O8" s="236"/>
      <c r="P8" s="236"/>
      <c r="Q8" s="168"/>
      <c r="R8" s="168">
        <v>58</v>
      </c>
      <c r="S8" s="168">
        <v>59</v>
      </c>
      <c r="T8" s="168"/>
      <c r="U8" s="168">
        <v>58</v>
      </c>
      <c r="V8" s="168">
        <v>58</v>
      </c>
      <c r="W8" s="168"/>
      <c r="X8" s="168">
        <v>57</v>
      </c>
      <c r="Y8" s="168">
        <v>57</v>
      </c>
    </row>
    <row r="9" spans="2:25" ht="12.75" customHeight="1">
      <c r="B9" s="95" t="s">
        <v>82</v>
      </c>
      <c r="C9" s="167">
        <v>502</v>
      </c>
      <c r="D9" s="226">
        <v>258</v>
      </c>
      <c r="E9" s="226">
        <v>244</v>
      </c>
      <c r="F9" s="235"/>
      <c r="G9" s="168">
        <v>39</v>
      </c>
      <c r="H9" s="168">
        <v>43</v>
      </c>
      <c r="I9" s="168"/>
      <c r="J9" s="168">
        <v>36</v>
      </c>
      <c r="K9" s="168">
        <v>51</v>
      </c>
      <c r="L9" s="168"/>
      <c r="M9" s="168">
        <v>59</v>
      </c>
      <c r="N9" s="168">
        <v>35</v>
      </c>
      <c r="O9" s="236"/>
      <c r="P9" s="236"/>
      <c r="Q9" s="168"/>
      <c r="R9" s="168">
        <v>40</v>
      </c>
      <c r="S9" s="168">
        <v>44</v>
      </c>
      <c r="T9" s="168"/>
      <c r="U9" s="168">
        <v>45</v>
      </c>
      <c r="V9" s="168">
        <v>35</v>
      </c>
      <c r="W9" s="168"/>
      <c r="X9" s="168">
        <v>39</v>
      </c>
      <c r="Y9" s="168">
        <v>36</v>
      </c>
    </row>
    <row r="10" spans="2:25" s="101" customFormat="1" ht="4.5" customHeight="1">
      <c r="B10" s="237"/>
      <c r="C10" s="173"/>
      <c r="D10" s="226">
        <f>G10+J10+M10+R10+U10+X10</f>
        <v>0</v>
      </c>
      <c r="E10" s="226">
        <f>H10+K10+N10+S10+V10+Y10</f>
        <v>0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1"/>
      <c r="P10" s="171"/>
      <c r="Q10" s="174"/>
      <c r="R10" s="174"/>
      <c r="S10" s="174"/>
      <c r="T10" s="174"/>
      <c r="U10" s="174"/>
      <c r="V10" s="174"/>
      <c r="W10" s="174"/>
      <c r="X10" s="174"/>
      <c r="Y10" s="174"/>
    </row>
    <row r="11" spans="2:25" ht="13.5" customHeight="1">
      <c r="B11" s="99" t="s">
        <v>83</v>
      </c>
      <c r="C11" s="167">
        <v>15717</v>
      </c>
      <c r="D11" s="226">
        <v>8111</v>
      </c>
      <c r="E11" s="226">
        <v>7606</v>
      </c>
      <c r="F11" s="226"/>
      <c r="G11" s="172">
        <v>1333</v>
      </c>
      <c r="H11" s="172">
        <v>1283</v>
      </c>
      <c r="I11" s="172"/>
      <c r="J11" s="172">
        <v>1314</v>
      </c>
      <c r="K11" s="172">
        <v>1219</v>
      </c>
      <c r="L11" s="172"/>
      <c r="M11" s="172">
        <v>1344</v>
      </c>
      <c r="N11" s="172">
        <v>1224</v>
      </c>
      <c r="O11" s="236"/>
      <c r="P11" s="238"/>
      <c r="Q11" s="172"/>
      <c r="R11" s="172">
        <v>1285</v>
      </c>
      <c r="S11" s="172">
        <v>1325</v>
      </c>
      <c r="T11" s="172"/>
      <c r="U11" s="172">
        <v>1388</v>
      </c>
      <c r="V11" s="172">
        <v>1266</v>
      </c>
      <c r="W11" s="172"/>
      <c r="X11" s="172">
        <v>1447</v>
      </c>
      <c r="Y11" s="172">
        <v>1289</v>
      </c>
    </row>
    <row r="12" spans="2:25" ht="12.75" customHeight="1">
      <c r="B12" s="99" t="s">
        <v>84</v>
      </c>
      <c r="C12" s="167">
        <v>3591</v>
      </c>
      <c r="D12" s="226">
        <v>1855</v>
      </c>
      <c r="E12" s="226">
        <v>1736</v>
      </c>
      <c r="F12" s="226"/>
      <c r="G12" s="172">
        <v>332</v>
      </c>
      <c r="H12" s="172">
        <v>291</v>
      </c>
      <c r="I12" s="172"/>
      <c r="J12" s="172">
        <v>263</v>
      </c>
      <c r="K12" s="172">
        <v>298</v>
      </c>
      <c r="L12" s="172"/>
      <c r="M12" s="172">
        <v>296</v>
      </c>
      <c r="N12" s="172">
        <v>280</v>
      </c>
      <c r="O12" s="236"/>
      <c r="P12" s="238"/>
      <c r="Q12" s="172"/>
      <c r="R12" s="172">
        <v>312</v>
      </c>
      <c r="S12" s="172">
        <v>292</v>
      </c>
      <c r="T12" s="172"/>
      <c r="U12" s="172">
        <v>307</v>
      </c>
      <c r="V12" s="172">
        <v>278</v>
      </c>
      <c r="W12" s="172"/>
      <c r="X12" s="172">
        <v>345</v>
      </c>
      <c r="Y12" s="172">
        <v>297</v>
      </c>
    </row>
    <row r="13" spans="2:25" ht="12.75" customHeight="1">
      <c r="B13" s="99" t="s">
        <v>85</v>
      </c>
      <c r="C13" s="167">
        <v>2377</v>
      </c>
      <c r="D13" s="226">
        <v>1221</v>
      </c>
      <c r="E13" s="226">
        <v>1156</v>
      </c>
      <c r="F13" s="226"/>
      <c r="G13" s="172">
        <v>215</v>
      </c>
      <c r="H13" s="172">
        <v>187</v>
      </c>
      <c r="I13" s="172"/>
      <c r="J13" s="172">
        <v>174</v>
      </c>
      <c r="K13" s="172">
        <v>192</v>
      </c>
      <c r="L13" s="172"/>
      <c r="M13" s="172">
        <v>202</v>
      </c>
      <c r="N13" s="172">
        <v>182</v>
      </c>
      <c r="O13" s="236"/>
      <c r="P13" s="238"/>
      <c r="Q13" s="172"/>
      <c r="R13" s="172">
        <v>205</v>
      </c>
      <c r="S13" s="172">
        <v>191</v>
      </c>
      <c r="T13" s="172"/>
      <c r="U13" s="172">
        <v>214</v>
      </c>
      <c r="V13" s="172">
        <v>194</v>
      </c>
      <c r="W13" s="172"/>
      <c r="X13" s="172">
        <v>211</v>
      </c>
      <c r="Y13" s="172">
        <v>210</v>
      </c>
    </row>
    <row r="14" spans="2:25" ht="12.75" customHeight="1">
      <c r="B14" s="99" t="s">
        <v>86</v>
      </c>
      <c r="C14" s="167">
        <v>3291</v>
      </c>
      <c r="D14" s="226">
        <v>1755</v>
      </c>
      <c r="E14" s="226">
        <v>1536</v>
      </c>
      <c r="F14" s="226"/>
      <c r="G14" s="172">
        <v>322</v>
      </c>
      <c r="H14" s="172">
        <v>251</v>
      </c>
      <c r="I14" s="172"/>
      <c r="J14" s="172">
        <v>272</v>
      </c>
      <c r="K14" s="172">
        <v>252</v>
      </c>
      <c r="L14" s="172"/>
      <c r="M14" s="172">
        <v>287</v>
      </c>
      <c r="N14" s="172">
        <v>251</v>
      </c>
      <c r="O14" s="236"/>
      <c r="P14" s="238"/>
      <c r="Q14" s="172"/>
      <c r="R14" s="172">
        <v>287</v>
      </c>
      <c r="S14" s="172">
        <v>280</v>
      </c>
      <c r="T14" s="172"/>
      <c r="U14" s="172">
        <v>283</v>
      </c>
      <c r="V14" s="172">
        <v>250</v>
      </c>
      <c r="W14" s="172"/>
      <c r="X14" s="172">
        <v>304</v>
      </c>
      <c r="Y14" s="172">
        <v>252</v>
      </c>
    </row>
    <row r="15" spans="2:25" ht="12.75" customHeight="1">
      <c r="B15" s="99" t="s">
        <v>87</v>
      </c>
      <c r="C15" s="167">
        <v>341</v>
      </c>
      <c r="D15" s="226">
        <v>180</v>
      </c>
      <c r="E15" s="226">
        <v>161</v>
      </c>
      <c r="F15" s="226"/>
      <c r="G15" s="172">
        <v>21</v>
      </c>
      <c r="H15" s="172">
        <v>21</v>
      </c>
      <c r="I15" s="172"/>
      <c r="J15" s="172">
        <v>30</v>
      </c>
      <c r="K15" s="172">
        <v>18</v>
      </c>
      <c r="L15" s="172"/>
      <c r="M15" s="172">
        <v>35</v>
      </c>
      <c r="N15" s="172">
        <v>23</v>
      </c>
      <c r="O15" s="236"/>
      <c r="P15" s="238"/>
      <c r="Q15" s="172"/>
      <c r="R15" s="172">
        <v>38</v>
      </c>
      <c r="S15" s="172">
        <v>34</v>
      </c>
      <c r="T15" s="172"/>
      <c r="U15" s="172">
        <v>22</v>
      </c>
      <c r="V15" s="172">
        <v>36</v>
      </c>
      <c r="W15" s="172"/>
      <c r="X15" s="172">
        <v>34</v>
      </c>
      <c r="Y15" s="172">
        <v>29</v>
      </c>
    </row>
    <row r="16" spans="2:25" s="101" customFormat="1" ht="4.5" customHeight="1">
      <c r="B16" s="102"/>
      <c r="C16" s="173"/>
      <c r="D16" s="226"/>
      <c r="E16" s="226"/>
      <c r="F16" s="169"/>
      <c r="G16" s="169"/>
      <c r="H16" s="169"/>
      <c r="I16" s="169"/>
      <c r="J16" s="169"/>
      <c r="K16" s="169"/>
      <c r="L16" s="169"/>
      <c r="M16" s="169"/>
      <c r="N16" s="169"/>
      <c r="O16" s="171"/>
      <c r="P16" s="239"/>
      <c r="Q16" s="169"/>
      <c r="R16" s="169"/>
      <c r="S16" s="169"/>
      <c r="T16" s="169"/>
      <c r="U16" s="169"/>
      <c r="V16" s="169"/>
      <c r="W16" s="169"/>
      <c r="X16" s="169"/>
      <c r="Y16" s="169"/>
    </row>
    <row r="17" spans="2:25" ht="13.5" customHeight="1">
      <c r="B17" s="99" t="s">
        <v>88</v>
      </c>
      <c r="C17" s="167">
        <v>86</v>
      </c>
      <c r="D17" s="226">
        <v>50</v>
      </c>
      <c r="E17" s="226">
        <v>36</v>
      </c>
      <c r="F17" s="226">
        <f>G17+H17</f>
        <v>15</v>
      </c>
      <c r="G17" s="172">
        <v>8</v>
      </c>
      <c r="H17" s="172">
        <v>7</v>
      </c>
      <c r="I17" s="172"/>
      <c r="J17" s="172">
        <v>8</v>
      </c>
      <c r="K17" s="172">
        <v>5</v>
      </c>
      <c r="L17" s="172"/>
      <c r="M17" s="172">
        <v>8</v>
      </c>
      <c r="N17" s="172">
        <v>4</v>
      </c>
      <c r="O17" s="236"/>
      <c r="P17" s="236"/>
      <c r="Q17" s="172"/>
      <c r="R17" s="172">
        <v>9</v>
      </c>
      <c r="S17" s="172">
        <v>6</v>
      </c>
      <c r="T17" s="172"/>
      <c r="U17" s="172">
        <v>13</v>
      </c>
      <c r="V17" s="172">
        <v>9</v>
      </c>
      <c r="W17" s="172"/>
      <c r="X17" s="172">
        <v>4</v>
      </c>
      <c r="Y17" s="172">
        <v>5</v>
      </c>
    </row>
    <row r="18" spans="2:25" ht="12.75" customHeight="1">
      <c r="B18" s="99" t="s">
        <v>89</v>
      </c>
      <c r="C18" s="167">
        <v>143</v>
      </c>
      <c r="D18" s="226">
        <v>73</v>
      </c>
      <c r="E18" s="226">
        <v>70</v>
      </c>
      <c r="F18" s="226">
        <f>G18+H18</f>
        <v>17</v>
      </c>
      <c r="G18" s="172">
        <v>9</v>
      </c>
      <c r="H18" s="172">
        <v>8</v>
      </c>
      <c r="I18" s="172"/>
      <c r="J18" s="172">
        <v>13</v>
      </c>
      <c r="K18" s="172">
        <v>12</v>
      </c>
      <c r="L18" s="172"/>
      <c r="M18" s="172">
        <v>9</v>
      </c>
      <c r="N18" s="172">
        <v>10</v>
      </c>
      <c r="O18" s="236"/>
      <c r="P18" s="236"/>
      <c r="Q18" s="172"/>
      <c r="R18" s="172">
        <v>7</v>
      </c>
      <c r="S18" s="172">
        <v>12</v>
      </c>
      <c r="T18" s="172"/>
      <c r="U18" s="172">
        <v>14</v>
      </c>
      <c r="V18" s="172">
        <v>14</v>
      </c>
      <c r="W18" s="172"/>
      <c r="X18" s="172">
        <v>21</v>
      </c>
      <c r="Y18" s="172">
        <v>14</v>
      </c>
    </row>
    <row r="19" spans="2:25" ht="12.75" customHeight="1">
      <c r="B19" s="99" t="s">
        <v>90</v>
      </c>
      <c r="C19" s="167">
        <v>1473</v>
      </c>
      <c r="D19" s="226">
        <v>739</v>
      </c>
      <c r="E19" s="226">
        <v>734</v>
      </c>
      <c r="F19" s="226">
        <f>G19+H19</f>
        <v>233</v>
      </c>
      <c r="G19" s="172">
        <v>120</v>
      </c>
      <c r="H19" s="172">
        <v>113</v>
      </c>
      <c r="I19" s="172"/>
      <c r="J19" s="172">
        <v>131</v>
      </c>
      <c r="K19" s="172">
        <v>112</v>
      </c>
      <c r="L19" s="172"/>
      <c r="M19" s="172">
        <v>134</v>
      </c>
      <c r="N19" s="172">
        <v>131</v>
      </c>
      <c r="O19" s="236"/>
      <c r="P19" s="236"/>
      <c r="Q19" s="172"/>
      <c r="R19" s="172">
        <v>120</v>
      </c>
      <c r="S19" s="172">
        <v>120</v>
      </c>
      <c r="T19" s="172"/>
      <c r="U19" s="172">
        <v>117</v>
      </c>
      <c r="V19" s="172">
        <v>136</v>
      </c>
      <c r="W19" s="172"/>
      <c r="X19" s="172">
        <v>117</v>
      </c>
      <c r="Y19" s="172">
        <v>122</v>
      </c>
    </row>
    <row r="20" spans="2:25" ht="12.75" customHeight="1">
      <c r="B20" s="99" t="s">
        <v>91</v>
      </c>
      <c r="C20" s="167">
        <v>307</v>
      </c>
      <c r="D20" s="226">
        <v>164</v>
      </c>
      <c r="E20" s="226">
        <v>143</v>
      </c>
      <c r="F20" s="226">
        <f>G20+H20</f>
        <v>40</v>
      </c>
      <c r="G20" s="172">
        <v>21</v>
      </c>
      <c r="H20" s="172">
        <v>19</v>
      </c>
      <c r="I20" s="172"/>
      <c r="J20" s="172">
        <v>28</v>
      </c>
      <c r="K20" s="172">
        <v>20</v>
      </c>
      <c r="L20" s="172"/>
      <c r="M20" s="172">
        <v>25</v>
      </c>
      <c r="N20" s="172">
        <v>28</v>
      </c>
      <c r="O20" s="236"/>
      <c r="P20" s="236"/>
      <c r="Q20" s="172"/>
      <c r="R20" s="172">
        <v>28</v>
      </c>
      <c r="S20" s="172">
        <v>20</v>
      </c>
      <c r="T20" s="172"/>
      <c r="U20" s="172">
        <v>28</v>
      </c>
      <c r="V20" s="172">
        <v>24</v>
      </c>
      <c r="W20" s="172"/>
      <c r="X20" s="172">
        <v>34</v>
      </c>
      <c r="Y20" s="172">
        <v>32</v>
      </c>
    </row>
    <row r="21" spans="2:25" ht="12.75" customHeight="1">
      <c r="B21" s="99" t="s">
        <v>92</v>
      </c>
      <c r="C21" s="167">
        <v>675</v>
      </c>
      <c r="D21" s="226">
        <v>353</v>
      </c>
      <c r="E21" s="226">
        <v>322</v>
      </c>
      <c r="F21" s="226">
        <f>G21+H21</f>
        <v>112</v>
      </c>
      <c r="G21" s="172">
        <v>66</v>
      </c>
      <c r="H21" s="172">
        <v>46</v>
      </c>
      <c r="I21" s="172"/>
      <c r="J21" s="172">
        <v>63</v>
      </c>
      <c r="K21" s="172">
        <v>45</v>
      </c>
      <c r="L21" s="172"/>
      <c r="M21" s="172">
        <v>56</v>
      </c>
      <c r="N21" s="172">
        <v>56</v>
      </c>
      <c r="O21" s="236"/>
      <c r="P21" s="236"/>
      <c r="Q21" s="172"/>
      <c r="R21" s="172">
        <v>54</v>
      </c>
      <c r="S21" s="172">
        <v>49</v>
      </c>
      <c r="T21" s="172"/>
      <c r="U21" s="172">
        <v>54</v>
      </c>
      <c r="V21" s="172">
        <v>61</v>
      </c>
      <c r="W21" s="172"/>
      <c r="X21" s="172">
        <v>60</v>
      </c>
      <c r="Y21" s="172">
        <v>65</v>
      </c>
    </row>
    <row r="22" spans="2:25" s="101" customFormat="1" ht="4.5" customHeight="1">
      <c r="B22" s="102"/>
      <c r="C22" s="173"/>
      <c r="D22" s="226"/>
      <c r="E22" s="226"/>
      <c r="F22" s="169"/>
      <c r="G22" s="169"/>
      <c r="H22" s="169"/>
      <c r="I22" s="169"/>
      <c r="J22" s="169"/>
      <c r="K22" s="169"/>
      <c r="L22" s="169"/>
      <c r="M22" s="169"/>
      <c r="N22" s="169"/>
      <c r="O22" s="171"/>
      <c r="P22" s="171"/>
      <c r="Q22" s="169"/>
      <c r="R22" s="169"/>
      <c r="S22" s="169"/>
      <c r="T22" s="169"/>
      <c r="U22" s="169"/>
      <c r="V22" s="169"/>
      <c r="W22" s="169"/>
      <c r="X22" s="169"/>
      <c r="Y22" s="169"/>
    </row>
    <row r="23" spans="2:25" ht="13.5" customHeight="1">
      <c r="B23" s="99" t="s">
        <v>93</v>
      </c>
      <c r="C23" s="167">
        <v>755</v>
      </c>
      <c r="D23" s="226">
        <v>375</v>
      </c>
      <c r="E23" s="226">
        <v>380</v>
      </c>
      <c r="F23" s="226">
        <f>G23+H23</f>
        <v>139</v>
      </c>
      <c r="G23" s="172">
        <v>68</v>
      </c>
      <c r="H23" s="172">
        <v>71</v>
      </c>
      <c r="I23" s="172"/>
      <c r="J23" s="172">
        <v>66</v>
      </c>
      <c r="K23" s="172">
        <v>59</v>
      </c>
      <c r="L23" s="172"/>
      <c r="M23" s="172">
        <v>71</v>
      </c>
      <c r="N23" s="172">
        <v>59</v>
      </c>
      <c r="O23" s="236"/>
      <c r="P23" s="236"/>
      <c r="Q23" s="172"/>
      <c r="R23" s="172">
        <v>57</v>
      </c>
      <c r="S23" s="172">
        <v>61</v>
      </c>
      <c r="T23" s="172"/>
      <c r="U23" s="172">
        <v>47</v>
      </c>
      <c r="V23" s="172">
        <v>60</v>
      </c>
      <c r="W23" s="172"/>
      <c r="X23" s="172">
        <v>66</v>
      </c>
      <c r="Y23" s="172">
        <v>70</v>
      </c>
    </row>
    <row r="24" spans="2:25" ht="12.75" customHeight="1">
      <c r="B24" s="99" t="s">
        <v>94</v>
      </c>
      <c r="C24" s="167">
        <v>181</v>
      </c>
      <c r="D24" s="226">
        <v>83</v>
      </c>
      <c r="E24" s="226">
        <v>98</v>
      </c>
      <c r="F24" s="226">
        <f>G24+H24</f>
        <v>27</v>
      </c>
      <c r="G24" s="172">
        <v>12</v>
      </c>
      <c r="H24" s="172">
        <v>15</v>
      </c>
      <c r="I24" s="172"/>
      <c r="J24" s="172">
        <v>17</v>
      </c>
      <c r="K24" s="172">
        <v>11</v>
      </c>
      <c r="L24" s="172"/>
      <c r="M24" s="172">
        <v>8</v>
      </c>
      <c r="N24" s="172">
        <v>15</v>
      </c>
      <c r="O24" s="236"/>
      <c r="P24" s="236"/>
      <c r="Q24" s="172"/>
      <c r="R24" s="172">
        <v>8</v>
      </c>
      <c r="S24" s="172">
        <v>16</v>
      </c>
      <c r="T24" s="172"/>
      <c r="U24" s="172">
        <v>17</v>
      </c>
      <c r="V24" s="172">
        <v>16</v>
      </c>
      <c r="W24" s="172"/>
      <c r="X24" s="172">
        <v>21</v>
      </c>
      <c r="Y24" s="172">
        <v>25</v>
      </c>
    </row>
    <row r="25" spans="2:25" ht="12.75" customHeight="1">
      <c r="B25" s="99" t="s">
        <v>95</v>
      </c>
      <c r="C25" s="167">
        <v>155</v>
      </c>
      <c r="D25" s="226">
        <v>89</v>
      </c>
      <c r="E25" s="226">
        <v>66</v>
      </c>
      <c r="F25" s="226">
        <f>G25+H25</f>
        <v>19</v>
      </c>
      <c r="G25" s="172">
        <v>7</v>
      </c>
      <c r="H25" s="172">
        <v>12</v>
      </c>
      <c r="I25" s="172"/>
      <c r="J25" s="172">
        <v>17</v>
      </c>
      <c r="K25" s="172">
        <v>6</v>
      </c>
      <c r="L25" s="172"/>
      <c r="M25" s="172">
        <v>9</v>
      </c>
      <c r="N25" s="172">
        <v>5</v>
      </c>
      <c r="O25" s="236"/>
      <c r="P25" s="236"/>
      <c r="Q25" s="172"/>
      <c r="R25" s="172">
        <v>16</v>
      </c>
      <c r="S25" s="172">
        <v>17</v>
      </c>
      <c r="T25" s="172"/>
      <c r="U25" s="172">
        <v>22</v>
      </c>
      <c r="V25" s="172">
        <v>10</v>
      </c>
      <c r="W25" s="172"/>
      <c r="X25" s="172">
        <v>18</v>
      </c>
      <c r="Y25" s="172">
        <v>16</v>
      </c>
    </row>
    <row r="26" spans="2:25" ht="12.75" customHeight="1">
      <c r="B26" s="99" t="s">
        <v>96</v>
      </c>
      <c r="C26" s="167">
        <v>96</v>
      </c>
      <c r="D26" s="226">
        <v>51</v>
      </c>
      <c r="E26" s="226">
        <v>45</v>
      </c>
      <c r="F26" s="226">
        <f>G26+H26</f>
        <v>18</v>
      </c>
      <c r="G26" s="172">
        <v>8</v>
      </c>
      <c r="H26" s="172">
        <v>10</v>
      </c>
      <c r="I26" s="172"/>
      <c r="J26" s="172">
        <v>10</v>
      </c>
      <c r="K26" s="172">
        <v>9</v>
      </c>
      <c r="L26" s="172"/>
      <c r="M26" s="172">
        <v>6</v>
      </c>
      <c r="N26" s="172">
        <v>10</v>
      </c>
      <c r="O26" s="236"/>
      <c r="P26" s="236"/>
      <c r="Q26" s="172"/>
      <c r="R26" s="172">
        <v>11</v>
      </c>
      <c r="S26" s="172">
        <v>8</v>
      </c>
      <c r="T26" s="172"/>
      <c r="U26" s="172">
        <v>12</v>
      </c>
      <c r="V26" s="172">
        <v>5</v>
      </c>
      <c r="W26" s="172"/>
      <c r="X26" s="172">
        <v>4</v>
      </c>
      <c r="Y26" s="172">
        <v>3</v>
      </c>
    </row>
    <row r="27" spans="2:25" ht="12.75" customHeight="1">
      <c r="B27" s="99" t="s">
        <v>97</v>
      </c>
      <c r="C27" s="167">
        <v>39</v>
      </c>
      <c r="D27" s="226">
        <v>21</v>
      </c>
      <c r="E27" s="226">
        <v>18</v>
      </c>
      <c r="F27" s="226">
        <f>G27+H27</f>
        <v>7</v>
      </c>
      <c r="G27" s="172">
        <v>2</v>
      </c>
      <c r="H27" s="172">
        <v>5</v>
      </c>
      <c r="I27" s="172"/>
      <c r="J27" s="172">
        <v>2</v>
      </c>
      <c r="K27" s="172">
        <v>3</v>
      </c>
      <c r="L27" s="172"/>
      <c r="M27" s="172">
        <v>2</v>
      </c>
      <c r="N27" s="172">
        <v>2</v>
      </c>
      <c r="O27" s="236"/>
      <c r="P27" s="236"/>
      <c r="Q27" s="172"/>
      <c r="R27" s="172">
        <v>5</v>
      </c>
      <c r="S27" s="172">
        <v>5</v>
      </c>
      <c r="T27" s="172"/>
      <c r="U27" s="172">
        <v>7</v>
      </c>
      <c r="V27" s="172">
        <v>2</v>
      </c>
      <c r="W27" s="172"/>
      <c r="X27" s="172">
        <v>3</v>
      </c>
      <c r="Y27" s="172">
        <v>1</v>
      </c>
    </row>
    <row r="28" spans="2:25" s="101" customFormat="1" ht="4.5" customHeight="1">
      <c r="B28" s="102"/>
      <c r="C28" s="173"/>
      <c r="D28" s="226"/>
      <c r="E28" s="226"/>
      <c r="F28" s="169"/>
      <c r="G28" s="169"/>
      <c r="H28" s="169"/>
      <c r="I28" s="169"/>
      <c r="J28" s="169"/>
      <c r="K28" s="169"/>
      <c r="L28" s="169"/>
      <c r="M28" s="169"/>
      <c r="N28" s="169"/>
      <c r="O28" s="171"/>
      <c r="P28" s="171"/>
      <c r="Q28" s="169"/>
      <c r="R28" s="169"/>
      <c r="S28" s="169"/>
      <c r="T28" s="169"/>
      <c r="U28" s="169"/>
      <c r="V28" s="169"/>
      <c r="W28" s="169"/>
      <c r="X28" s="169"/>
      <c r="Y28" s="169"/>
    </row>
    <row r="29" spans="2:25" ht="13.5" customHeight="1">
      <c r="B29" s="99" t="s">
        <v>98</v>
      </c>
      <c r="C29" s="167">
        <v>94</v>
      </c>
      <c r="D29" s="226">
        <v>48</v>
      </c>
      <c r="E29" s="226">
        <v>46</v>
      </c>
      <c r="F29" s="226">
        <f>G29+H29</f>
        <v>13</v>
      </c>
      <c r="G29" s="172">
        <v>7</v>
      </c>
      <c r="H29" s="172">
        <v>6</v>
      </c>
      <c r="I29" s="172"/>
      <c r="J29" s="172">
        <v>10</v>
      </c>
      <c r="K29" s="172">
        <v>8</v>
      </c>
      <c r="L29" s="172"/>
      <c r="M29" s="172">
        <v>8</v>
      </c>
      <c r="N29" s="172">
        <v>6</v>
      </c>
      <c r="O29" s="236"/>
      <c r="P29" s="236"/>
      <c r="Q29" s="172"/>
      <c r="R29" s="172">
        <v>6</v>
      </c>
      <c r="S29" s="172">
        <v>5</v>
      </c>
      <c r="T29" s="172"/>
      <c r="U29" s="172">
        <v>9</v>
      </c>
      <c r="V29" s="172">
        <v>12</v>
      </c>
      <c r="W29" s="172"/>
      <c r="X29" s="172">
        <v>8</v>
      </c>
      <c r="Y29" s="172">
        <v>9</v>
      </c>
    </row>
    <row r="30" spans="2:25" ht="12.75" customHeight="1">
      <c r="B30" s="99" t="s">
        <v>99</v>
      </c>
      <c r="C30" s="167">
        <v>180</v>
      </c>
      <c r="D30" s="226">
        <v>98</v>
      </c>
      <c r="E30" s="226">
        <v>82</v>
      </c>
      <c r="F30" s="226">
        <f>G30+H30</f>
        <v>24</v>
      </c>
      <c r="G30" s="172">
        <v>15</v>
      </c>
      <c r="H30" s="172">
        <v>9</v>
      </c>
      <c r="I30" s="172"/>
      <c r="J30" s="172">
        <v>15</v>
      </c>
      <c r="K30" s="172">
        <v>14</v>
      </c>
      <c r="L30" s="172"/>
      <c r="M30" s="172">
        <v>17</v>
      </c>
      <c r="N30" s="172">
        <v>18</v>
      </c>
      <c r="O30" s="236"/>
      <c r="P30" s="236"/>
      <c r="Q30" s="172"/>
      <c r="R30" s="172">
        <v>20</v>
      </c>
      <c r="S30" s="172">
        <v>16</v>
      </c>
      <c r="T30" s="172"/>
      <c r="U30" s="172">
        <v>20</v>
      </c>
      <c r="V30" s="172">
        <v>10</v>
      </c>
      <c r="W30" s="172"/>
      <c r="X30" s="172">
        <v>11</v>
      </c>
      <c r="Y30" s="172">
        <v>15</v>
      </c>
    </row>
    <row r="31" spans="2:25" ht="12.75" customHeight="1">
      <c r="B31" s="99" t="s">
        <v>100</v>
      </c>
      <c r="C31" s="167">
        <v>272</v>
      </c>
      <c r="D31" s="226">
        <v>123</v>
      </c>
      <c r="E31" s="226">
        <v>149</v>
      </c>
      <c r="F31" s="226">
        <f>G31+H31</f>
        <v>34</v>
      </c>
      <c r="G31" s="172">
        <v>15</v>
      </c>
      <c r="H31" s="172">
        <v>19</v>
      </c>
      <c r="I31" s="172"/>
      <c r="J31" s="172">
        <v>19</v>
      </c>
      <c r="K31" s="172">
        <v>22</v>
      </c>
      <c r="L31" s="172"/>
      <c r="M31" s="172">
        <v>21</v>
      </c>
      <c r="N31" s="172">
        <v>23</v>
      </c>
      <c r="O31" s="236"/>
      <c r="P31" s="236"/>
      <c r="Q31" s="172"/>
      <c r="R31" s="172">
        <v>17</v>
      </c>
      <c r="S31" s="172">
        <v>29</v>
      </c>
      <c r="T31" s="172"/>
      <c r="U31" s="172">
        <v>25</v>
      </c>
      <c r="V31" s="172">
        <v>30</v>
      </c>
      <c r="W31" s="172"/>
      <c r="X31" s="172">
        <v>26</v>
      </c>
      <c r="Y31" s="172">
        <v>26</v>
      </c>
    </row>
    <row r="32" spans="2:25" ht="12.75" customHeight="1">
      <c r="B32" s="99" t="s">
        <v>101</v>
      </c>
      <c r="C32" s="167">
        <v>275</v>
      </c>
      <c r="D32" s="226">
        <v>148</v>
      </c>
      <c r="E32" s="226">
        <v>127</v>
      </c>
      <c r="F32" s="226">
        <f>G32+H32</f>
        <v>44</v>
      </c>
      <c r="G32" s="172">
        <v>21</v>
      </c>
      <c r="H32" s="172">
        <v>23</v>
      </c>
      <c r="I32" s="172"/>
      <c r="J32" s="172">
        <v>17</v>
      </c>
      <c r="K32" s="172">
        <v>21</v>
      </c>
      <c r="L32" s="172"/>
      <c r="M32" s="172">
        <v>31</v>
      </c>
      <c r="N32" s="172">
        <v>25</v>
      </c>
      <c r="O32" s="236"/>
      <c r="P32" s="236"/>
      <c r="Q32" s="172"/>
      <c r="R32" s="172">
        <v>27</v>
      </c>
      <c r="S32" s="172">
        <v>23</v>
      </c>
      <c r="T32" s="172"/>
      <c r="U32" s="172">
        <v>25</v>
      </c>
      <c r="V32" s="172">
        <v>19</v>
      </c>
      <c r="W32" s="172"/>
      <c r="X32" s="172">
        <v>27</v>
      </c>
      <c r="Y32" s="172">
        <v>16</v>
      </c>
    </row>
    <row r="33" spans="2:25" ht="12.75" customHeight="1">
      <c r="B33" s="99" t="s">
        <v>102</v>
      </c>
      <c r="C33" s="167">
        <v>356</v>
      </c>
      <c r="D33" s="226">
        <v>183</v>
      </c>
      <c r="E33" s="226">
        <v>173</v>
      </c>
      <c r="F33" s="226">
        <f>G33+H33</f>
        <v>61</v>
      </c>
      <c r="G33" s="172">
        <v>30</v>
      </c>
      <c r="H33" s="172">
        <v>31</v>
      </c>
      <c r="I33" s="172"/>
      <c r="J33" s="172">
        <v>31</v>
      </c>
      <c r="K33" s="172">
        <v>32</v>
      </c>
      <c r="L33" s="172"/>
      <c r="M33" s="172">
        <v>29</v>
      </c>
      <c r="N33" s="172">
        <v>28</v>
      </c>
      <c r="O33" s="236"/>
      <c r="P33" s="236"/>
      <c r="Q33" s="172"/>
      <c r="R33" s="172">
        <v>33</v>
      </c>
      <c r="S33" s="172">
        <v>27</v>
      </c>
      <c r="T33" s="172"/>
      <c r="U33" s="172">
        <v>33</v>
      </c>
      <c r="V33" s="172">
        <v>30</v>
      </c>
      <c r="W33" s="172"/>
      <c r="X33" s="172">
        <v>27</v>
      </c>
      <c r="Y33" s="172">
        <v>25</v>
      </c>
    </row>
    <row r="34" spans="2:25" s="101" customFormat="1" ht="4.5" customHeight="1">
      <c r="B34" s="102"/>
      <c r="C34" s="173"/>
      <c r="D34" s="226"/>
      <c r="E34" s="226"/>
      <c r="F34" s="169"/>
      <c r="G34" s="169"/>
      <c r="H34" s="169"/>
      <c r="I34" s="169"/>
      <c r="J34" s="169"/>
      <c r="K34" s="169"/>
      <c r="L34" s="169"/>
      <c r="M34" s="169"/>
      <c r="N34" s="169"/>
      <c r="O34" s="171"/>
      <c r="P34" s="171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2:25" ht="13.5" customHeight="1">
      <c r="B35" s="99" t="s">
        <v>103</v>
      </c>
      <c r="C35" s="167">
        <v>139</v>
      </c>
      <c r="D35" s="226">
        <v>65</v>
      </c>
      <c r="E35" s="226">
        <v>74</v>
      </c>
      <c r="F35" s="226">
        <f>G35+H35</f>
        <v>12</v>
      </c>
      <c r="G35" s="172">
        <v>3</v>
      </c>
      <c r="H35" s="172">
        <v>9</v>
      </c>
      <c r="I35" s="172"/>
      <c r="J35" s="172">
        <v>6</v>
      </c>
      <c r="K35" s="172">
        <v>12</v>
      </c>
      <c r="L35" s="172"/>
      <c r="M35" s="172">
        <v>15</v>
      </c>
      <c r="N35" s="172">
        <v>14</v>
      </c>
      <c r="O35" s="236"/>
      <c r="P35" s="236"/>
      <c r="Q35" s="172"/>
      <c r="R35" s="172">
        <v>9</v>
      </c>
      <c r="S35" s="172">
        <v>9</v>
      </c>
      <c r="T35" s="172"/>
      <c r="U35" s="172">
        <v>14</v>
      </c>
      <c r="V35" s="172">
        <v>11</v>
      </c>
      <c r="W35" s="172"/>
      <c r="X35" s="172">
        <v>18</v>
      </c>
      <c r="Y35" s="172">
        <v>19</v>
      </c>
    </row>
    <row r="36" spans="2:25" ht="12.75" customHeight="1">
      <c r="B36" s="99" t="s">
        <v>104</v>
      </c>
      <c r="C36" s="167">
        <v>203</v>
      </c>
      <c r="D36" s="226">
        <v>108</v>
      </c>
      <c r="E36" s="226">
        <v>95</v>
      </c>
      <c r="F36" s="226">
        <f>G36+H36</f>
        <v>30</v>
      </c>
      <c r="G36" s="172">
        <v>17</v>
      </c>
      <c r="H36" s="172">
        <v>13</v>
      </c>
      <c r="I36" s="172"/>
      <c r="J36" s="172">
        <v>16</v>
      </c>
      <c r="K36" s="172">
        <v>16</v>
      </c>
      <c r="L36" s="172"/>
      <c r="M36" s="172">
        <v>20</v>
      </c>
      <c r="N36" s="172">
        <v>14</v>
      </c>
      <c r="O36" s="236"/>
      <c r="P36" s="236"/>
      <c r="Q36" s="172"/>
      <c r="R36" s="172">
        <v>18</v>
      </c>
      <c r="S36" s="172">
        <v>13</v>
      </c>
      <c r="T36" s="172"/>
      <c r="U36" s="172">
        <v>23</v>
      </c>
      <c r="V36" s="172">
        <v>19</v>
      </c>
      <c r="W36" s="172"/>
      <c r="X36" s="172">
        <v>14</v>
      </c>
      <c r="Y36" s="172">
        <v>20</v>
      </c>
    </row>
    <row r="37" spans="2:25" ht="12.75" customHeight="1">
      <c r="B37" s="99" t="s">
        <v>105</v>
      </c>
      <c r="C37" s="167">
        <v>882</v>
      </c>
      <c r="D37" s="226">
        <v>451</v>
      </c>
      <c r="E37" s="226">
        <v>431</v>
      </c>
      <c r="F37" s="226">
        <f>G37+H37</f>
        <v>148</v>
      </c>
      <c r="G37" s="172">
        <v>71</v>
      </c>
      <c r="H37" s="172">
        <v>77</v>
      </c>
      <c r="I37" s="172"/>
      <c r="J37" s="172">
        <v>66</v>
      </c>
      <c r="K37" s="172">
        <v>78</v>
      </c>
      <c r="L37" s="172"/>
      <c r="M37" s="172">
        <v>80</v>
      </c>
      <c r="N37" s="172">
        <v>64</v>
      </c>
      <c r="O37" s="236"/>
      <c r="P37" s="236"/>
      <c r="Q37" s="172"/>
      <c r="R37" s="172">
        <v>72</v>
      </c>
      <c r="S37" s="172">
        <v>67</v>
      </c>
      <c r="T37" s="172"/>
      <c r="U37" s="172">
        <v>73</v>
      </c>
      <c r="V37" s="172">
        <v>77</v>
      </c>
      <c r="W37" s="172"/>
      <c r="X37" s="172">
        <v>89</v>
      </c>
      <c r="Y37" s="172">
        <v>68</v>
      </c>
    </row>
    <row r="38" spans="2:25" ht="12.75" customHeight="1">
      <c r="B38" s="99" t="s">
        <v>106</v>
      </c>
      <c r="C38" s="167">
        <v>1186</v>
      </c>
      <c r="D38" s="226">
        <v>604</v>
      </c>
      <c r="E38" s="226">
        <v>582</v>
      </c>
      <c r="F38" s="226">
        <f>G38+H38</f>
        <v>199</v>
      </c>
      <c r="G38" s="172">
        <v>106</v>
      </c>
      <c r="H38" s="172">
        <v>93</v>
      </c>
      <c r="I38" s="172"/>
      <c r="J38" s="172">
        <v>87</v>
      </c>
      <c r="K38" s="172">
        <v>90</v>
      </c>
      <c r="L38" s="172"/>
      <c r="M38" s="172">
        <v>115</v>
      </c>
      <c r="N38" s="172">
        <v>92</v>
      </c>
      <c r="O38" s="236"/>
      <c r="P38" s="236"/>
      <c r="Q38" s="172"/>
      <c r="R38" s="172">
        <v>85</v>
      </c>
      <c r="S38" s="172">
        <v>96</v>
      </c>
      <c r="T38" s="172"/>
      <c r="U38" s="172">
        <v>106</v>
      </c>
      <c r="V38" s="172">
        <v>106</v>
      </c>
      <c r="W38" s="172"/>
      <c r="X38" s="172">
        <v>105</v>
      </c>
      <c r="Y38" s="172">
        <v>105</v>
      </c>
    </row>
    <row r="39" spans="2:25" ht="12.75" customHeight="1">
      <c r="B39" s="99" t="s">
        <v>107</v>
      </c>
      <c r="C39" s="167">
        <v>2061</v>
      </c>
      <c r="D39" s="226">
        <v>1022</v>
      </c>
      <c r="E39" s="226">
        <v>1039</v>
      </c>
      <c r="F39" s="226">
        <f>G39+H39</f>
        <v>354</v>
      </c>
      <c r="G39" s="172">
        <v>170</v>
      </c>
      <c r="H39" s="172">
        <v>184</v>
      </c>
      <c r="I39" s="172"/>
      <c r="J39" s="172">
        <v>165</v>
      </c>
      <c r="K39" s="172">
        <v>147</v>
      </c>
      <c r="L39" s="172"/>
      <c r="M39" s="172">
        <v>159</v>
      </c>
      <c r="N39" s="172">
        <v>181</v>
      </c>
      <c r="O39" s="236"/>
      <c r="P39" s="236"/>
      <c r="Q39" s="172"/>
      <c r="R39" s="172">
        <v>171</v>
      </c>
      <c r="S39" s="172">
        <v>176</v>
      </c>
      <c r="T39" s="172"/>
      <c r="U39" s="172">
        <v>174</v>
      </c>
      <c r="V39" s="172">
        <v>181</v>
      </c>
      <c r="W39" s="172"/>
      <c r="X39" s="172">
        <v>183</v>
      </c>
      <c r="Y39" s="172">
        <v>170</v>
      </c>
    </row>
    <row r="40" spans="2:25" s="101" customFormat="1" ht="4.5" customHeight="1">
      <c r="B40" s="102"/>
      <c r="C40" s="173"/>
      <c r="D40" s="226"/>
      <c r="E40" s="226"/>
      <c r="F40" s="169"/>
      <c r="G40" s="169"/>
      <c r="H40" s="169"/>
      <c r="I40" s="169"/>
      <c r="J40" s="169"/>
      <c r="K40" s="169"/>
      <c r="L40" s="169"/>
      <c r="M40" s="169"/>
      <c r="N40" s="169"/>
      <c r="O40" s="171"/>
      <c r="P40" s="171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2:25" ht="13.5" customHeight="1">
      <c r="B41" s="99" t="s">
        <v>108</v>
      </c>
      <c r="C41" s="167">
        <v>760</v>
      </c>
      <c r="D41" s="226">
        <v>393</v>
      </c>
      <c r="E41" s="226">
        <v>367</v>
      </c>
      <c r="F41" s="226">
        <f>G41+H41</f>
        <v>117</v>
      </c>
      <c r="G41" s="172">
        <v>61</v>
      </c>
      <c r="H41" s="172">
        <v>56</v>
      </c>
      <c r="I41" s="172"/>
      <c r="J41" s="172">
        <v>70</v>
      </c>
      <c r="K41" s="172">
        <v>56</v>
      </c>
      <c r="L41" s="172"/>
      <c r="M41" s="172">
        <v>61</v>
      </c>
      <c r="N41" s="172">
        <v>63</v>
      </c>
      <c r="O41" s="236"/>
      <c r="P41" s="236"/>
      <c r="Q41" s="172"/>
      <c r="R41" s="172">
        <v>68</v>
      </c>
      <c r="S41" s="172">
        <v>55</v>
      </c>
      <c r="T41" s="172"/>
      <c r="U41" s="172">
        <v>56</v>
      </c>
      <c r="V41" s="172">
        <v>67</v>
      </c>
      <c r="W41" s="172"/>
      <c r="X41" s="172">
        <v>77</v>
      </c>
      <c r="Y41" s="172">
        <v>70</v>
      </c>
    </row>
    <row r="42" spans="2:25" ht="12.75" customHeight="1">
      <c r="B42" s="99" t="s">
        <v>109</v>
      </c>
      <c r="C42" s="167">
        <v>727</v>
      </c>
      <c r="D42" s="226">
        <v>390</v>
      </c>
      <c r="E42" s="226">
        <v>337</v>
      </c>
      <c r="F42" s="226">
        <f>G42+H42</f>
        <v>94</v>
      </c>
      <c r="G42" s="172">
        <v>61</v>
      </c>
      <c r="H42" s="172">
        <v>33</v>
      </c>
      <c r="I42" s="172"/>
      <c r="J42" s="172">
        <v>61</v>
      </c>
      <c r="K42" s="172">
        <v>62</v>
      </c>
      <c r="L42" s="172"/>
      <c r="M42" s="172">
        <v>56</v>
      </c>
      <c r="N42" s="172">
        <v>55</v>
      </c>
      <c r="O42" s="236"/>
      <c r="P42" s="236"/>
      <c r="Q42" s="172"/>
      <c r="R42" s="172">
        <v>65</v>
      </c>
      <c r="S42" s="172">
        <v>57</v>
      </c>
      <c r="T42" s="172"/>
      <c r="U42" s="172">
        <v>56</v>
      </c>
      <c r="V42" s="172">
        <v>61</v>
      </c>
      <c r="W42" s="172"/>
      <c r="X42" s="172">
        <v>91</v>
      </c>
      <c r="Y42" s="172">
        <v>69</v>
      </c>
    </row>
    <row r="43" spans="2:25" ht="12.75" customHeight="1">
      <c r="B43" s="99" t="s">
        <v>110</v>
      </c>
      <c r="C43" s="167">
        <v>475</v>
      </c>
      <c r="D43" s="226">
        <v>248</v>
      </c>
      <c r="E43" s="226">
        <v>227</v>
      </c>
      <c r="F43" s="226">
        <f>G43+H43</f>
        <v>70</v>
      </c>
      <c r="G43" s="172">
        <v>30</v>
      </c>
      <c r="H43" s="172">
        <v>40</v>
      </c>
      <c r="I43" s="172"/>
      <c r="J43" s="172">
        <v>36</v>
      </c>
      <c r="K43" s="172">
        <v>32</v>
      </c>
      <c r="L43" s="172"/>
      <c r="M43" s="172">
        <v>45</v>
      </c>
      <c r="N43" s="172">
        <v>41</v>
      </c>
      <c r="O43" s="236"/>
      <c r="P43" s="236"/>
      <c r="Q43" s="172"/>
      <c r="R43" s="172">
        <v>40</v>
      </c>
      <c r="S43" s="172">
        <v>40</v>
      </c>
      <c r="T43" s="172"/>
      <c r="U43" s="172">
        <v>45</v>
      </c>
      <c r="V43" s="172">
        <v>34</v>
      </c>
      <c r="W43" s="172"/>
      <c r="X43" s="172">
        <v>52</v>
      </c>
      <c r="Y43" s="172">
        <v>40</v>
      </c>
    </row>
    <row r="44" spans="2:25" ht="12.75" customHeight="1">
      <c r="B44" s="99" t="s">
        <v>111</v>
      </c>
      <c r="C44" s="167">
        <v>424</v>
      </c>
      <c r="D44" s="226">
        <v>198</v>
      </c>
      <c r="E44" s="226">
        <v>226</v>
      </c>
      <c r="F44" s="226">
        <f>G44+H44</f>
        <v>60</v>
      </c>
      <c r="G44" s="172">
        <v>30</v>
      </c>
      <c r="H44" s="172">
        <v>30</v>
      </c>
      <c r="I44" s="172"/>
      <c r="J44" s="172">
        <v>38</v>
      </c>
      <c r="K44" s="172">
        <v>37</v>
      </c>
      <c r="L44" s="172"/>
      <c r="M44" s="172">
        <v>34</v>
      </c>
      <c r="N44" s="172">
        <v>39</v>
      </c>
      <c r="O44" s="236"/>
      <c r="P44" s="236"/>
      <c r="Q44" s="172"/>
      <c r="R44" s="172">
        <v>37</v>
      </c>
      <c r="S44" s="172">
        <v>36</v>
      </c>
      <c r="T44" s="172"/>
      <c r="U44" s="172">
        <v>28</v>
      </c>
      <c r="V44" s="172">
        <v>39</v>
      </c>
      <c r="W44" s="172"/>
      <c r="X44" s="172">
        <v>31</v>
      </c>
      <c r="Y44" s="172">
        <v>45</v>
      </c>
    </row>
    <row r="45" spans="2:25" ht="12.75" customHeight="1">
      <c r="B45" s="99" t="s">
        <v>112</v>
      </c>
      <c r="C45" s="167">
        <v>618</v>
      </c>
      <c r="D45" s="226">
        <v>308</v>
      </c>
      <c r="E45" s="226">
        <v>310</v>
      </c>
      <c r="F45" s="226">
        <f>G45+H45</f>
        <v>95</v>
      </c>
      <c r="G45" s="172">
        <v>44</v>
      </c>
      <c r="H45" s="172">
        <v>51</v>
      </c>
      <c r="I45" s="172"/>
      <c r="J45" s="172">
        <v>57</v>
      </c>
      <c r="K45" s="172">
        <v>51</v>
      </c>
      <c r="L45" s="172"/>
      <c r="M45" s="172">
        <v>57</v>
      </c>
      <c r="N45" s="172">
        <v>51</v>
      </c>
      <c r="O45" s="236"/>
      <c r="P45" s="236"/>
      <c r="Q45" s="172"/>
      <c r="R45" s="172">
        <v>46</v>
      </c>
      <c r="S45" s="172">
        <v>48</v>
      </c>
      <c r="T45" s="172"/>
      <c r="U45" s="172">
        <v>56</v>
      </c>
      <c r="V45" s="172">
        <v>56</v>
      </c>
      <c r="W45" s="172"/>
      <c r="X45" s="172">
        <v>48</v>
      </c>
      <c r="Y45" s="172">
        <v>53</v>
      </c>
    </row>
    <row r="46" spans="2:25" s="101" customFormat="1" ht="4.5" customHeight="1">
      <c r="B46" s="102"/>
      <c r="C46" s="173"/>
      <c r="D46" s="226"/>
      <c r="E46" s="226"/>
      <c r="F46" s="169"/>
      <c r="G46" s="169"/>
      <c r="H46" s="169"/>
      <c r="I46" s="169"/>
      <c r="J46" s="169"/>
      <c r="K46" s="169"/>
      <c r="L46" s="169"/>
      <c r="M46" s="169"/>
      <c r="N46" s="169"/>
      <c r="O46" s="171"/>
      <c r="P46" s="171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2:25" ht="13.5" customHeight="1">
      <c r="B47" s="99" t="s">
        <v>113</v>
      </c>
      <c r="C47" s="167">
        <v>853</v>
      </c>
      <c r="D47" s="226">
        <v>403</v>
      </c>
      <c r="E47" s="226">
        <v>450</v>
      </c>
      <c r="F47" s="226">
        <f>G47+H47</f>
        <v>139</v>
      </c>
      <c r="G47" s="172">
        <v>63</v>
      </c>
      <c r="H47" s="172">
        <v>76</v>
      </c>
      <c r="I47" s="172"/>
      <c r="J47" s="172">
        <v>69</v>
      </c>
      <c r="K47" s="172">
        <v>70</v>
      </c>
      <c r="L47" s="172"/>
      <c r="M47" s="172">
        <v>62</v>
      </c>
      <c r="N47" s="172">
        <v>74</v>
      </c>
      <c r="O47" s="236"/>
      <c r="P47" s="236"/>
      <c r="Q47" s="172"/>
      <c r="R47" s="172">
        <v>72</v>
      </c>
      <c r="S47" s="172">
        <v>83</v>
      </c>
      <c r="T47" s="172"/>
      <c r="U47" s="172">
        <v>73</v>
      </c>
      <c r="V47" s="172">
        <v>69</v>
      </c>
      <c r="W47" s="172"/>
      <c r="X47" s="172">
        <v>64</v>
      </c>
      <c r="Y47" s="172">
        <v>78</v>
      </c>
    </row>
    <row r="48" spans="2:25" ht="12.75" customHeight="1">
      <c r="B48" s="99" t="s">
        <v>114</v>
      </c>
      <c r="C48" s="167">
        <v>1382</v>
      </c>
      <c r="D48" s="226">
        <v>724</v>
      </c>
      <c r="E48" s="226">
        <v>658</v>
      </c>
      <c r="F48" s="226">
        <f>G48+H48</f>
        <v>205</v>
      </c>
      <c r="G48" s="172">
        <v>107</v>
      </c>
      <c r="H48" s="172">
        <v>98</v>
      </c>
      <c r="I48" s="172"/>
      <c r="J48" s="172">
        <v>116</v>
      </c>
      <c r="K48" s="172">
        <v>104</v>
      </c>
      <c r="L48" s="172"/>
      <c r="M48" s="172">
        <v>121</v>
      </c>
      <c r="N48" s="172">
        <v>108</v>
      </c>
      <c r="O48" s="236"/>
      <c r="P48" s="236"/>
      <c r="Q48" s="172"/>
      <c r="R48" s="172">
        <v>141</v>
      </c>
      <c r="S48" s="172">
        <v>105</v>
      </c>
      <c r="T48" s="172"/>
      <c r="U48" s="172">
        <v>123</v>
      </c>
      <c r="V48" s="172">
        <v>128</v>
      </c>
      <c r="W48" s="172"/>
      <c r="X48" s="172">
        <v>116</v>
      </c>
      <c r="Y48" s="172">
        <v>115</v>
      </c>
    </row>
    <row r="49" spans="2:25" ht="12.75" customHeight="1">
      <c r="B49" s="99" t="s">
        <v>115</v>
      </c>
      <c r="C49" s="167">
        <v>484</v>
      </c>
      <c r="D49" s="226">
        <v>240</v>
      </c>
      <c r="E49" s="226">
        <v>244</v>
      </c>
      <c r="F49" s="226">
        <f>G49+H49</f>
        <v>83</v>
      </c>
      <c r="G49" s="172">
        <v>42</v>
      </c>
      <c r="H49" s="172">
        <v>41</v>
      </c>
      <c r="I49" s="172"/>
      <c r="J49" s="172">
        <v>24</v>
      </c>
      <c r="K49" s="172">
        <v>40</v>
      </c>
      <c r="L49" s="172"/>
      <c r="M49" s="172">
        <v>57</v>
      </c>
      <c r="N49" s="172">
        <v>39</v>
      </c>
      <c r="O49" s="236"/>
      <c r="P49" s="236"/>
      <c r="Q49" s="172"/>
      <c r="R49" s="172">
        <v>35</v>
      </c>
      <c r="S49" s="172">
        <v>38</v>
      </c>
      <c r="T49" s="172"/>
      <c r="U49" s="172">
        <v>37</v>
      </c>
      <c r="V49" s="172">
        <v>45</v>
      </c>
      <c r="W49" s="172"/>
      <c r="X49" s="172">
        <v>45</v>
      </c>
      <c r="Y49" s="172">
        <v>41</v>
      </c>
    </row>
    <row r="50" spans="2:25" ht="12.75" customHeight="1">
      <c r="B50" s="99" t="s">
        <v>116</v>
      </c>
      <c r="C50" s="167">
        <v>671</v>
      </c>
      <c r="D50" s="226">
        <v>343</v>
      </c>
      <c r="E50" s="226">
        <v>328</v>
      </c>
      <c r="F50" s="226">
        <f>G50+H50</f>
        <v>102</v>
      </c>
      <c r="G50" s="172">
        <v>54</v>
      </c>
      <c r="H50" s="172">
        <v>48</v>
      </c>
      <c r="I50" s="172"/>
      <c r="J50" s="172">
        <v>51</v>
      </c>
      <c r="K50" s="172">
        <v>42</v>
      </c>
      <c r="L50" s="172"/>
      <c r="M50" s="172">
        <v>58</v>
      </c>
      <c r="N50" s="172">
        <v>56</v>
      </c>
      <c r="O50" s="236"/>
      <c r="P50" s="236"/>
      <c r="Q50" s="172"/>
      <c r="R50" s="172">
        <v>55</v>
      </c>
      <c r="S50" s="172">
        <v>59</v>
      </c>
      <c r="T50" s="172"/>
      <c r="U50" s="172">
        <v>64</v>
      </c>
      <c r="V50" s="172">
        <v>60</v>
      </c>
      <c r="W50" s="172"/>
      <c r="X50" s="172">
        <v>61</v>
      </c>
      <c r="Y50" s="172">
        <v>63</v>
      </c>
    </row>
    <row r="51" spans="2:25" ht="12.75" customHeight="1">
      <c r="B51" s="99" t="s">
        <v>117</v>
      </c>
      <c r="C51" s="167">
        <v>49</v>
      </c>
      <c r="D51" s="226">
        <v>22</v>
      </c>
      <c r="E51" s="226">
        <v>27</v>
      </c>
      <c r="F51" s="226">
        <f>G51+H51</f>
        <v>4</v>
      </c>
      <c r="G51" s="172">
        <v>2</v>
      </c>
      <c r="H51" s="172">
        <v>2</v>
      </c>
      <c r="I51" s="172"/>
      <c r="J51" s="172">
        <v>3</v>
      </c>
      <c r="K51" s="172">
        <v>4</v>
      </c>
      <c r="L51" s="172"/>
      <c r="M51" s="172">
        <v>5</v>
      </c>
      <c r="N51" s="172">
        <v>3</v>
      </c>
      <c r="O51" s="236"/>
      <c r="P51" s="236"/>
      <c r="Q51" s="172"/>
      <c r="R51" s="172">
        <v>3</v>
      </c>
      <c r="S51" s="172">
        <v>7</v>
      </c>
      <c r="T51" s="172"/>
      <c r="U51" s="172">
        <v>3</v>
      </c>
      <c r="V51" s="172">
        <v>6</v>
      </c>
      <c r="W51" s="172"/>
      <c r="X51" s="172">
        <v>6</v>
      </c>
      <c r="Y51" s="172">
        <v>5</v>
      </c>
    </row>
    <row r="52" spans="2:25" s="101" customFormat="1" ht="4.5" customHeight="1">
      <c r="B52" s="102"/>
      <c r="C52" s="173"/>
      <c r="D52" s="226"/>
      <c r="E52" s="226"/>
      <c r="F52" s="169"/>
      <c r="G52" s="169"/>
      <c r="H52" s="169"/>
      <c r="I52" s="169"/>
      <c r="J52" s="169"/>
      <c r="K52" s="169"/>
      <c r="L52" s="169"/>
      <c r="M52" s="169"/>
      <c r="N52" s="169"/>
      <c r="O52" s="171"/>
      <c r="P52" s="171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2:25" ht="13.5" customHeight="1">
      <c r="B53" s="99" t="s">
        <v>118</v>
      </c>
      <c r="C53" s="167">
        <v>1010</v>
      </c>
      <c r="D53" s="226">
        <v>528</v>
      </c>
      <c r="E53" s="226">
        <v>482</v>
      </c>
      <c r="F53" s="226">
        <f>G53+H53</f>
        <v>138</v>
      </c>
      <c r="G53" s="172">
        <v>72</v>
      </c>
      <c r="H53" s="172">
        <v>66</v>
      </c>
      <c r="I53" s="172"/>
      <c r="J53" s="172">
        <v>87</v>
      </c>
      <c r="K53" s="172">
        <v>80</v>
      </c>
      <c r="L53" s="172"/>
      <c r="M53" s="172">
        <v>81</v>
      </c>
      <c r="N53" s="172">
        <v>69</v>
      </c>
      <c r="O53" s="236"/>
      <c r="P53" s="236"/>
      <c r="Q53" s="172"/>
      <c r="R53" s="172">
        <v>92</v>
      </c>
      <c r="S53" s="172">
        <v>101</v>
      </c>
      <c r="T53" s="172"/>
      <c r="U53" s="172">
        <v>92</v>
      </c>
      <c r="V53" s="172">
        <v>81</v>
      </c>
      <c r="W53" s="172"/>
      <c r="X53" s="172">
        <v>104</v>
      </c>
      <c r="Y53" s="172">
        <v>85</v>
      </c>
    </row>
    <row r="54" spans="2:25" ht="12.75" customHeight="1">
      <c r="B54" s="99" t="s">
        <v>119</v>
      </c>
      <c r="C54" s="167">
        <v>512</v>
      </c>
      <c r="D54" s="226">
        <v>263</v>
      </c>
      <c r="E54" s="226">
        <v>249</v>
      </c>
      <c r="F54" s="226">
        <f>G54+H54</f>
        <v>72</v>
      </c>
      <c r="G54" s="172">
        <v>39</v>
      </c>
      <c r="H54" s="172">
        <v>33</v>
      </c>
      <c r="I54" s="172"/>
      <c r="J54" s="172">
        <v>43</v>
      </c>
      <c r="K54" s="172">
        <v>40</v>
      </c>
      <c r="L54" s="172"/>
      <c r="M54" s="172">
        <v>52</v>
      </c>
      <c r="N54" s="172">
        <v>39</v>
      </c>
      <c r="O54" s="236"/>
      <c r="P54" s="236"/>
      <c r="Q54" s="172"/>
      <c r="R54" s="172">
        <v>43</v>
      </c>
      <c r="S54" s="172">
        <v>35</v>
      </c>
      <c r="T54" s="172"/>
      <c r="U54" s="172">
        <v>44</v>
      </c>
      <c r="V54" s="172">
        <v>48</v>
      </c>
      <c r="W54" s="172"/>
      <c r="X54" s="172">
        <v>42</v>
      </c>
      <c r="Y54" s="172">
        <v>54</v>
      </c>
    </row>
    <row r="55" spans="2:25" ht="12.75" customHeight="1">
      <c r="B55" s="99" t="s">
        <v>120</v>
      </c>
      <c r="C55" s="167">
        <v>247</v>
      </c>
      <c r="D55" s="226">
        <v>134</v>
      </c>
      <c r="E55" s="226">
        <v>113</v>
      </c>
      <c r="F55" s="226">
        <f>G55+H55</f>
        <v>42</v>
      </c>
      <c r="G55" s="172">
        <v>21</v>
      </c>
      <c r="H55" s="172">
        <v>21</v>
      </c>
      <c r="I55" s="172"/>
      <c r="J55" s="172">
        <v>27</v>
      </c>
      <c r="K55" s="172">
        <v>27</v>
      </c>
      <c r="L55" s="172"/>
      <c r="M55" s="172">
        <v>24</v>
      </c>
      <c r="N55" s="172">
        <v>18</v>
      </c>
      <c r="O55" s="236"/>
      <c r="P55" s="236"/>
      <c r="Q55" s="172"/>
      <c r="R55" s="172">
        <v>19</v>
      </c>
      <c r="S55" s="172">
        <v>16</v>
      </c>
      <c r="T55" s="172"/>
      <c r="U55" s="172">
        <v>14</v>
      </c>
      <c r="V55" s="172">
        <v>16</v>
      </c>
      <c r="W55" s="172"/>
      <c r="X55" s="172">
        <v>29</v>
      </c>
      <c r="Y55" s="172">
        <v>15</v>
      </c>
    </row>
    <row r="56" spans="2:25" ht="12.75" customHeight="1">
      <c r="B56" s="99" t="s">
        <v>121</v>
      </c>
      <c r="C56" s="167">
        <v>313</v>
      </c>
      <c r="D56" s="226">
        <v>160</v>
      </c>
      <c r="E56" s="226">
        <v>153</v>
      </c>
      <c r="F56" s="226">
        <f>G56+H56</f>
        <v>49</v>
      </c>
      <c r="G56" s="172">
        <v>24</v>
      </c>
      <c r="H56" s="172">
        <v>25</v>
      </c>
      <c r="I56" s="172"/>
      <c r="J56" s="172">
        <v>31</v>
      </c>
      <c r="K56" s="172">
        <v>24</v>
      </c>
      <c r="L56" s="172"/>
      <c r="M56" s="172">
        <v>25</v>
      </c>
      <c r="N56" s="172">
        <v>23</v>
      </c>
      <c r="O56" s="236"/>
      <c r="P56" s="236"/>
      <c r="Q56" s="172"/>
      <c r="R56" s="172">
        <v>28</v>
      </c>
      <c r="S56" s="172">
        <v>30</v>
      </c>
      <c r="T56" s="172"/>
      <c r="U56" s="172">
        <v>32</v>
      </c>
      <c r="V56" s="172">
        <v>25</v>
      </c>
      <c r="W56" s="172"/>
      <c r="X56" s="172">
        <v>20</v>
      </c>
      <c r="Y56" s="172">
        <v>26</v>
      </c>
    </row>
    <row r="57" spans="2:25" ht="12.75" customHeight="1">
      <c r="B57" s="99" t="s">
        <v>122</v>
      </c>
      <c r="C57" s="167">
        <v>43</v>
      </c>
      <c r="D57" s="226">
        <v>24</v>
      </c>
      <c r="E57" s="226">
        <v>19</v>
      </c>
      <c r="F57" s="226">
        <f>G57+H57</f>
        <v>7</v>
      </c>
      <c r="G57" s="172">
        <v>4</v>
      </c>
      <c r="H57" s="172">
        <v>3</v>
      </c>
      <c r="I57" s="172"/>
      <c r="J57" s="172">
        <v>4</v>
      </c>
      <c r="K57" s="172">
        <v>3</v>
      </c>
      <c r="L57" s="172"/>
      <c r="M57" s="172">
        <v>2</v>
      </c>
      <c r="N57" s="172">
        <v>1</v>
      </c>
      <c r="O57" s="236"/>
      <c r="P57" s="236"/>
      <c r="Q57" s="172"/>
      <c r="R57" s="172">
        <v>6</v>
      </c>
      <c r="S57" s="172">
        <v>5</v>
      </c>
      <c r="T57" s="172"/>
      <c r="U57" s="172">
        <v>4</v>
      </c>
      <c r="V57" s="172">
        <v>6</v>
      </c>
      <c r="W57" s="172"/>
      <c r="X57" s="172">
        <v>4</v>
      </c>
      <c r="Y57" s="172">
        <v>1</v>
      </c>
    </row>
    <row r="58" spans="2:25" s="101" customFormat="1" ht="4.5" customHeight="1">
      <c r="B58" s="102"/>
      <c r="C58" s="173"/>
      <c r="D58" s="226"/>
      <c r="E58" s="226"/>
      <c r="F58" s="169"/>
      <c r="G58" s="169"/>
      <c r="H58" s="169"/>
      <c r="I58" s="169"/>
      <c r="J58" s="169"/>
      <c r="K58" s="169"/>
      <c r="L58" s="169"/>
      <c r="M58" s="169"/>
      <c r="N58" s="169"/>
      <c r="O58" s="171"/>
      <c r="P58" s="171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2:25" ht="13.5" customHeight="1">
      <c r="B59" s="99" t="s">
        <v>123</v>
      </c>
      <c r="C59" s="167">
        <v>378</v>
      </c>
      <c r="D59" s="226">
        <v>203</v>
      </c>
      <c r="E59" s="226">
        <v>175</v>
      </c>
      <c r="F59" s="226">
        <f>G59+H59</f>
        <v>56</v>
      </c>
      <c r="G59" s="172">
        <v>27</v>
      </c>
      <c r="H59" s="172">
        <v>29</v>
      </c>
      <c r="I59" s="172"/>
      <c r="J59" s="172">
        <v>43</v>
      </c>
      <c r="K59" s="172">
        <v>35</v>
      </c>
      <c r="L59" s="172"/>
      <c r="M59" s="172">
        <v>21</v>
      </c>
      <c r="N59" s="172">
        <v>26</v>
      </c>
      <c r="O59" s="236"/>
      <c r="P59" s="236"/>
      <c r="Q59" s="172"/>
      <c r="R59" s="172">
        <v>46</v>
      </c>
      <c r="S59" s="172">
        <v>34</v>
      </c>
      <c r="T59" s="172"/>
      <c r="U59" s="172">
        <v>33</v>
      </c>
      <c r="V59" s="172">
        <v>25</v>
      </c>
      <c r="W59" s="172"/>
      <c r="X59" s="172">
        <v>33</v>
      </c>
      <c r="Y59" s="172">
        <v>26</v>
      </c>
    </row>
    <row r="60" spans="2:25" ht="12.75" customHeight="1">
      <c r="B60" s="99" t="s">
        <v>124</v>
      </c>
      <c r="C60" s="167">
        <v>31</v>
      </c>
      <c r="D60" s="226">
        <v>20</v>
      </c>
      <c r="E60" s="226">
        <v>11</v>
      </c>
      <c r="F60" s="226">
        <f>G60+H60</f>
        <v>5</v>
      </c>
      <c r="G60" s="172">
        <v>4</v>
      </c>
      <c r="H60" s="172">
        <v>1</v>
      </c>
      <c r="I60" s="172"/>
      <c r="J60" s="172">
        <v>4</v>
      </c>
      <c r="K60" s="172">
        <v>2</v>
      </c>
      <c r="L60" s="172"/>
      <c r="M60" s="172">
        <v>1</v>
      </c>
      <c r="N60" s="172">
        <v>1</v>
      </c>
      <c r="O60" s="236"/>
      <c r="P60" s="236"/>
      <c r="Q60" s="172"/>
      <c r="R60" s="172">
        <v>1</v>
      </c>
      <c r="S60" s="172">
        <v>3</v>
      </c>
      <c r="T60" s="172"/>
      <c r="U60" s="172">
        <v>4</v>
      </c>
      <c r="V60" s="172">
        <v>1</v>
      </c>
      <c r="W60" s="172"/>
      <c r="X60" s="172">
        <v>6</v>
      </c>
      <c r="Y60" s="172">
        <v>3</v>
      </c>
    </row>
    <row r="61" spans="2:25" ht="12.75" customHeight="1">
      <c r="B61" s="99" t="s">
        <v>125</v>
      </c>
      <c r="C61" s="167">
        <v>344</v>
      </c>
      <c r="D61" s="226">
        <v>185</v>
      </c>
      <c r="E61" s="226">
        <v>159</v>
      </c>
      <c r="F61" s="226">
        <f>G61+H61</f>
        <v>51</v>
      </c>
      <c r="G61" s="172">
        <v>27</v>
      </c>
      <c r="H61" s="172">
        <v>24</v>
      </c>
      <c r="I61" s="172"/>
      <c r="J61" s="172">
        <v>29</v>
      </c>
      <c r="K61" s="172">
        <v>30</v>
      </c>
      <c r="L61" s="172"/>
      <c r="M61" s="172">
        <v>33</v>
      </c>
      <c r="N61" s="172">
        <v>21</v>
      </c>
      <c r="O61" s="236"/>
      <c r="P61" s="236"/>
      <c r="Q61" s="172"/>
      <c r="R61" s="172">
        <v>37</v>
      </c>
      <c r="S61" s="172">
        <v>25</v>
      </c>
      <c r="T61" s="172"/>
      <c r="U61" s="172">
        <v>31</v>
      </c>
      <c r="V61" s="172">
        <v>31</v>
      </c>
      <c r="W61" s="172"/>
      <c r="X61" s="172">
        <v>28</v>
      </c>
      <c r="Y61" s="172">
        <v>28</v>
      </c>
    </row>
    <row r="62" spans="2:25" ht="12.75" customHeight="1">
      <c r="B62" s="99" t="s">
        <v>126</v>
      </c>
      <c r="C62" s="167">
        <v>442</v>
      </c>
      <c r="D62" s="226">
        <v>228</v>
      </c>
      <c r="E62" s="226">
        <v>214</v>
      </c>
      <c r="F62" s="226">
        <f>G62+H62</f>
        <v>59</v>
      </c>
      <c r="G62" s="172">
        <v>31</v>
      </c>
      <c r="H62" s="172">
        <v>28</v>
      </c>
      <c r="I62" s="172"/>
      <c r="J62" s="172">
        <v>45</v>
      </c>
      <c r="K62" s="172">
        <v>32</v>
      </c>
      <c r="L62" s="172"/>
      <c r="M62" s="172">
        <v>33</v>
      </c>
      <c r="N62" s="172">
        <v>36</v>
      </c>
      <c r="O62" s="236"/>
      <c r="P62" s="236"/>
      <c r="Q62" s="172"/>
      <c r="R62" s="172">
        <v>46</v>
      </c>
      <c r="S62" s="172">
        <v>27</v>
      </c>
      <c r="T62" s="172"/>
      <c r="U62" s="172">
        <v>34</v>
      </c>
      <c r="V62" s="172">
        <v>41</v>
      </c>
      <c r="W62" s="172"/>
      <c r="X62" s="172">
        <v>39</v>
      </c>
      <c r="Y62" s="172">
        <v>50</v>
      </c>
    </row>
    <row r="63" spans="2:25" ht="12.75" customHeight="1">
      <c r="B63" s="99" t="s">
        <v>127</v>
      </c>
      <c r="C63" s="167">
        <v>861</v>
      </c>
      <c r="D63" s="226">
        <v>440</v>
      </c>
      <c r="E63" s="226">
        <v>421</v>
      </c>
      <c r="F63" s="226">
        <f>G63+H63</f>
        <v>120</v>
      </c>
      <c r="G63" s="172">
        <v>60</v>
      </c>
      <c r="H63" s="172">
        <v>60</v>
      </c>
      <c r="I63" s="172"/>
      <c r="J63" s="172">
        <v>68</v>
      </c>
      <c r="K63" s="172">
        <v>68</v>
      </c>
      <c r="L63" s="172"/>
      <c r="M63" s="172">
        <v>79</v>
      </c>
      <c r="N63" s="172">
        <v>63</v>
      </c>
      <c r="O63" s="236"/>
      <c r="P63" s="236"/>
      <c r="Q63" s="172"/>
      <c r="R63" s="172">
        <v>73</v>
      </c>
      <c r="S63" s="172">
        <v>69</v>
      </c>
      <c r="T63" s="172"/>
      <c r="U63" s="172">
        <v>62</v>
      </c>
      <c r="V63" s="172">
        <v>83</v>
      </c>
      <c r="W63" s="172"/>
      <c r="X63" s="172">
        <v>98</v>
      </c>
      <c r="Y63" s="172">
        <v>78</v>
      </c>
    </row>
    <row r="64" spans="2:25" s="101" customFormat="1" ht="4.5" customHeight="1">
      <c r="B64" s="102"/>
      <c r="C64" s="173"/>
      <c r="D64" s="226"/>
      <c r="E64" s="226"/>
      <c r="F64" s="169"/>
      <c r="G64" s="169"/>
      <c r="H64" s="169"/>
      <c r="I64" s="169"/>
      <c r="J64" s="169"/>
      <c r="K64" s="169"/>
      <c r="L64" s="169"/>
      <c r="M64" s="169"/>
      <c r="N64" s="169"/>
      <c r="O64" s="171"/>
      <c r="P64" s="171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2:25" ht="13.5" customHeight="1">
      <c r="B65" s="99" t="s">
        <v>128</v>
      </c>
      <c r="C65" s="167">
        <v>247</v>
      </c>
      <c r="D65" s="226">
        <v>135</v>
      </c>
      <c r="E65" s="226">
        <v>112</v>
      </c>
      <c r="F65" s="226">
        <f>G65+H65</f>
        <v>34</v>
      </c>
      <c r="G65" s="172">
        <v>19</v>
      </c>
      <c r="H65" s="172">
        <v>15</v>
      </c>
      <c r="I65" s="172"/>
      <c r="J65" s="172">
        <v>22</v>
      </c>
      <c r="K65" s="172">
        <v>17</v>
      </c>
      <c r="L65" s="172"/>
      <c r="M65" s="172">
        <v>22</v>
      </c>
      <c r="N65" s="172">
        <v>20</v>
      </c>
      <c r="O65" s="236"/>
      <c r="P65" s="236"/>
      <c r="Q65" s="172"/>
      <c r="R65" s="172">
        <v>17</v>
      </c>
      <c r="S65" s="172">
        <v>14</v>
      </c>
      <c r="T65" s="172"/>
      <c r="U65" s="172">
        <v>28</v>
      </c>
      <c r="V65" s="172">
        <v>24</v>
      </c>
      <c r="W65" s="172"/>
      <c r="X65" s="172">
        <v>27</v>
      </c>
      <c r="Y65" s="172">
        <v>22</v>
      </c>
    </row>
    <row r="66" spans="2:25" ht="12.75" customHeight="1">
      <c r="B66" s="99" t="s">
        <v>129</v>
      </c>
      <c r="C66" s="167">
        <v>283</v>
      </c>
      <c r="D66" s="226">
        <v>151</v>
      </c>
      <c r="E66" s="226">
        <v>132</v>
      </c>
      <c r="F66" s="226">
        <f>G66+H66</f>
        <v>39</v>
      </c>
      <c r="G66" s="172">
        <v>23</v>
      </c>
      <c r="H66" s="172">
        <v>16</v>
      </c>
      <c r="I66" s="172"/>
      <c r="J66" s="172">
        <v>28</v>
      </c>
      <c r="K66" s="172">
        <v>21</v>
      </c>
      <c r="L66" s="172"/>
      <c r="M66" s="172">
        <v>18</v>
      </c>
      <c r="N66" s="172">
        <v>18</v>
      </c>
      <c r="O66" s="236"/>
      <c r="P66" s="236"/>
      <c r="Q66" s="172"/>
      <c r="R66" s="172">
        <v>32</v>
      </c>
      <c r="S66" s="172">
        <v>30</v>
      </c>
      <c r="T66" s="172"/>
      <c r="U66" s="172">
        <v>18</v>
      </c>
      <c r="V66" s="172">
        <v>23</v>
      </c>
      <c r="W66" s="172"/>
      <c r="X66" s="172">
        <v>32</v>
      </c>
      <c r="Y66" s="172">
        <v>24</v>
      </c>
    </row>
    <row r="67" spans="2:25" ht="12.75" customHeight="1">
      <c r="B67" s="99" t="s">
        <v>130</v>
      </c>
      <c r="C67" s="167">
        <v>690</v>
      </c>
      <c r="D67" s="226">
        <v>361</v>
      </c>
      <c r="E67" s="226">
        <v>329</v>
      </c>
      <c r="F67" s="226">
        <f>G67+H67</f>
        <v>99</v>
      </c>
      <c r="G67" s="172">
        <v>53</v>
      </c>
      <c r="H67" s="172">
        <v>46</v>
      </c>
      <c r="I67" s="172"/>
      <c r="J67" s="172">
        <v>48</v>
      </c>
      <c r="K67" s="172">
        <v>53</v>
      </c>
      <c r="L67" s="172"/>
      <c r="M67" s="172">
        <v>55</v>
      </c>
      <c r="N67" s="172">
        <v>54</v>
      </c>
      <c r="O67" s="236"/>
      <c r="P67" s="236"/>
      <c r="Q67" s="172"/>
      <c r="R67" s="172">
        <v>74</v>
      </c>
      <c r="S67" s="172">
        <v>54</v>
      </c>
      <c r="T67" s="172"/>
      <c r="U67" s="172">
        <v>58</v>
      </c>
      <c r="V67" s="172">
        <v>65</v>
      </c>
      <c r="W67" s="172"/>
      <c r="X67" s="172">
        <v>73</v>
      </c>
      <c r="Y67" s="172">
        <v>57</v>
      </c>
    </row>
    <row r="68" spans="2:25" ht="12.75" customHeight="1">
      <c r="B68" s="99" t="s">
        <v>131</v>
      </c>
      <c r="C68" s="167">
        <v>118</v>
      </c>
      <c r="D68" s="226">
        <v>59</v>
      </c>
      <c r="E68" s="226">
        <v>59</v>
      </c>
      <c r="F68" s="226">
        <f>G68+H68</f>
        <v>16</v>
      </c>
      <c r="G68" s="172">
        <v>8</v>
      </c>
      <c r="H68" s="172">
        <v>8</v>
      </c>
      <c r="I68" s="172"/>
      <c r="J68" s="172">
        <v>13</v>
      </c>
      <c r="K68" s="172">
        <v>11</v>
      </c>
      <c r="L68" s="172"/>
      <c r="M68" s="172">
        <v>8</v>
      </c>
      <c r="N68" s="172">
        <v>4</v>
      </c>
      <c r="O68" s="236"/>
      <c r="P68" s="236"/>
      <c r="Q68" s="172"/>
      <c r="R68" s="172">
        <v>7</v>
      </c>
      <c r="S68" s="172">
        <v>12</v>
      </c>
      <c r="T68" s="172"/>
      <c r="U68" s="172">
        <v>13</v>
      </c>
      <c r="V68" s="172">
        <v>9</v>
      </c>
      <c r="W68" s="172"/>
      <c r="X68" s="172">
        <v>10</v>
      </c>
      <c r="Y68" s="172">
        <v>15</v>
      </c>
    </row>
    <row r="69" spans="2:25" ht="12.75" customHeight="1">
      <c r="B69" s="175" t="s">
        <v>132</v>
      </c>
      <c r="C69" s="167">
        <v>54</v>
      </c>
      <c r="D69" s="226">
        <v>31</v>
      </c>
      <c r="E69" s="226">
        <v>23</v>
      </c>
      <c r="F69" s="226">
        <f>G69+H69</f>
        <v>10</v>
      </c>
      <c r="G69" s="172">
        <v>8</v>
      </c>
      <c r="H69" s="172">
        <v>2</v>
      </c>
      <c r="I69" s="172"/>
      <c r="J69" s="172">
        <v>2</v>
      </c>
      <c r="K69" s="172">
        <v>4</v>
      </c>
      <c r="L69" s="172"/>
      <c r="M69" s="172">
        <v>6</v>
      </c>
      <c r="N69" s="172">
        <v>5</v>
      </c>
      <c r="O69" s="236"/>
      <c r="P69" s="236"/>
      <c r="Q69" s="172"/>
      <c r="R69" s="172">
        <v>7</v>
      </c>
      <c r="S69" s="172">
        <v>2</v>
      </c>
      <c r="T69" s="172"/>
      <c r="U69" s="172">
        <v>2</v>
      </c>
      <c r="V69" s="172">
        <v>4</v>
      </c>
      <c r="W69" s="172"/>
      <c r="X69" s="172">
        <v>6</v>
      </c>
      <c r="Y69" s="172">
        <v>6</v>
      </c>
    </row>
    <row r="70" spans="2:25" ht="4.5" customHeight="1" thickBot="1">
      <c r="B70" s="240"/>
      <c r="C70" s="229"/>
      <c r="D70" s="241"/>
      <c r="E70" s="241"/>
      <c r="F70" s="230"/>
      <c r="G70" s="230"/>
      <c r="H70" s="230"/>
      <c r="I70" s="230"/>
      <c r="J70" s="230"/>
      <c r="K70" s="230"/>
      <c r="L70" s="230"/>
      <c r="M70" s="230"/>
      <c r="N70" s="230"/>
      <c r="O70" s="242"/>
      <c r="P70" s="242"/>
      <c r="Q70" s="229"/>
      <c r="R70" s="230"/>
      <c r="S70" s="230"/>
      <c r="T70" s="230"/>
      <c r="U70" s="230"/>
      <c r="V70" s="230"/>
      <c r="W70" s="230"/>
      <c r="X70" s="230"/>
      <c r="Y70" s="230"/>
    </row>
    <row r="71" ht="11.25"/>
    <row r="72" spans="3:25" ht="13.5"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</row>
    <row r="73" spans="3:25" ht="13.5" customHeight="1">
      <c r="C73" s="231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</row>
    <row r="74" ht="11.25"/>
    <row r="75" ht="11.25"/>
    <row r="76" ht="11.25"/>
    <row r="77" ht="11.25"/>
    <row r="78" ht="11.25"/>
  </sheetData>
  <sheetProtection/>
  <mergeCells count="6">
    <mergeCell ref="U4:V4"/>
    <mergeCell ref="X4:Y4"/>
    <mergeCell ref="G4:H4"/>
    <mergeCell ref="J4:K4"/>
    <mergeCell ref="M4:N4"/>
    <mergeCell ref="R4:S4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70"/>
  <sheetViews>
    <sheetView zoomScalePageLayoutView="0" workbookViewId="0" topLeftCell="A1">
      <pane xSplit="2" ySplit="5" topLeftCell="C6" activePane="bottomRight" state="frozen"/>
      <selection pane="topLeft" activeCell="K5" sqref="K5:Q5"/>
      <selection pane="topRight" activeCell="K5" sqref="K5:Q5"/>
      <selection pane="bottomLeft" activeCell="K5" sqref="K5:Q5"/>
      <selection pane="bottomRight" activeCell="K5" sqref="K5:Q5"/>
    </sheetView>
  </sheetViews>
  <sheetFormatPr defaultColWidth="10.00390625" defaultRowHeight="12.75" customHeight="1"/>
  <cols>
    <col min="1" max="1" width="1.625" style="76" customWidth="1"/>
    <col min="2" max="2" width="10.625" style="76" customWidth="1"/>
    <col min="3" max="11" width="8.125" style="76" customWidth="1"/>
    <col min="12" max="16384" width="10.00390625" style="76" customWidth="1"/>
  </cols>
  <sheetData>
    <row r="1" ht="4.5" customHeight="1"/>
    <row r="2" ht="12.75" customHeight="1">
      <c r="B2" s="75" t="s">
        <v>260</v>
      </c>
    </row>
    <row r="3" ht="4.5" customHeight="1" thickBot="1"/>
    <row r="4" spans="2:11" ht="12.75" customHeight="1">
      <c r="B4" s="451" t="s">
        <v>74</v>
      </c>
      <c r="C4" s="78"/>
      <c r="D4" s="77" t="s">
        <v>10</v>
      </c>
      <c r="E4" s="77"/>
      <c r="F4" s="446" t="s">
        <v>279</v>
      </c>
      <c r="G4" s="448"/>
      <c r="H4" s="446" t="s">
        <v>280</v>
      </c>
      <c r="I4" s="448"/>
      <c r="J4" s="446" t="s">
        <v>281</v>
      </c>
      <c r="K4" s="447"/>
    </row>
    <row r="5" spans="2:11" s="81" customFormat="1" ht="12.75" customHeight="1">
      <c r="B5" s="468"/>
      <c r="C5" s="87" t="s">
        <v>10</v>
      </c>
      <c r="D5" s="87" t="s">
        <v>45</v>
      </c>
      <c r="E5" s="87" t="s">
        <v>46</v>
      </c>
      <c r="F5" s="87" t="s">
        <v>45</v>
      </c>
      <c r="G5" s="87" t="s">
        <v>46</v>
      </c>
      <c r="H5" s="87" t="s">
        <v>45</v>
      </c>
      <c r="I5" s="87" t="s">
        <v>46</v>
      </c>
      <c r="J5" s="87" t="s">
        <v>45</v>
      </c>
      <c r="K5" s="87" t="s">
        <v>46</v>
      </c>
    </row>
    <row r="6" spans="2:11" ht="4.5" customHeight="1">
      <c r="B6" s="88"/>
      <c r="C6" s="243"/>
      <c r="D6" s="243"/>
      <c r="E6" s="243"/>
      <c r="F6" s="243"/>
      <c r="G6" s="243"/>
      <c r="H6" s="243"/>
      <c r="I6" s="243"/>
      <c r="J6" s="243"/>
      <c r="K6" s="243"/>
    </row>
    <row r="7" spans="2:11" ht="13.5" customHeight="1">
      <c r="B7" s="91" t="s">
        <v>80</v>
      </c>
      <c r="C7" s="162">
        <v>26571</v>
      </c>
      <c r="D7" s="163">
        <v>13643</v>
      </c>
      <c r="E7" s="163">
        <v>12928</v>
      </c>
      <c r="F7" s="163">
        <v>4564</v>
      </c>
      <c r="G7" s="163">
        <v>4241</v>
      </c>
      <c r="H7" s="163">
        <v>4393</v>
      </c>
      <c r="I7" s="163">
        <v>4221</v>
      </c>
      <c r="J7" s="163">
        <v>4686</v>
      </c>
      <c r="K7" s="163">
        <v>4466</v>
      </c>
    </row>
    <row r="8" spans="2:11" ht="12.75" customHeight="1">
      <c r="B8" s="95" t="s">
        <v>81</v>
      </c>
      <c r="C8" s="167">
        <v>469</v>
      </c>
      <c r="D8" s="226">
        <v>237</v>
      </c>
      <c r="E8" s="226">
        <v>232</v>
      </c>
      <c r="F8" s="168">
        <v>80</v>
      </c>
      <c r="G8" s="168">
        <v>77</v>
      </c>
      <c r="H8" s="168">
        <v>78</v>
      </c>
      <c r="I8" s="168">
        <v>80</v>
      </c>
      <c r="J8" s="168">
        <v>79</v>
      </c>
      <c r="K8" s="168">
        <v>75</v>
      </c>
    </row>
    <row r="9" spans="2:11" ht="12.75" customHeight="1">
      <c r="B9" s="95" t="s">
        <v>82</v>
      </c>
      <c r="C9" s="167">
        <v>632</v>
      </c>
      <c r="D9" s="226">
        <v>332</v>
      </c>
      <c r="E9" s="226">
        <v>300</v>
      </c>
      <c r="F9" s="168">
        <v>109</v>
      </c>
      <c r="G9" s="168">
        <v>99</v>
      </c>
      <c r="H9" s="168">
        <v>101</v>
      </c>
      <c r="I9" s="168">
        <v>107</v>
      </c>
      <c r="J9" s="168">
        <v>122</v>
      </c>
      <c r="K9" s="168">
        <v>94</v>
      </c>
    </row>
    <row r="10" spans="2:11" s="101" customFormat="1" ht="4.5" customHeight="1">
      <c r="B10" s="237"/>
      <c r="C10" s="167"/>
      <c r="D10" s="226"/>
      <c r="E10" s="226"/>
      <c r="F10" s="174"/>
      <c r="G10" s="174"/>
      <c r="H10" s="174"/>
      <c r="I10" s="174"/>
      <c r="J10" s="174"/>
      <c r="K10" s="174"/>
    </row>
    <row r="11" spans="2:11" ht="13.5" customHeight="1">
      <c r="B11" s="99" t="s">
        <v>83</v>
      </c>
      <c r="C11" s="167">
        <v>8888</v>
      </c>
      <c r="D11" s="226">
        <v>4630</v>
      </c>
      <c r="E11" s="226">
        <v>4258</v>
      </c>
      <c r="F11" s="172">
        <v>1554</v>
      </c>
      <c r="G11" s="172">
        <v>1383</v>
      </c>
      <c r="H11" s="172">
        <v>1448</v>
      </c>
      <c r="I11" s="172">
        <v>1391</v>
      </c>
      <c r="J11" s="172">
        <v>1628</v>
      </c>
      <c r="K11" s="172">
        <v>1484</v>
      </c>
    </row>
    <row r="12" spans="2:11" ht="12.75" customHeight="1">
      <c r="B12" s="99" t="s">
        <v>84</v>
      </c>
      <c r="C12" s="167">
        <v>1874</v>
      </c>
      <c r="D12" s="226">
        <v>939</v>
      </c>
      <c r="E12" s="226">
        <v>935</v>
      </c>
      <c r="F12" s="172">
        <v>318</v>
      </c>
      <c r="G12" s="172">
        <v>333</v>
      </c>
      <c r="H12" s="172">
        <v>313</v>
      </c>
      <c r="I12" s="172">
        <v>282</v>
      </c>
      <c r="J12" s="172">
        <v>308</v>
      </c>
      <c r="K12" s="172">
        <v>320</v>
      </c>
    </row>
    <row r="13" spans="2:11" ht="12.75" customHeight="1">
      <c r="B13" s="99" t="s">
        <v>85</v>
      </c>
      <c r="C13" s="167">
        <v>1368</v>
      </c>
      <c r="D13" s="226">
        <v>723</v>
      </c>
      <c r="E13" s="226">
        <v>645</v>
      </c>
      <c r="F13" s="172">
        <v>249</v>
      </c>
      <c r="G13" s="172">
        <v>215</v>
      </c>
      <c r="H13" s="172">
        <v>228</v>
      </c>
      <c r="I13" s="172">
        <v>200</v>
      </c>
      <c r="J13" s="172">
        <v>246</v>
      </c>
      <c r="K13" s="172">
        <v>230</v>
      </c>
    </row>
    <row r="14" spans="2:11" ht="12.75" customHeight="1">
      <c r="B14" s="99" t="s">
        <v>86</v>
      </c>
      <c r="C14" s="167">
        <v>1811</v>
      </c>
      <c r="D14" s="226">
        <v>902</v>
      </c>
      <c r="E14" s="226">
        <v>909</v>
      </c>
      <c r="F14" s="172">
        <v>314</v>
      </c>
      <c r="G14" s="172">
        <v>277</v>
      </c>
      <c r="H14" s="172">
        <v>273</v>
      </c>
      <c r="I14" s="172">
        <v>314</v>
      </c>
      <c r="J14" s="172">
        <v>315</v>
      </c>
      <c r="K14" s="172">
        <v>318</v>
      </c>
    </row>
    <row r="15" spans="2:11" ht="12.75" customHeight="1">
      <c r="B15" s="99" t="s">
        <v>87</v>
      </c>
      <c r="C15" s="167">
        <v>206</v>
      </c>
      <c r="D15" s="226">
        <v>103</v>
      </c>
      <c r="E15" s="226">
        <v>103</v>
      </c>
      <c r="F15" s="172">
        <v>30</v>
      </c>
      <c r="G15" s="172">
        <v>30</v>
      </c>
      <c r="H15" s="172">
        <v>35</v>
      </c>
      <c r="I15" s="172">
        <v>44</v>
      </c>
      <c r="J15" s="172">
        <v>38</v>
      </c>
      <c r="K15" s="172">
        <v>29</v>
      </c>
    </row>
    <row r="16" spans="2:11" s="101" customFormat="1" ht="4.5" customHeight="1">
      <c r="B16" s="102"/>
      <c r="C16" s="167"/>
      <c r="D16" s="226"/>
      <c r="E16" s="226"/>
      <c r="F16" s="169"/>
      <c r="G16" s="169"/>
      <c r="H16" s="169"/>
      <c r="I16" s="169"/>
      <c r="J16" s="169"/>
      <c r="K16" s="169"/>
    </row>
    <row r="17" spans="2:11" ht="13.5" customHeight="1">
      <c r="B17" s="99" t="s">
        <v>88</v>
      </c>
      <c r="C17" s="167">
        <v>47</v>
      </c>
      <c r="D17" s="226">
        <v>21</v>
      </c>
      <c r="E17" s="226">
        <v>26</v>
      </c>
      <c r="F17" s="172">
        <v>5</v>
      </c>
      <c r="G17" s="172">
        <v>10</v>
      </c>
      <c r="H17" s="172">
        <v>8</v>
      </c>
      <c r="I17" s="172">
        <v>6</v>
      </c>
      <c r="J17" s="172">
        <v>8</v>
      </c>
      <c r="K17" s="172">
        <v>10</v>
      </c>
    </row>
    <row r="18" spans="2:11" ht="12.75" customHeight="1">
      <c r="B18" s="99" t="s">
        <v>89</v>
      </c>
      <c r="C18" s="167">
        <v>85</v>
      </c>
      <c r="D18" s="226">
        <v>36</v>
      </c>
      <c r="E18" s="226">
        <v>49</v>
      </c>
      <c r="F18" s="172">
        <v>8</v>
      </c>
      <c r="G18" s="172">
        <v>19</v>
      </c>
      <c r="H18" s="172">
        <v>13</v>
      </c>
      <c r="I18" s="172">
        <v>20</v>
      </c>
      <c r="J18" s="172">
        <v>15</v>
      </c>
      <c r="K18" s="172">
        <v>10</v>
      </c>
    </row>
    <row r="19" spans="2:11" ht="12.75" customHeight="1">
      <c r="B19" s="99" t="s">
        <v>90</v>
      </c>
      <c r="C19" s="167">
        <v>822</v>
      </c>
      <c r="D19" s="226">
        <v>412</v>
      </c>
      <c r="E19" s="226">
        <v>410</v>
      </c>
      <c r="F19" s="172">
        <v>142</v>
      </c>
      <c r="G19" s="172">
        <v>128</v>
      </c>
      <c r="H19" s="172">
        <v>136</v>
      </c>
      <c r="I19" s="172">
        <v>144</v>
      </c>
      <c r="J19" s="172">
        <v>134</v>
      </c>
      <c r="K19" s="172">
        <v>138</v>
      </c>
    </row>
    <row r="20" spans="2:11" ht="12.75" customHeight="1">
      <c r="B20" s="99" t="s">
        <v>91</v>
      </c>
      <c r="C20" s="167">
        <v>213</v>
      </c>
      <c r="D20" s="226">
        <v>120</v>
      </c>
      <c r="E20" s="226">
        <v>93</v>
      </c>
      <c r="F20" s="172">
        <v>37</v>
      </c>
      <c r="G20" s="172">
        <v>30</v>
      </c>
      <c r="H20" s="172">
        <v>42</v>
      </c>
      <c r="I20" s="172">
        <v>27</v>
      </c>
      <c r="J20" s="172">
        <v>41</v>
      </c>
      <c r="K20" s="172">
        <v>36</v>
      </c>
    </row>
    <row r="21" spans="2:11" ht="12.75" customHeight="1">
      <c r="B21" s="99" t="s">
        <v>92</v>
      </c>
      <c r="C21" s="167">
        <v>355</v>
      </c>
      <c r="D21" s="226">
        <v>185</v>
      </c>
      <c r="E21" s="226">
        <v>170</v>
      </c>
      <c r="F21" s="172">
        <v>57</v>
      </c>
      <c r="G21" s="172">
        <v>65</v>
      </c>
      <c r="H21" s="172">
        <v>59</v>
      </c>
      <c r="I21" s="172">
        <v>48</v>
      </c>
      <c r="J21" s="172">
        <v>69</v>
      </c>
      <c r="K21" s="172">
        <v>57</v>
      </c>
    </row>
    <row r="22" spans="2:11" s="101" customFormat="1" ht="4.5" customHeight="1">
      <c r="B22" s="102"/>
      <c r="C22" s="167"/>
      <c r="D22" s="226"/>
      <c r="E22" s="226"/>
      <c r="F22" s="169"/>
      <c r="G22" s="169"/>
      <c r="H22" s="169"/>
      <c r="I22" s="169"/>
      <c r="J22" s="169"/>
      <c r="K22" s="169"/>
    </row>
    <row r="23" spans="2:11" ht="13.5" customHeight="1">
      <c r="B23" s="99" t="s">
        <v>93</v>
      </c>
      <c r="C23" s="167">
        <v>428</v>
      </c>
      <c r="D23" s="226">
        <v>232</v>
      </c>
      <c r="E23" s="226">
        <v>196</v>
      </c>
      <c r="F23" s="172">
        <v>88</v>
      </c>
      <c r="G23" s="172">
        <v>61</v>
      </c>
      <c r="H23" s="172">
        <v>72</v>
      </c>
      <c r="I23" s="172">
        <v>64</v>
      </c>
      <c r="J23" s="172">
        <v>72</v>
      </c>
      <c r="K23" s="172">
        <v>71</v>
      </c>
    </row>
    <row r="24" spans="2:11" ht="12.75" customHeight="1">
      <c r="B24" s="99" t="s">
        <v>94</v>
      </c>
      <c r="C24" s="167">
        <v>92</v>
      </c>
      <c r="D24" s="226">
        <v>49</v>
      </c>
      <c r="E24" s="226">
        <v>43</v>
      </c>
      <c r="F24" s="172">
        <v>18</v>
      </c>
      <c r="G24" s="172">
        <v>11</v>
      </c>
      <c r="H24" s="172">
        <v>12</v>
      </c>
      <c r="I24" s="172">
        <v>19</v>
      </c>
      <c r="J24" s="172">
        <v>19</v>
      </c>
      <c r="K24" s="172">
        <v>13</v>
      </c>
    </row>
    <row r="25" spans="2:11" ht="12.75" customHeight="1">
      <c r="B25" s="99" t="s">
        <v>95</v>
      </c>
      <c r="C25" s="167">
        <v>123</v>
      </c>
      <c r="D25" s="226">
        <v>56</v>
      </c>
      <c r="E25" s="226">
        <v>67</v>
      </c>
      <c r="F25" s="172">
        <v>21</v>
      </c>
      <c r="G25" s="172">
        <v>21</v>
      </c>
      <c r="H25" s="172">
        <v>15</v>
      </c>
      <c r="I25" s="172">
        <v>19</v>
      </c>
      <c r="J25" s="172">
        <v>20</v>
      </c>
      <c r="K25" s="172">
        <v>27</v>
      </c>
    </row>
    <row r="26" spans="2:11" ht="12.75" customHeight="1">
      <c r="B26" s="99" t="s">
        <v>96</v>
      </c>
      <c r="C26" s="167">
        <v>45</v>
      </c>
      <c r="D26" s="226">
        <v>26</v>
      </c>
      <c r="E26" s="226">
        <v>19</v>
      </c>
      <c r="F26" s="172">
        <v>8</v>
      </c>
      <c r="G26" s="172">
        <v>5</v>
      </c>
      <c r="H26" s="172">
        <v>10</v>
      </c>
      <c r="I26" s="172">
        <v>7</v>
      </c>
      <c r="J26" s="172">
        <v>8</v>
      </c>
      <c r="K26" s="172">
        <v>7</v>
      </c>
    </row>
    <row r="27" spans="2:11" ht="12.75" customHeight="1">
      <c r="B27" s="99" t="s">
        <v>97</v>
      </c>
      <c r="C27" s="167">
        <v>25</v>
      </c>
      <c r="D27" s="226">
        <v>13</v>
      </c>
      <c r="E27" s="226">
        <v>12</v>
      </c>
      <c r="F27" s="172">
        <v>4</v>
      </c>
      <c r="G27" s="172">
        <v>4</v>
      </c>
      <c r="H27" s="172">
        <v>6</v>
      </c>
      <c r="I27" s="172">
        <v>3</v>
      </c>
      <c r="J27" s="172">
        <v>3</v>
      </c>
      <c r="K27" s="172">
        <v>5</v>
      </c>
    </row>
    <row r="28" spans="2:11" s="101" customFormat="1" ht="4.5" customHeight="1">
      <c r="B28" s="102"/>
      <c r="C28" s="167"/>
      <c r="D28" s="226"/>
      <c r="E28" s="226"/>
      <c r="F28" s="169"/>
      <c r="G28" s="169"/>
      <c r="H28" s="169"/>
      <c r="I28" s="169"/>
      <c r="J28" s="169"/>
      <c r="K28" s="169"/>
    </row>
    <row r="29" spans="2:11" ht="13.5" customHeight="1">
      <c r="B29" s="99" t="s">
        <v>98</v>
      </c>
      <c r="C29" s="167">
        <v>48</v>
      </c>
      <c r="D29" s="226">
        <v>21</v>
      </c>
      <c r="E29" s="226">
        <v>27</v>
      </c>
      <c r="F29" s="172">
        <v>8</v>
      </c>
      <c r="G29" s="172">
        <v>12</v>
      </c>
      <c r="H29" s="172">
        <v>8</v>
      </c>
      <c r="I29" s="172">
        <v>13</v>
      </c>
      <c r="J29" s="172">
        <v>5</v>
      </c>
      <c r="K29" s="172">
        <v>2</v>
      </c>
    </row>
    <row r="30" spans="2:11" ht="12.75" customHeight="1">
      <c r="B30" s="99" t="s">
        <v>99</v>
      </c>
      <c r="C30" s="167">
        <v>105</v>
      </c>
      <c r="D30" s="226">
        <v>53</v>
      </c>
      <c r="E30" s="226">
        <v>52</v>
      </c>
      <c r="F30" s="172">
        <v>11</v>
      </c>
      <c r="G30" s="172">
        <v>17</v>
      </c>
      <c r="H30" s="172">
        <v>18</v>
      </c>
      <c r="I30" s="172">
        <v>13</v>
      </c>
      <c r="J30" s="172">
        <v>24</v>
      </c>
      <c r="K30" s="172">
        <v>22</v>
      </c>
    </row>
    <row r="31" spans="2:11" ht="12.75" customHeight="1">
      <c r="B31" s="99" t="s">
        <v>100</v>
      </c>
      <c r="C31" s="167">
        <v>153</v>
      </c>
      <c r="D31" s="226">
        <v>76</v>
      </c>
      <c r="E31" s="226">
        <v>77</v>
      </c>
      <c r="F31" s="172">
        <v>27</v>
      </c>
      <c r="G31" s="172">
        <v>28</v>
      </c>
      <c r="H31" s="172">
        <v>24</v>
      </c>
      <c r="I31" s="172">
        <v>19</v>
      </c>
      <c r="J31" s="172">
        <v>25</v>
      </c>
      <c r="K31" s="172">
        <v>30</v>
      </c>
    </row>
    <row r="32" spans="2:11" ht="12.75" customHeight="1">
      <c r="B32" s="99" t="s">
        <v>101</v>
      </c>
      <c r="C32" s="167">
        <v>162</v>
      </c>
      <c r="D32" s="226">
        <v>80</v>
      </c>
      <c r="E32" s="226">
        <v>82</v>
      </c>
      <c r="F32" s="172">
        <v>26</v>
      </c>
      <c r="G32" s="172">
        <v>32</v>
      </c>
      <c r="H32" s="172">
        <v>28</v>
      </c>
      <c r="I32" s="172">
        <v>27</v>
      </c>
      <c r="J32" s="172">
        <v>26</v>
      </c>
      <c r="K32" s="172">
        <v>23</v>
      </c>
    </row>
    <row r="33" spans="2:11" ht="12.75" customHeight="1">
      <c r="B33" s="99" t="s">
        <v>102</v>
      </c>
      <c r="C33" s="167">
        <v>180</v>
      </c>
      <c r="D33" s="226">
        <v>91</v>
      </c>
      <c r="E33" s="226">
        <v>89</v>
      </c>
      <c r="F33" s="172">
        <v>21</v>
      </c>
      <c r="G33" s="172">
        <v>36</v>
      </c>
      <c r="H33" s="172">
        <v>37</v>
      </c>
      <c r="I33" s="172">
        <v>26</v>
      </c>
      <c r="J33" s="172">
        <v>33</v>
      </c>
      <c r="K33" s="172">
        <v>27</v>
      </c>
    </row>
    <row r="34" spans="2:11" s="101" customFormat="1" ht="4.5" customHeight="1">
      <c r="B34" s="102"/>
      <c r="C34" s="167"/>
      <c r="D34" s="226"/>
      <c r="E34" s="226"/>
      <c r="F34" s="169"/>
      <c r="G34" s="169"/>
      <c r="H34" s="169"/>
      <c r="I34" s="169"/>
      <c r="J34" s="169"/>
      <c r="K34" s="169"/>
    </row>
    <row r="35" spans="2:11" ht="13.5" customHeight="1">
      <c r="B35" s="99" t="s">
        <v>103</v>
      </c>
      <c r="C35" s="167">
        <v>95</v>
      </c>
      <c r="D35" s="226">
        <v>49</v>
      </c>
      <c r="E35" s="226">
        <v>46</v>
      </c>
      <c r="F35" s="172">
        <v>19</v>
      </c>
      <c r="G35" s="172">
        <v>17</v>
      </c>
      <c r="H35" s="172">
        <v>14</v>
      </c>
      <c r="I35" s="172">
        <v>11</v>
      </c>
      <c r="J35" s="172">
        <v>16</v>
      </c>
      <c r="K35" s="172">
        <v>18</v>
      </c>
    </row>
    <row r="36" spans="2:11" ht="12.75" customHeight="1">
      <c r="B36" s="99" t="s">
        <v>104</v>
      </c>
      <c r="C36" s="167">
        <v>105</v>
      </c>
      <c r="D36" s="226">
        <v>57</v>
      </c>
      <c r="E36" s="226">
        <v>48</v>
      </c>
      <c r="F36" s="172">
        <v>23</v>
      </c>
      <c r="G36" s="172">
        <v>17</v>
      </c>
      <c r="H36" s="172">
        <v>14</v>
      </c>
      <c r="I36" s="172">
        <v>15</v>
      </c>
      <c r="J36" s="172">
        <v>20</v>
      </c>
      <c r="K36" s="172">
        <v>16</v>
      </c>
    </row>
    <row r="37" spans="2:11" ht="12.75" customHeight="1">
      <c r="B37" s="99" t="s">
        <v>105</v>
      </c>
      <c r="C37" s="167">
        <v>470</v>
      </c>
      <c r="D37" s="226">
        <v>250</v>
      </c>
      <c r="E37" s="226">
        <v>220</v>
      </c>
      <c r="F37" s="172">
        <v>87</v>
      </c>
      <c r="G37" s="172">
        <v>73</v>
      </c>
      <c r="H37" s="172">
        <v>90</v>
      </c>
      <c r="I37" s="172">
        <v>57</v>
      </c>
      <c r="J37" s="172">
        <v>73</v>
      </c>
      <c r="K37" s="172">
        <v>90</v>
      </c>
    </row>
    <row r="38" spans="2:11" ht="12.75" customHeight="1">
      <c r="B38" s="99" t="s">
        <v>106</v>
      </c>
      <c r="C38" s="167">
        <v>669</v>
      </c>
      <c r="D38" s="226">
        <v>340</v>
      </c>
      <c r="E38" s="226">
        <v>329</v>
      </c>
      <c r="F38" s="172">
        <v>127</v>
      </c>
      <c r="G38" s="172">
        <v>113</v>
      </c>
      <c r="H38" s="172">
        <v>111</v>
      </c>
      <c r="I38" s="172">
        <v>97</v>
      </c>
      <c r="J38" s="172">
        <v>102</v>
      </c>
      <c r="K38" s="172">
        <v>119</v>
      </c>
    </row>
    <row r="39" spans="2:11" ht="12.75" customHeight="1">
      <c r="B39" s="99" t="s">
        <v>107</v>
      </c>
      <c r="C39" s="167">
        <v>1143</v>
      </c>
      <c r="D39" s="226">
        <v>592</v>
      </c>
      <c r="E39" s="226">
        <v>551</v>
      </c>
      <c r="F39" s="172">
        <v>214</v>
      </c>
      <c r="G39" s="172">
        <v>192</v>
      </c>
      <c r="H39" s="172">
        <v>196</v>
      </c>
      <c r="I39" s="172">
        <v>181</v>
      </c>
      <c r="J39" s="172">
        <v>182</v>
      </c>
      <c r="K39" s="172">
        <v>178</v>
      </c>
    </row>
    <row r="40" spans="2:11" s="101" customFormat="1" ht="4.5" customHeight="1">
      <c r="B40" s="102"/>
      <c r="C40" s="167"/>
      <c r="D40" s="226"/>
      <c r="E40" s="226"/>
      <c r="F40" s="169"/>
      <c r="G40" s="169"/>
      <c r="H40" s="169"/>
      <c r="I40" s="169"/>
      <c r="J40" s="169"/>
      <c r="K40" s="169"/>
    </row>
    <row r="41" spans="2:11" ht="13.5" customHeight="1">
      <c r="B41" s="99" t="s">
        <v>108</v>
      </c>
      <c r="C41" s="167">
        <v>460</v>
      </c>
      <c r="D41" s="226">
        <v>222</v>
      </c>
      <c r="E41" s="226">
        <v>238</v>
      </c>
      <c r="F41" s="172">
        <v>68</v>
      </c>
      <c r="G41" s="172">
        <v>64</v>
      </c>
      <c r="H41" s="172">
        <v>58</v>
      </c>
      <c r="I41" s="172">
        <v>89</v>
      </c>
      <c r="J41" s="172">
        <v>96</v>
      </c>
      <c r="K41" s="172">
        <v>85</v>
      </c>
    </row>
    <row r="42" spans="2:11" ht="12.75" customHeight="1">
      <c r="B42" s="99" t="s">
        <v>109</v>
      </c>
      <c r="C42" s="167">
        <v>456</v>
      </c>
      <c r="D42" s="226">
        <v>228</v>
      </c>
      <c r="E42" s="226">
        <v>228</v>
      </c>
      <c r="F42" s="172">
        <v>75</v>
      </c>
      <c r="G42" s="172">
        <v>78</v>
      </c>
      <c r="H42" s="172">
        <v>71</v>
      </c>
      <c r="I42" s="172">
        <v>72</v>
      </c>
      <c r="J42" s="172">
        <v>82</v>
      </c>
      <c r="K42" s="172">
        <v>78</v>
      </c>
    </row>
    <row r="43" spans="2:11" ht="12.75" customHeight="1">
      <c r="B43" s="99" t="s">
        <v>110</v>
      </c>
      <c r="C43" s="167">
        <v>284</v>
      </c>
      <c r="D43" s="226">
        <v>142</v>
      </c>
      <c r="E43" s="226">
        <v>142</v>
      </c>
      <c r="F43" s="172">
        <v>48</v>
      </c>
      <c r="G43" s="172">
        <v>46</v>
      </c>
      <c r="H43" s="172">
        <v>50</v>
      </c>
      <c r="I43" s="172">
        <v>41</v>
      </c>
      <c r="J43" s="172">
        <v>44</v>
      </c>
      <c r="K43" s="172">
        <v>55</v>
      </c>
    </row>
    <row r="44" spans="2:11" ht="12.75" customHeight="1">
      <c r="B44" s="99" t="s">
        <v>111</v>
      </c>
      <c r="C44" s="167">
        <v>258</v>
      </c>
      <c r="D44" s="226">
        <v>137</v>
      </c>
      <c r="E44" s="226">
        <v>121</v>
      </c>
      <c r="F44" s="172">
        <v>47</v>
      </c>
      <c r="G44" s="172">
        <v>46</v>
      </c>
      <c r="H44" s="172">
        <v>42</v>
      </c>
      <c r="I44" s="172">
        <v>42</v>
      </c>
      <c r="J44" s="172">
        <v>48</v>
      </c>
      <c r="K44" s="172">
        <v>33</v>
      </c>
    </row>
    <row r="45" spans="2:11" ht="12.75" customHeight="1">
      <c r="B45" s="99" t="s">
        <v>112</v>
      </c>
      <c r="C45" s="167">
        <v>349</v>
      </c>
      <c r="D45" s="226">
        <v>185</v>
      </c>
      <c r="E45" s="226">
        <v>164</v>
      </c>
      <c r="F45" s="172">
        <v>63</v>
      </c>
      <c r="G45" s="172">
        <v>41</v>
      </c>
      <c r="H45" s="172">
        <v>66</v>
      </c>
      <c r="I45" s="172">
        <v>60</v>
      </c>
      <c r="J45" s="172">
        <v>56</v>
      </c>
      <c r="K45" s="172">
        <v>63</v>
      </c>
    </row>
    <row r="46" spans="2:11" s="101" customFormat="1" ht="4.5" customHeight="1">
      <c r="B46" s="102"/>
      <c r="C46" s="167"/>
      <c r="D46" s="226"/>
      <c r="E46" s="226"/>
      <c r="F46" s="169"/>
      <c r="G46" s="169"/>
      <c r="H46" s="169"/>
      <c r="I46" s="169"/>
      <c r="J46" s="169"/>
      <c r="K46" s="169"/>
    </row>
    <row r="47" spans="2:11" ht="13.5" customHeight="1">
      <c r="B47" s="99" t="s">
        <v>113</v>
      </c>
      <c r="C47" s="167">
        <v>414</v>
      </c>
      <c r="D47" s="226">
        <v>214</v>
      </c>
      <c r="E47" s="226">
        <v>200</v>
      </c>
      <c r="F47" s="172">
        <v>75</v>
      </c>
      <c r="G47" s="172">
        <v>63</v>
      </c>
      <c r="H47" s="172">
        <v>70</v>
      </c>
      <c r="I47" s="172">
        <v>69</v>
      </c>
      <c r="J47" s="172">
        <v>69</v>
      </c>
      <c r="K47" s="172">
        <v>68</v>
      </c>
    </row>
    <row r="48" spans="2:11" ht="12.75" customHeight="1">
      <c r="B48" s="99" t="s">
        <v>114</v>
      </c>
      <c r="C48" s="167">
        <v>772</v>
      </c>
      <c r="D48" s="226">
        <v>396</v>
      </c>
      <c r="E48" s="226">
        <v>376</v>
      </c>
      <c r="F48" s="172">
        <v>117</v>
      </c>
      <c r="G48" s="172">
        <v>118</v>
      </c>
      <c r="H48" s="172">
        <v>148</v>
      </c>
      <c r="I48" s="172">
        <v>115</v>
      </c>
      <c r="J48" s="172">
        <v>131</v>
      </c>
      <c r="K48" s="172">
        <v>143</v>
      </c>
    </row>
    <row r="49" spans="2:11" ht="12.75" customHeight="1">
      <c r="B49" s="99" t="s">
        <v>115</v>
      </c>
      <c r="C49" s="167">
        <v>266</v>
      </c>
      <c r="D49" s="226">
        <v>131</v>
      </c>
      <c r="E49" s="226">
        <v>135</v>
      </c>
      <c r="F49" s="172">
        <v>40</v>
      </c>
      <c r="G49" s="172">
        <v>43</v>
      </c>
      <c r="H49" s="172">
        <v>48</v>
      </c>
      <c r="I49" s="172">
        <v>51</v>
      </c>
      <c r="J49" s="172">
        <v>43</v>
      </c>
      <c r="K49" s="172">
        <v>41</v>
      </c>
    </row>
    <row r="50" spans="2:11" ht="12.75" customHeight="1">
      <c r="B50" s="99" t="s">
        <v>116</v>
      </c>
      <c r="C50" s="167">
        <v>409</v>
      </c>
      <c r="D50" s="226">
        <v>219</v>
      </c>
      <c r="E50" s="226">
        <v>190</v>
      </c>
      <c r="F50" s="172">
        <v>75</v>
      </c>
      <c r="G50" s="172">
        <v>60</v>
      </c>
      <c r="H50" s="172">
        <v>71</v>
      </c>
      <c r="I50" s="172">
        <v>71</v>
      </c>
      <c r="J50" s="172">
        <v>73</v>
      </c>
      <c r="K50" s="172">
        <v>59</v>
      </c>
    </row>
    <row r="51" spans="2:11" ht="12.75" customHeight="1">
      <c r="B51" s="99" t="s">
        <v>117</v>
      </c>
      <c r="C51" s="167">
        <v>38</v>
      </c>
      <c r="D51" s="226">
        <v>21</v>
      </c>
      <c r="E51" s="226">
        <v>17</v>
      </c>
      <c r="F51" s="172">
        <v>8</v>
      </c>
      <c r="G51" s="172">
        <v>7</v>
      </c>
      <c r="H51" s="172">
        <v>7</v>
      </c>
      <c r="I51" s="172">
        <v>6</v>
      </c>
      <c r="J51" s="172">
        <v>6</v>
      </c>
      <c r="K51" s="172">
        <v>4</v>
      </c>
    </row>
    <row r="52" spans="2:11" s="101" customFormat="1" ht="4.5" customHeight="1">
      <c r="B52" s="102"/>
      <c r="C52" s="167"/>
      <c r="D52" s="226"/>
      <c r="E52" s="226"/>
      <c r="F52" s="169"/>
      <c r="G52" s="169"/>
      <c r="H52" s="169"/>
      <c r="I52" s="169"/>
      <c r="J52" s="169"/>
      <c r="K52" s="169"/>
    </row>
    <row r="53" spans="2:11" ht="13.5" customHeight="1">
      <c r="B53" s="99" t="s">
        <v>118</v>
      </c>
      <c r="C53" s="167">
        <v>615</v>
      </c>
      <c r="D53" s="226">
        <v>306</v>
      </c>
      <c r="E53" s="226">
        <v>309</v>
      </c>
      <c r="F53" s="172">
        <v>108</v>
      </c>
      <c r="G53" s="172">
        <v>109</v>
      </c>
      <c r="H53" s="172">
        <v>90</v>
      </c>
      <c r="I53" s="172">
        <v>110</v>
      </c>
      <c r="J53" s="172">
        <v>108</v>
      </c>
      <c r="K53" s="172">
        <v>90</v>
      </c>
    </row>
    <row r="54" spans="2:11" ht="12.75" customHeight="1">
      <c r="B54" s="99" t="s">
        <v>119</v>
      </c>
      <c r="C54" s="167">
        <v>315</v>
      </c>
      <c r="D54" s="226">
        <v>160</v>
      </c>
      <c r="E54" s="226">
        <v>155</v>
      </c>
      <c r="F54" s="172">
        <v>48</v>
      </c>
      <c r="G54" s="172">
        <v>62</v>
      </c>
      <c r="H54" s="172">
        <v>56</v>
      </c>
      <c r="I54" s="172">
        <v>36</v>
      </c>
      <c r="J54" s="172">
        <v>56</v>
      </c>
      <c r="K54" s="172">
        <v>57</v>
      </c>
    </row>
    <row r="55" spans="2:11" ht="12.75" customHeight="1">
      <c r="B55" s="99" t="s">
        <v>120</v>
      </c>
      <c r="C55" s="167">
        <v>152</v>
      </c>
      <c r="D55" s="226">
        <v>82</v>
      </c>
      <c r="E55" s="226">
        <v>70</v>
      </c>
      <c r="F55" s="172">
        <v>20</v>
      </c>
      <c r="G55" s="172">
        <v>28</v>
      </c>
      <c r="H55" s="172">
        <v>29</v>
      </c>
      <c r="I55" s="172">
        <v>20</v>
      </c>
      <c r="J55" s="172">
        <v>33</v>
      </c>
      <c r="K55" s="172">
        <v>22</v>
      </c>
    </row>
    <row r="56" spans="2:11" ht="12.75" customHeight="1">
      <c r="B56" s="99" t="s">
        <v>121</v>
      </c>
      <c r="C56" s="167">
        <v>184</v>
      </c>
      <c r="D56" s="226">
        <v>92</v>
      </c>
      <c r="E56" s="226">
        <v>92</v>
      </c>
      <c r="F56" s="172">
        <v>26</v>
      </c>
      <c r="G56" s="172">
        <v>30</v>
      </c>
      <c r="H56" s="172">
        <v>29</v>
      </c>
      <c r="I56" s="172">
        <v>32</v>
      </c>
      <c r="J56" s="172">
        <v>37</v>
      </c>
      <c r="K56" s="172">
        <v>30</v>
      </c>
    </row>
    <row r="57" spans="2:11" ht="12.75" customHeight="1">
      <c r="B57" s="99" t="s">
        <v>122</v>
      </c>
      <c r="C57" s="167">
        <v>27</v>
      </c>
      <c r="D57" s="226">
        <v>13</v>
      </c>
      <c r="E57" s="226">
        <v>14</v>
      </c>
      <c r="F57" s="172">
        <v>3</v>
      </c>
      <c r="G57" s="172">
        <v>6</v>
      </c>
      <c r="H57" s="172">
        <v>9</v>
      </c>
      <c r="I57" s="172">
        <v>3</v>
      </c>
      <c r="J57" s="172">
        <v>1</v>
      </c>
      <c r="K57" s="172">
        <v>5</v>
      </c>
    </row>
    <row r="58" spans="2:11" s="101" customFormat="1" ht="4.5" customHeight="1">
      <c r="B58" s="102"/>
      <c r="C58" s="167"/>
      <c r="D58" s="226"/>
      <c r="E58" s="226"/>
      <c r="F58" s="169"/>
      <c r="G58" s="169"/>
      <c r="H58" s="169"/>
      <c r="I58" s="169"/>
      <c r="J58" s="169"/>
      <c r="K58" s="169"/>
    </row>
    <row r="59" spans="2:11" ht="13.5" customHeight="1">
      <c r="B59" s="99" t="s">
        <v>123</v>
      </c>
      <c r="C59" s="167">
        <v>235</v>
      </c>
      <c r="D59" s="226">
        <v>121</v>
      </c>
      <c r="E59" s="226">
        <v>114</v>
      </c>
      <c r="F59" s="172">
        <v>46</v>
      </c>
      <c r="G59" s="172">
        <v>42</v>
      </c>
      <c r="H59" s="172">
        <v>28</v>
      </c>
      <c r="I59" s="172">
        <v>42</v>
      </c>
      <c r="J59" s="172">
        <v>47</v>
      </c>
      <c r="K59" s="172">
        <v>30</v>
      </c>
    </row>
    <row r="60" spans="2:11" ht="12.75" customHeight="1">
      <c r="B60" s="99" t="s">
        <v>124</v>
      </c>
      <c r="C60" s="167">
        <v>26</v>
      </c>
      <c r="D60" s="226">
        <v>12</v>
      </c>
      <c r="E60" s="226">
        <v>14</v>
      </c>
      <c r="F60" s="172">
        <v>2</v>
      </c>
      <c r="G60" s="172">
        <v>7</v>
      </c>
      <c r="H60" s="172">
        <v>2</v>
      </c>
      <c r="I60" s="172">
        <v>4</v>
      </c>
      <c r="J60" s="172">
        <v>8</v>
      </c>
      <c r="K60" s="172">
        <v>3</v>
      </c>
    </row>
    <row r="61" spans="2:11" ht="12.75" customHeight="1">
      <c r="B61" s="99" t="s">
        <v>125</v>
      </c>
      <c r="C61" s="167">
        <v>177</v>
      </c>
      <c r="D61" s="226">
        <v>80</v>
      </c>
      <c r="E61" s="226">
        <v>97</v>
      </c>
      <c r="F61" s="172">
        <v>30</v>
      </c>
      <c r="G61" s="172">
        <v>26</v>
      </c>
      <c r="H61" s="172">
        <v>28</v>
      </c>
      <c r="I61" s="172">
        <v>34</v>
      </c>
      <c r="J61" s="172">
        <v>22</v>
      </c>
      <c r="K61" s="172">
        <v>37</v>
      </c>
    </row>
    <row r="62" spans="2:11" ht="12.75" customHeight="1">
      <c r="B62" s="99" t="s">
        <v>126</v>
      </c>
      <c r="C62" s="167">
        <v>245</v>
      </c>
      <c r="D62" s="226">
        <v>129</v>
      </c>
      <c r="E62" s="226">
        <v>116</v>
      </c>
      <c r="F62" s="172">
        <v>39</v>
      </c>
      <c r="G62" s="172">
        <v>41</v>
      </c>
      <c r="H62" s="172">
        <v>50</v>
      </c>
      <c r="I62" s="172">
        <v>45</v>
      </c>
      <c r="J62" s="172">
        <v>40</v>
      </c>
      <c r="K62" s="172">
        <v>30</v>
      </c>
    </row>
    <row r="63" spans="2:11" ht="12.75" customHeight="1">
      <c r="B63" s="99" t="s">
        <v>127</v>
      </c>
      <c r="C63" s="167">
        <v>546</v>
      </c>
      <c r="D63" s="226">
        <v>282</v>
      </c>
      <c r="E63" s="226">
        <v>264</v>
      </c>
      <c r="F63" s="172">
        <v>90</v>
      </c>
      <c r="G63" s="172">
        <v>73</v>
      </c>
      <c r="H63" s="172">
        <v>93</v>
      </c>
      <c r="I63" s="172">
        <v>93</v>
      </c>
      <c r="J63" s="172">
        <v>99</v>
      </c>
      <c r="K63" s="172">
        <v>98</v>
      </c>
    </row>
    <row r="64" spans="2:11" s="101" customFormat="1" ht="4.5" customHeight="1">
      <c r="B64" s="102"/>
      <c r="C64" s="167"/>
      <c r="D64" s="226"/>
      <c r="E64" s="226"/>
      <c r="F64" s="169"/>
      <c r="G64" s="169"/>
      <c r="H64" s="169"/>
      <c r="I64" s="169"/>
      <c r="J64" s="169"/>
      <c r="K64" s="169"/>
    </row>
    <row r="65" spans="2:11" ht="13.5" customHeight="1">
      <c r="B65" s="99" t="s">
        <v>128</v>
      </c>
      <c r="C65" s="167">
        <v>156</v>
      </c>
      <c r="D65" s="226">
        <v>94</v>
      </c>
      <c r="E65" s="226">
        <v>62</v>
      </c>
      <c r="F65" s="172">
        <v>33</v>
      </c>
      <c r="G65" s="172">
        <v>18</v>
      </c>
      <c r="H65" s="172">
        <v>37</v>
      </c>
      <c r="I65" s="172">
        <v>16</v>
      </c>
      <c r="J65" s="172">
        <v>24</v>
      </c>
      <c r="K65" s="172">
        <v>28</v>
      </c>
    </row>
    <row r="66" spans="2:11" ht="12.75" customHeight="1">
      <c r="B66" s="99" t="s">
        <v>129</v>
      </c>
      <c r="C66" s="167">
        <v>165</v>
      </c>
      <c r="D66" s="226">
        <v>87</v>
      </c>
      <c r="E66" s="226">
        <v>78</v>
      </c>
      <c r="F66" s="172">
        <v>19</v>
      </c>
      <c r="G66" s="172">
        <v>26</v>
      </c>
      <c r="H66" s="172">
        <v>26</v>
      </c>
      <c r="I66" s="172">
        <v>24</v>
      </c>
      <c r="J66" s="172">
        <v>42</v>
      </c>
      <c r="K66" s="172">
        <v>28</v>
      </c>
    </row>
    <row r="67" spans="2:11" ht="12.75" customHeight="1">
      <c r="B67" s="99" t="s">
        <v>130</v>
      </c>
      <c r="C67" s="167">
        <v>396</v>
      </c>
      <c r="D67" s="226">
        <v>183</v>
      </c>
      <c r="E67" s="226">
        <v>213</v>
      </c>
      <c r="F67" s="172">
        <v>53</v>
      </c>
      <c r="G67" s="172">
        <v>61</v>
      </c>
      <c r="H67" s="172">
        <v>54</v>
      </c>
      <c r="I67" s="172">
        <v>79</v>
      </c>
      <c r="J67" s="172">
        <v>76</v>
      </c>
      <c r="K67" s="172">
        <v>73</v>
      </c>
    </row>
    <row r="68" spans="2:11" ht="12.75" customHeight="1">
      <c r="B68" s="99" t="s">
        <v>131</v>
      </c>
      <c r="C68" s="167">
        <v>83</v>
      </c>
      <c r="D68" s="226">
        <v>40</v>
      </c>
      <c r="E68" s="226">
        <v>43</v>
      </c>
      <c r="F68" s="172">
        <v>13</v>
      </c>
      <c r="G68" s="172">
        <v>15</v>
      </c>
      <c r="H68" s="172">
        <v>13</v>
      </c>
      <c r="I68" s="172">
        <v>12</v>
      </c>
      <c r="J68" s="172">
        <v>14</v>
      </c>
      <c r="K68" s="172">
        <v>16</v>
      </c>
    </row>
    <row r="69" spans="2:11" ht="12.75" customHeight="1">
      <c r="B69" s="175" t="s">
        <v>132</v>
      </c>
      <c r="C69" s="167">
        <v>31</v>
      </c>
      <c r="D69" s="226">
        <v>11</v>
      </c>
      <c r="E69" s="226">
        <v>20</v>
      </c>
      <c r="F69" s="172">
        <v>2</v>
      </c>
      <c r="G69" s="172">
        <v>2</v>
      </c>
      <c r="H69" s="172">
        <v>8</v>
      </c>
      <c r="I69" s="172">
        <v>8</v>
      </c>
      <c r="J69" s="172">
        <v>1</v>
      </c>
      <c r="K69" s="172">
        <v>10</v>
      </c>
    </row>
    <row r="70" spans="2:11" ht="4.5" customHeight="1" thickBot="1">
      <c r="B70" s="240"/>
      <c r="C70" s="229"/>
      <c r="D70" s="230"/>
      <c r="E70" s="230"/>
      <c r="F70" s="230"/>
      <c r="G70" s="230"/>
      <c r="H70" s="230"/>
      <c r="I70" s="230"/>
      <c r="J70" s="230"/>
      <c r="K70" s="230"/>
    </row>
    <row r="71" ht="13.5" customHeight="1"/>
    <row r="72" ht="11.25"/>
    <row r="73" ht="11.25"/>
    <row r="74" ht="11.25"/>
    <row r="75" ht="11.25"/>
    <row r="76" ht="11.25"/>
    <row r="77" ht="11.25"/>
    <row r="78" ht="11.25"/>
  </sheetData>
  <sheetProtection/>
  <mergeCells count="4">
    <mergeCell ref="F4:G4"/>
    <mergeCell ref="H4:I4"/>
    <mergeCell ref="J4:K4"/>
    <mergeCell ref="B4:B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75"/>
  <sheetViews>
    <sheetView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7.00390625" defaultRowHeight="12.75" customHeight="1"/>
  <cols>
    <col min="1" max="1" width="0.5" style="334" customWidth="1"/>
    <col min="2" max="2" width="8.625" style="334" customWidth="1"/>
    <col min="3" max="3" width="5.125" style="334" customWidth="1"/>
    <col min="4" max="4" width="6.125" style="334" customWidth="1"/>
    <col min="5" max="7" width="6.875" style="334" customWidth="1"/>
    <col min="8" max="13" width="6.125" style="334" customWidth="1"/>
    <col min="14" max="15" width="4.375" style="334" customWidth="1"/>
    <col min="16" max="16" width="4.375" style="335" customWidth="1"/>
    <col min="17" max="18" width="4.375" style="334" customWidth="1"/>
    <col min="19" max="16384" width="7.00390625" style="334" customWidth="1"/>
  </cols>
  <sheetData>
    <row r="1" ht="4.5" customHeight="1"/>
    <row r="2" ht="12.75" customHeight="1">
      <c r="B2" s="75" t="s">
        <v>398</v>
      </c>
    </row>
    <row r="3" ht="4.5" customHeight="1" thickBot="1"/>
    <row r="4" spans="2:18" ht="12.75" customHeight="1">
      <c r="B4" s="336"/>
      <c r="C4" s="337"/>
      <c r="D4" s="337"/>
      <c r="E4" s="446" t="s">
        <v>413</v>
      </c>
      <c r="F4" s="447"/>
      <c r="G4" s="447"/>
      <c r="H4" s="447"/>
      <c r="I4" s="447"/>
      <c r="J4" s="447"/>
      <c r="K4" s="447"/>
      <c r="L4" s="447"/>
      <c r="M4" s="447"/>
      <c r="N4" s="447"/>
      <c r="O4" s="448"/>
      <c r="P4" s="471" t="s">
        <v>414</v>
      </c>
      <c r="Q4" s="472"/>
      <c r="R4" s="473"/>
    </row>
    <row r="5" spans="2:18" s="338" customFormat="1" ht="12.75" customHeight="1">
      <c r="B5" s="338" t="s">
        <v>74</v>
      </c>
      <c r="C5" s="249" t="s">
        <v>399</v>
      </c>
      <c r="D5" s="339" t="s">
        <v>2</v>
      </c>
      <c r="E5" s="83"/>
      <c r="F5" s="84" t="s">
        <v>10</v>
      </c>
      <c r="G5" s="85"/>
      <c r="H5" s="469" t="s">
        <v>415</v>
      </c>
      <c r="I5" s="470"/>
      <c r="J5" s="469" t="s">
        <v>416</v>
      </c>
      <c r="K5" s="470"/>
      <c r="L5" s="469" t="s">
        <v>417</v>
      </c>
      <c r="M5" s="470"/>
      <c r="N5" s="469" t="s">
        <v>418</v>
      </c>
      <c r="O5" s="470"/>
      <c r="P5" s="474"/>
      <c r="Q5" s="475"/>
      <c r="R5" s="476"/>
    </row>
    <row r="6" spans="3:18" s="338" customFormat="1" ht="12.75" customHeight="1">
      <c r="C6" s="339"/>
      <c r="D6" s="339" t="s">
        <v>79</v>
      </c>
      <c r="E6" s="87" t="s">
        <v>10</v>
      </c>
      <c r="F6" s="87" t="s">
        <v>45</v>
      </c>
      <c r="G6" s="87" t="s">
        <v>46</v>
      </c>
      <c r="H6" s="87" t="s">
        <v>45</v>
      </c>
      <c r="I6" s="87" t="s">
        <v>46</v>
      </c>
      <c r="J6" s="87" t="s">
        <v>45</v>
      </c>
      <c r="K6" s="87" t="s">
        <v>46</v>
      </c>
      <c r="L6" s="87" t="s">
        <v>45</v>
      </c>
      <c r="M6" s="87" t="s">
        <v>46</v>
      </c>
      <c r="N6" s="87" t="s">
        <v>45</v>
      </c>
      <c r="O6" s="87" t="s">
        <v>46</v>
      </c>
      <c r="P6" s="156" t="s">
        <v>10</v>
      </c>
      <c r="Q6" s="87" t="s">
        <v>45</v>
      </c>
      <c r="R6" s="86" t="s">
        <v>46</v>
      </c>
    </row>
    <row r="7" spans="2:18" ht="4.5" customHeight="1">
      <c r="B7" s="340"/>
      <c r="C7" s="341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3"/>
      <c r="Q7" s="342"/>
      <c r="R7" s="342"/>
    </row>
    <row r="8" spans="2:18" ht="13.5" customHeight="1">
      <c r="B8" s="344" t="s">
        <v>80</v>
      </c>
      <c r="C8" s="345">
        <v>53</v>
      </c>
      <c r="D8" s="346">
        <v>2176</v>
      </c>
      <c r="E8" s="346">
        <v>27968</v>
      </c>
      <c r="F8" s="346">
        <v>13886</v>
      </c>
      <c r="G8" s="346">
        <v>14082</v>
      </c>
      <c r="H8" s="346">
        <v>4753</v>
      </c>
      <c r="I8" s="346">
        <v>4553</v>
      </c>
      <c r="J8" s="346">
        <v>4504</v>
      </c>
      <c r="K8" s="346">
        <v>4658</v>
      </c>
      <c r="L8" s="346">
        <v>4592</v>
      </c>
      <c r="M8" s="346">
        <v>4835</v>
      </c>
      <c r="N8" s="347">
        <v>37</v>
      </c>
      <c r="O8" s="347">
        <v>36</v>
      </c>
      <c r="P8" s="348">
        <v>81</v>
      </c>
      <c r="Q8" s="347">
        <v>9</v>
      </c>
      <c r="R8" s="347">
        <v>72</v>
      </c>
    </row>
    <row r="9" spans="2:18" ht="12.75" customHeight="1">
      <c r="B9" s="349" t="s">
        <v>82</v>
      </c>
      <c r="C9" s="350">
        <v>4</v>
      </c>
      <c r="D9" s="351">
        <v>66</v>
      </c>
      <c r="E9" s="352">
        <v>1227</v>
      </c>
      <c r="F9" s="352">
        <v>714</v>
      </c>
      <c r="G9" s="352">
        <v>513</v>
      </c>
      <c r="H9" s="351">
        <v>255</v>
      </c>
      <c r="I9" s="351">
        <v>187</v>
      </c>
      <c r="J9" s="351">
        <v>241</v>
      </c>
      <c r="K9" s="351">
        <v>155</v>
      </c>
      <c r="L9" s="351">
        <v>218</v>
      </c>
      <c r="M9" s="351">
        <v>171</v>
      </c>
      <c r="N9" s="353">
        <v>0</v>
      </c>
      <c r="O9" s="353">
        <v>0</v>
      </c>
      <c r="P9" s="354">
        <f>Q9+R9</f>
        <v>0</v>
      </c>
      <c r="Q9" s="353">
        <v>0</v>
      </c>
      <c r="R9" s="353">
        <v>0</v>
      </c>
    </row>
    <row r="10" spans="2:18" s="335" customFormat="1" ht="4.5" customHeight="1">
      <c r="B10" s="355"/>
      <c r="C10" s="356"/>
      <c r="D10" s="357"/>
      <c r="E10" s="354"/>
      <c r="F10" s="354"/>
      <c r="G10" s="354"/>
      <c r="H10" s="357"/>
      <c r="I10" s="357"/>
      <c r="J10" s="357"/>
      <c r="K10" s="357"/>
      <c r="L10" s="357"/>
      <c r="M10" s="357"/>
      <c r="N10" s="358"/>
      <c r="O10" s="358"/>
      <c r="P10" s="354"/>
      <c r="Q10" s="358"/>
      <c r="R10" s="358"/>
    </row>
    <row r="11" spans="2:18" ht="13.5" customHeight="1">
      <c r="B11" s="359" t="s">
        <v>83</v>
      </c>
      <c r="C11" s="350">
        <v>14</v>
      </c>
      <c r="D11" s="351">
        <v>813</v>
      </c>
      <c r="E11" s="352">
        <v>11287</v>
      </c>
      <c r="F11" s="360">
        <v>5709</v>
      </c>
      <c r="G11" s="360">
        <v>5578</v>
      </c>
      <c r="H11" s="351">
        <v>1951</v>
      </c>
      <c r="I11" s="351">
        <v>1820</v>
      </c>
      <c r="J11" s="351">
        <v>1853</v>
      </c>
      <c r="K11" s="351">
        <v>1858</v>
      </c>
      <c r="L11" s="351">
        <v>1887</v>
      </c>
      <c r="M11" s="351">
        <v>1899</v>
      </c>
      <c r="N11" s="351">
        <v>18</v>
      </c>
      <c r="O11" s="351">
        <v>1</v>
      </c>
      <c r="P11" s="354">
        <f>Q11+R11</f>
        <v>0</v>
      </c>
      <c r="Q11" s="353">
        <v>0</v>
      </c>
      <c r="R11" s="353">
        <v>0</v>
      </c>
    </row>
    <row r="12" spans="2:18" ht="12.75" customHeight="1">
      <c r="B12" s="359" t="s">
        <v>84</v>
      </c>
      <c r="C12" s="350">
        <v>4</v>
      </c>
      <c r="D12" s="351">
        <v>189</v>
      </c>
      <c r="E12" s="352">
        <v>2512</v>
      </c>
      <c r="F12" s="360">
        <v>1351</v>
      </c>
      <c r="G12" s="360">
        <v>1161</v>
      </c>
      <c r="H12" s="351">
        <v>490</v>
      </c>
      <c r="I12" s="351">
        <v>376</v>
      </c>
      <c r="J12" s="351">
        <v>448</v>
      </c>
      <c r="K12" s="351">
        <v>381</v>
      </c>
      <c r="L12" s="351">
        <v>409</v>
      </c>
      <c r="M12" s="351">
        <v>399</v>
      </c>
      <c r="N12" s="351">
        <v>4</v>
      </c>
      <c r="O12" s="351">
        <v>5</v>
      </c>
      <c r="P12" s="354">
        <f>Q12+R12</f>
        <v>0</v>
      </c>
      <c r="Q12" s="353">
        <v>0</v>
      </c>
      <c r="R12" s="353">
        <v>0</v>
      </c>
    </row>
    <row r="13" spans="2:18" ht="12.75" customHeight="1">
      <c r="B13" s="359" t="s">
        <v>85</v>
      </c>
      <c r="C13" s="350">
        <v>2</v>
      </c>
      <c r="D13" s="351">
        <v>109</v>
      </c>
      <c r="E13" s="352">
        <v>1623</v>
      </c>
      <c r="F13" s="360">
        <v>704</v>
      </c>
      <c r="G13" s="360">
        <v>919</v>
      </c>
      <c r="H13" s="351">
        <v>225</v>
      </c>
      <c r="I13" s="351">
        <v>305</v>
      </c>
      <c r="J13" s="351">
        <v>214</v>
      </c>
      <c r="K13" s="351">
        <v>311</v>
      </c>
      <c r="L13" s="351">
        <v>265</v>
      </c>
      <c r="M13" s="351">
        <v>303</v>
      </c>
      <c r="N13" s="353">
        <v>0</v>
      </c>
      <c r="O13" s="353">
        <v>0</v>
      </c>
      <c r="P13" s="354">
        <f>Q13+R13</f>
        <v>0</v>
      </c>
      <c r="Q13" s="353">
        <v>0</v>
      </c>
      <c r="R13" s="353">
        <v>0</v>
      </c>
    </row>
    <row r="14" spans="2:18" ht="12.75" customHeight="1">
      <c r="B14" s="359" t="s">
        <v>86</v>
      </c>
      <c r="C14" s="350">
        <v>4</v>
      </c>
      <c r="D14" s="351">
        <v>206</v>
      </c>
      <c r="E14" s="352">
        <v>2595</v>
      </c>
      <c r="F14" s="360">
        <v>1319</v>
      </c>
      <c r="G14" s="360">
        <v>1276</v>
      </c>
      <c r="H14" s="351">
        <v>425</v>
      </c>
      <c r="I14" s="351">
        <v>434</v>
      </c>
      <c r="J14" s="351">
        <v>438</v>
      </c>
      <c r="K14" s="351">
        <v>409</v>
      </c>
      <c r="L14" s="351">
        <v>451</v>
      </c>
      <c r="M14" s="351">
        <v>429</v>
      </c>
      <c r="N14" s="351">
        <v>5</v>
      </c>
      <c r="O14" s="351">
        <v>4</v>
      </c>
      <c r="P14" s="354">
        <v>72</v>
      </c>
      <c r="Q14" s="353">
        <v>1</v>
      </c>
      <c r="R14" s="351">
        <v>71</v>
      </c>
    </row>
    <row r="15" spans="2:18" ht="12.75" customHeight="1">
      <c r="B15" s="359" t="s">
        <v>87</v>
      </c>
      <c r="C15" s="350">
        <v>1</v>
      </c>
      <c r="D15" s="351">
        <v>26</v>
      </c>
      <c r="E15" s="352">
        <v>231</v>
      </c>
      <c r="F15" s="360">
        <v>130</v>
      </c>
      <c r="G15" s="360">
        <v>101</v>
      </c>
      <c r="H15" s="351">
        <v>47</v>
      </c>
      <c r="I15" s="351">
        <v>35</v>
      </c>
      <c r="J15" s="351">
        <v>48</v>
      </c>
      <c r="K15" s="351">
        <v>28</v>
      </c>
      <c r="L15" s="351">
        <v>35</v>
      </c>
      <c r="M15" s="351">
        <v>38</v>
      </c>
      <c r="N15" s="353">
        <v>0</v>
      </c>
      <c r="O15" s="353">
        <v>0</v>
      </c>
      <c r="P15" s="354">
        <f aca="true" t="shared" si="0" ref="P15:P30">Q15+R15</f>
        <v>0</v>
      </c>
      <c r="Q15" s="353">
        <v>0</v>
      </c>
      <c r="R15" s="353">
        <v>0</v>
      </c>
    </row>
    <row r="16" spans="2:18" s="335" customFormat="1" ht="4.5" customHeight="1">
      <c r="B16" s="361"/>
      <c r="C16" s="356"/>
      <c r="D16" s="357"/>
      <c r="E16" s="354" t="s">
        <v>375</v>
      </c>
      <c r="F16" s="357"/>
      <c r="G16" s="357"/>
      <c r="H16" s="357"/>
      <c r="I16" s="357"/>
      <c r="J16" s="357"/>
      <c r="K16" s="357"/>
      <c r="L16" s="357"/>
      <c r="M16" s="357"/>
      <c r="N16" s="358"/>
      <c r="O16" s="358"/>
      <c r="P16" s="354">
        <f t="shared" si="0"/>
        <v>0</v>
      </c>
      <c r="Q16" s="358"/>
      <c r="R16" s="358"/>
    </row>
    <row r="17" spans="2:18" ht="13.5" customHeight="1">
      <c r="B17" s="359" t="s">
        <v>88</v>
      </c>
      <c r="C17" s="362">
        <v>0</v>
      </c>
      <c r="D17" s="353">
        <v>0</v>
      </c>
      <c r="E17" s="352">
        <v>0</v>
      </c>
      <c r="F17" s="363">
        <v>0</v>
      </c>
      <c r="G17" s="363">
        <v>0</v>
      </c>
      <c r="H17" s="353">
        <v>0</v>
      </c>
      <c r="I17" s="353">
        <v>0</v>
      </c>
      <c r="J17" s="353">
        <v>0</v>
      </c>
      <c r="K17" s="353">
        <v>0</v>
      </c>
      <c r="L17" s="353">
        <v>0</v>
      </c>
      <c r="M17" s="353">
        <v>0</v>
      </c>
      <c r="N17" s="353">
        <v>0</v>
      </c>
      <c r="O17" s="353">
        <v>0</v>
      </c>
      <c r="P17" s="354">
        <f t="shared" si="0"/>
        <v>0</v>
      </c>
      <c r="Q17" s="353">
        <v>0</v>
      </c>
      <c r="R17" s="353">
        <v>0</v>
      </c>
    </row>
    <row r="18" spans="2:18" ht="12.75" customHeight="1">
      <c r="B18" s="359" t="s">
        <v>89</v>
      </c>
      <c r="C18" s="362">
        <v>0</v>
      </c>
      <c r="D18" s="353">
        <v>0</v>
      </c>
      <c r="E18" s="352">
        <v>0</v>
      </c>
      <c r="F18" s="363">
        <v>0</v>
      </c>
      <c r="G18" s="36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353">
        <v>0</v>
      </c>
      <c r="P18" s="354">
        <f t="shared" si="0"/>
        <v>0</v>
      </c>
      <c r="Q18" s="353">
        <v>0</v>
      </c>
      <c r="R18" s="353">
        <v>0</v>
      </c>
    </row>
    <row r="19" spans="2:18" ht="12.75" customHeight="1">
      <c r="B19" s="359" t="s">
        <v>90</v>
      </c>
      <c r="C19" s="350">
        <v>1</v>
      </c>
      <c r="D19" s="351">
        <v>63</v>
      </c>
      <c r="E19" s="352">
        <v>814</v>
      </c>
      <c r="F19" s="360">
        <v>304</v>
      </c>
      <c r="G19" s="360">
        <v>510</v>
      </c>
      <c r="H19" s="351">
        <v>105</v>
      </c>
      <c r="I19" s="351">
        <v>165</v>
      </c>
      <c r="J19" s="351">
        <v>103</v>
      </c>
      <c r="K19" s="351">
        <v>167</v>
      </c>
      <c r="L19" s="351">
        <v>90</v>
      </c>
      <c r="M19" s="351">
        <v>176</v>
      </c>
      <c r="N19" s="353">
        <v>6</v>
      </c>
      <c r="O19" s="351">
        <v>2</v>
      </c>
      <c r="P19" s="354">
        <f t="shared" si="0"/>
        <v>0</v>
      </c>
      <c r="Q19" s="353">
        <v>0</v>
      </c>
      <c r="R19" s="353">
        <v>0</v>
      </c>
    </row>
    <row r="20" spans="2:18" ht="12.75" customHeight="1">
      <c r="B20" s="359" t="s">
        <v>91</v>
      </c>
      <c r="C20" s="350">
        <v>1</v>
      </c>
      <c r="D20" s="351">
        <v>15</v>
      </c>
      <c r="E20" s="352">
        <v>129</v>
      </c>
      <c r="F20" s="360">
        <v>82</v>
      </c>
      <c r="G20" s="360">
        <v>47</v>
      </c>
      <c r="H20" s="351">
        <v>26</v>
      </c>
      <c r="I20" s="351">
        <v>18</v>
      </c>
      <c r="J20" s="351">
        <v>29</v>
      </c>
      <c r="K20" s="351">
        <v>14</v>
      </c>
      <c r="L20" s="351">
        <v>27</v>
      </c>
      <c r="M20" s="351">
        <v>15</v>
      </c>
      <c r="N20" s="353">
        <v>0</v>
      </c>
      <c r="O20" s="353">
        <v>0</v>
      </c>
      <c r="P20" s="354">
        <f t="shared" si="0"/>
        <v>0</v>
      </c>
      <c r="Q20" s="353">
        <v>0</v>
      </c>
      <c r="R20" s="353">
        <v>0</v>
      </c>
    </row>
    <row r="21" spans="2:18" ht="12.75" customHeight="1">
      <c r="B21" s="359" t="s">
        <v>92</v>
      </c>
      <c r="C21" s="362">
        <v>1</v>
      </c>
      <c r="D21" s="353">
        <v>27</v>
      </c>
      <c r="E21" s="352">
        <v>258</v>
      </c>
      <c r="F21" s="363">
        <v>116</v>
      </c>
      <c r="G21" s="363">
        <v>142</v>
      </c>
      <c r="H21" s="353">
        <v>40</v>
      </c>
      <c r="I21" s="353">
        <v>51</v>
      </c>
      <c r="J21" s="353">
        <v>39</v>
      </c>
      <c r="K21" s="353">
        <v>46</v>
      </c>
      <c r="L21" s="353">
        <v>37</v>
      </c>
      <c r="M21" s="353">
        <v>45</v>
      </c>
      <c r="N21" s="353">
        <v>0</v>
      </c>
      <c r="O21" s="353">
        <v>0</v>
      </c>
      <c r="P21" s="354">
        <f t="shared" si="0"/>
        <v>0</v>
      </c>
      <c r="Q21" s="353">
        <v>0</v>
      </c>
      <c r="R21" s="353">
        <v>0</v>
      </c>
    </row>
    <row r="22" spans="2:18" s="335" customFormat="1" ht="4.5" customHeight="1">
      <c r="B22" s="361"/>
      <c r="C22" s="364"/>
      <c r="D22" s="358"/>
      <c r="E22" s="354"/>
      <c r="F22" s="358"/>
      <c r="G22" s="358">
        <v>0</v>
      </c>
      <c r="H22" s="358"/>
      <c r="I22" s="358"/>
      <c r="J22" s="358"/>
      <c r="K22" s="358"/>
      <c r="L22" s="358"/>
      <c r="M22" s="358"/>
      <c r="N22" s="358"/>
      <c r="O22" s="358"/>
      <c r="P22" s="354">
        <f t="shared" si="0"/>
        <v>0</v>
      </c>
      <c r="Q22" s="358"/>
      <c r="R22" s="358"/>
    </row>
    <row r="23" spans="2:18" ht="13.5" customHeight="1">
      <c r="B23" s="359" t="s">
        <v>93</v>
      </c>
      <c r="C23" s="350">
        <v>1</v>
      </c>
      <c r="D23" s="351">
        <v>15</v>
      </c>
      <c r="E23" s="352">
        <v>236</v>
      </c>
      <c r="F23" s="360">
        <v>2</v>
      </c>
      <c r="G23" s="360">
        <v>234</v>
      </c>
      <c r="H23" s="353">
        <v>1</v>
      </c>
      <c r="I23" s="351">
        <v>79</v>
      </c>
      <c r="J23" s="353">
        <v>1</v>
      </c>
      <c r="K23" s="351">
        <v>77</v>
      </c>
      <c r="L23" s="353">
        <v>0</v>
      </c>
      <c r="M23" s="351">
        <v>78</v>
      </c>
      <c r="N23" s="353">
        <v>0</v>
      </c>
      <c r="O23" s="353">
        <v>0</v>
      </c>
      <c r="P23" s="354">
        <f t="shared" si="0"/>
        <v>0</v>
      </c>
      <c r="Q23" s="353">
        <v>0</v>
      </c>
      <c r="R23" s="353">
        <v>0</v>
      </c>
    </row>
    <row r="24" spans="2:18" ht="12.75" customHeight="1">
      <c r="B24" s="359" t="s">
        <v>94</v>
      </c>
      <c r="C24" s="350">
        <v>0</v>
      </c>
      <c r="D24" s="351">
        <v>0</v>
      </c>
      <c r="E24" s="352">
        <v>0</v>
      </c>
      <c r="F24" s="360">
        <v>0</v>
      </c>
      <c r="G24" s="360">
        <v>0</v>
      </c>
      <c r="H24" s="351">
        <v>0</v>
      </c>
      <c r="I24" s="351">
        <v>0</v>
      </c>
      <c r="J24" s="351">
        <v>0</v>
      </c>
      <c r="K24" s="351">
        <v>0</v>
      </c>
      <c r="L24" s="351">
        <v>0</v>
      </c>
      <c r="M24" s="351">
        <v>0</v>
      </c>
      <c r="N24" s="353">
        <v>0</v>
      </c>
      <c r="O24" s="353">
        <v>0</v>
      </c>
      <c r="P24" s="354">
        <f t="shared" si="0"/>
        <v>0</v>
      </c>
      <c r="Q24" s="353">
        <v>0</v>
      </c>
      <c r="R24" s="353">
        <v>0</v>
      </c>
    </row>
    <row r="25" spans="2:18" ht="12.75" customHeight="1">
      <c r="B25" s="359" t="s">
        <v>95</v>
      </c>
      <c r="C25" s="362">
        <v>0</v>
      </c>
      <c r="D25" s="353">
        <v>0</v>
      </c>
      <c r="E25" s="352">
        <v>0</v>
      </c>
      <c r="F25" s="363">
        <v>0</v>
      </c>
      <c r="G25" s="363">
        <v>0</v>
      </c>
      <c r="H25" s="353">
        <v>0</v>
      </c>
      <c r="I25" s="353">
        <v>0</v>
      </c>
      <c r="J25" s="353">
        <v>0</v>
      </c>
      <c r="K25" s="353">
        <v>0</v>
      </c>
      <c r="L25" s="353">
        <v>0</v>
      </c>
      <c r="M25" s="353">
        <v>0</v>
      </c>
      <c r="N25" s="353">
        <v>0</v>
      </c>
      <c r="O25" s="353">
        <v>0</v>
      </c>
      <c r="P25" s="354">
        <f t="shared" si="0"/>
        <v>0</v>
      </c>
      <c r="Q25" s="353">
        <v>0</v>
      </c>
      <c r="R25" s="353">
        <v>0</v>
      </c>
    </row>
    <row r="26" spans="2:18" ht="12.75" customHeight="1">
      <c r="B26" s="359" t="s">
        <v>96</v>
      </c>
      <c r="C26" s="350">
        <v>1</v>
      </c>
      <c r="D26" s="351">
        <v>10</v>
      </c>
      <c r="E26" s="352">
        <v>19</v>
      </c>
      <c r="F26" s="360">
        <v>12</v>
      </c>
      <c r="G26" s="360">
        <v>7</v>
      </c>
      <c r="H26" s="351">
        <v>4</v>
      </c>
      <c r="I26" s="351">
        <v>1</v>
      </c>
      <c r="J26" s="351">
        <v>4</v>
      </c>
      <c r="K26" s="351">
        <v>1</v>
      </c>
      <c r="L26" s="351">
        <v>4</v>
      </c>
      <c r="M26" s="351">
        <v>5</v>
      </c>
      <c r="N26" s="353">
        <v>0</v>
      </c>
      <c r="O26" s="353" t="s">
        <v>419</v>
      </c>
      <c r="P26" s="354">
        <f t="shared" si="0"/>
        <v>0</v>
      </c>
      <c r="Q26" s="353">
        <v>0</v>
      </c>
      <c r="R26" s="353">
        <v>0</v>
      </c>
    </row>
    <row r="27" spans="2:18" ht="12.75" customHeight="1">
      <c r="B27" s="359" t="s">
        <v>97</v>
      </c>
      <c r="C27" s="362">
        <v>0</v>
      </c>
      <c r="D27" s="353">
        <v>0</v>
      </c>
      <c r="E27" s="352">
        <v>0</v>
      </c>
      <c r="F27" s="363">
        <v>0</v>
      </c>
      <c r="G27" s="36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</v>
      </c>
      <c r="M27" s="353">
        <v>0</v>
      </c>
      <c r="N27" s="353">
        <v>0</v>
      </c>
      <c r="O27" s="353">
        <v>0</v>
      </c>
      <c r="P27" s="354">
        <f t="shared" si="0"/>
        <v>0</v>
      </c>
      <c r="Q27" s="353">
        <v>0</v>
      </c>
      <c r="R27" s="353">
        <v>0</v>
      </c>
    </row>
    <row r="28" spans="2:18" s="335" customFormat="1" ht="4.5" customHeight="1">
      <c r="B28" s="361"/>
      <c r="C28" s="364"/>
      <c r="D28" s="358"/>
      <c r="E28" s="354"/>
      <c r="F28" s="358"/>
      <c r="G28" s="358">
        <v>0</v>
      </c>
      <c r="H28" s="358"/>
      <c r="I28" s="358"/>
      <c r="J28" s="358"/>
      <c r="K28" s="358"/>
      <c r="L28" s="358"/>
      <c r="M28" s="358"/>
      <c r="N28" s="358"/>
      <c r="O28" s="358"/>
      <c r="P28" s="354">
        <f t="shared" si="0"/>
        <v>0</v>
      </c>
      <c r="Q28" s="358"/>
      <c r="R28" s="358"/>
    </row>
    <row r="29" spans="2:18" ht="13.5" customHeight="1">
      <c r="B29" s="359" t="s">
        <v>98</v>
      </c>
      <c r="C29" s="350">
        <v>1</v>
      </c>
      <c r="D29" s="351">
        <v>6</v>
      </c>
      <c r="E29" s="352">
        <v>7</v>
      </c>
      <c r="F29" s="360">
        <v>4</v>
      </c>
      <c r="G29" s="360">
        <v>3</v>
      </c>
      <c r="H29" s="351">
        <v>0</v>
      </c>
      <c r="I29" s="351">
        <v>0</v>
      </c>
      <c r="J29" s="353">
        <v>3</v>
      </c>
      <c r="K29" s="351">
        <v>1</v>
      </c>
      <c r="L29" s="351">
        <v>1</v>
      </c>
      <c r="M29" s="351">
        <v>2</v>
      </c>
      <c r="N29" s="353">
        <v>0</v>
      </c>
      <c r="O29" s="353">
        <v>0</v>
      </c>
      <c r="P29" s="354">
        <f t="shared" si="0"/>
        <v>0</v>
      </c>
      <c r="Q29" s="353">
        <v>0</v>
      </c>
      <c r="R29" s="353">
        <v>0</v>
      </c>
    </row>
    <row r="30" spans="2:18" ht="12.75" customHeight="1">
      <c r="B30" s="359" t="s">
        <v>99</v>
      </c>
      <c r="C30" s="362">
        <v>0</v>
      </c>
      <c r="D30" s="353">
        <v>0</v>
      </c>
      <c r="E30" s="352">
        <v>0</v>
      </c>
      <c r="F30" s="363">
        <v>0</v>
      </c>
      <c r="G30" s="363">
        <v>0</v>
      </c>
      <c r="H30" s="353">
        <v>0</v>
      </c>
      <c r="I30" s="353">
        <v>0</v>
      </c>
      <c r="J30" s="353">
        <v>0</v>
      </c>
      <c r="K30" s="353">
        <v>0</v>
      </c>
      <c r="L30" s="353">
        <v>0</v>
      </c>
      <c r="M30" s="353">
        <v>0</v>
      </c>
      <c r="N30" s="353">
        <v>0</v>
      </c>
      <c r="O30" s="353">
        <v>0</v>
      </c>
      <c r="P30" s="354">
        <f t="shared" si="0"/>
        <v>0</v>
      </c>
      <c r="Q30" s="353">
        <v>0</v>
      </c>
      <c r="R30" s="353">
        <v>0</v>
      </c>
    </row>
    <row r="31" spans="2:18" ht="12.75" customHeight="1">
      <c r="B31" s="359" t="s">
        <v>100</v>
      </c>
      <c r="C31" s="350">
        <v>2</v>
      </c>
      <c r="D31" s="351">
        <v>52</v>
      </c>
      <c r="E31" s="352">
        <v>360</v>
      </c>
      <c r="F31" s="360">
        <v>209</v>
      </c>
      <c r="G31" s="360">
        <v>151</v>
      </c>
      <c r="H31" s="351">
        <v>67</v>
      </c>
      <c r="I31" s="351">
        <v>50</v>
      </c>
      <c r="J31" s="351">
        <v>70</v>
      </c>
      <c r="K31" s="351">
        <v>49</v>
      </c>
      <c r="L31" s="351">
        <v>72</v>
      </c>
      <c r="M31" s="351">
        <v>52</v>
      </c>
      <c r="N31" s="353">
        <v>0</v>
      </c>
      <c r="O31" s="353">
        <v>0</v>
      </c>
      <c r="P31" s="354">
        <v>9</v>
      </c>
      <c r="Q31" s="351">
        <v>8</v>
      </c>
      <c r="R31" s="353">
        <v>1</v>
      </c>
    </row>
    <row r="32" spans="2:18" ht="12.75" customHeight="1">
      <c r="B32" s="359" t="s">
        <v>101</v>
      </c>
      <c r="C32" s="362">
        <v>0</v>
      </c>
      <c r="D32" s="353">
        <v>0</v>
      </c>
      <c r="E32" s="352">
        <v>0</v>
      </c>
      <c r="F32" s="363">
        <v>0</v>
      </c>
      <c r="G32" s="36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0</v>
      </c>
      <c r="P32" s="354">
        <f aca="true" t="shared" si="1" ref="P32:P69">Q32+R32</f>
        <v>0</v>
      </c>
      <c r="Q32" s="353">
        <v>0</v>
      </c>
      <c r="R32" s="353">
        <v>0</v>
      </c>
    </row>
    <row r="33" spans="2:18" ht="12.75" customHeight="1">
      <c r="B33" s="359" t="s">
        <v>102</v>
      </c>
      <c r="C33" s="350">
        <v>1</v>
      </c>
      <c r="D33" s="351">
        <v>22</v>
      </c>
      <c r="E33" s="352">
        <v>248</v>
      </c>
      <c r="F33" s="360">
        <v>102</v>
      </c>
      <c r="G33" s="360">
        <v>146</v>
      </c>
      <c r="H33" s="351">
        <v>38</v>
      </c>
      <c r="I33" s="351">
        <v>42</v>
      </c>
      <c r="J33" s="351">
        <v>26</v>
      </c>
      <c r="K33" s="351">
        <v>55</v>
      </c>
      <c r="L33" s="351">
        <v>38</v>
      </c>
      <c r="M33" s="351">
        <v>49</v>
      </c>
      <c r="N33" s="353">
        <v>0</v>
      </c>
      <c r="O33" s="353">
        <v>0</v>
      </c>
      <c r="P33" s="354">
        <f t="shared" si="1"/>
        <v>0</v>
      </c>
      <c r="Q33" s="353">
        <v>0</v>
      </c>
      <c r="R33" s="353">
        <v>0</v>
      </c>
    </row>
    <row r="34" spans="2:18" s="335" customFormat="1" ht="4.5" customHeight="1">
      <c r="B34" s="361"/>
      <c r="C34" s="356"/>
      <c r="D34" s="357"/>
      <c r="E34" s="354"/>
      <c r="F34" s="357"/>
      <c r="G34" s="357">
        <v>0</v>
      </c>
      <c r="H34" s="357"/>
      <c r="I34" s="357"/>
      <c r="J34" s="357"/>
      <c r="K34" s="357"/>
      <c r="L34" s="357"/>
      <c r="M34" s="357"/>
      <c r="N34" s="358"/>
      <c r="O34" s="358"/>
      <c r="P34" s="354">
        <f t="shared" si="1"/>
        <v>0</v>
      </c>
      <c r="Q34" s="358"/>
      <c r="R34" s="358"/>
    </row>
    <row r="35" spans="2:18" ht="13.5" customHeight="1">
      <c r="B35" s="359" t="s">
        <v>103</v>
      </c>
      <c r="C35" s="362">
        <v>0</v>
      </c>
      <c r="D35" s="353">
        <v>0</v>
      </c>
      <c r="E35" s="352">
        <v>0</v>
      </c>
      <c r="F35" s="363">
        <v>0</v>
      </c>
      <c r="G35" s="363">
        <v>0</v>
      </c>
      <c r="H35" s="353">
        <v>0</v>
      </c>
      <c r="I35" s="353">
        <v>0</v>
      </c>
      <c r="J35" s="353">
        <v>0</v>
      </c>
      <c r="K35" s="353">
        <v>0</v>
      </c>
      <c r="L35" s="353">
        <v>0</v>
      </c>
      <c r="M35" s="353">
        <v>0</v>
      </c>
      <c r="N35" s="353">
        <v>0</v>
      </c>
      <c r="O35" s="353">
        <v>0</v>
      </c>
      <c r="P35" s="354">
        <f t="shared" si="1"/>
        <v>0</v>
      </c>
      <c r="Q35" s="353">
        <v>0</v>
      </c>
      <c r="R35" s="353">
        <v>0</v>
      </c>
    </row>
    <row r="36" spans="2:18" ht="12.75" customHeight="1">
      <c r="B36" s="359" t="s">
        <v>104</v>
      </c>
      <c r="C36" s="350">
        <v>1</v>
      </c>
      <c r="D36" s="351">
        <v>24</v>
      </c>
      <c r="E36" s="352">
        <v>226</v>
      </c>
      <c r="F36" s="360">
        <v>123</v>
      </c>
      <c r="G36" s="360">
        <v>103</v>
      </c>
      <c r="H36" s="351">
        <v>42</v>
      </c>
      <c r="I36" s="351">
        <v>28</v>
      </c>
      <c r="J36" s="351">
        <v>44</v>
      </c>
      <c r="K36" s="351">
        <v>34</v>
      </c>
      <c r="L36" s="351">
        <v>37</v>
      </c>
      <c r="M36" s="351">
        <v>41</v>
      </c>
      <c r="N36" s="353">
        <v>0</v>
      </c>
      <c r="O36" s="353">
        <v>0</v>
      </c>
      <c r="P36" s="354">
        <f t="shared" si="1"/>
        <v>0</v>
      </c>
      <c r="Q36" s="353">
        <v>0</v>
      </c>
      <c r="R36" s="353">
        <v>0</v>
      </c>
    </row>
    <row r="37" spans="2:18" ht="12.75" customHeight="1">
      <c r="B37" s="359" t="s">
        <v>105</v>
      </c>
      <c r="C37" s="362">
        <v>0</v>
      </c>
      <c r="D37" s="353">
        <v>0</v>
      </c>
      <c r="E37" s="352">
        <v>0</v>
      </c>
      <c r="F37" s="363">
        <v>0</v>
      </c>
      <c r="G37" s="363">
        <v>0</v>
      </c>
      <c r="H37" s="353">
        <v>0</v>
      </c>
      <c r="I37" s="353">
        <v>0</v>
      </c>
      <c r="J37" s="353">
        <v>0</v>
      </c>
      <c r="K37" s="353">
        <v>0</v>
      </c>
      <c r="L37" s="353">
        <v>0</v>
      </c>
      <c r="M37" s="353">
        <v>0</v>
      </c>
      <c r="N37" s="353">
        <v>0</v>
      </c>
      <c r="O37" s="353">
        <v>0</v>
      </c>
      <c r="P37" s="354">
        <f t="shared" si="1"/>
        <v>0</v>
      </c>
      <c r="Q37" s="353">
        <v>0</v>
      </c>
      <c r="R37" s="353">
        <v>0</v>
      </c>
    </row>
    <row r="38" spans="2:18" ht="12.75" customHeight="1">
      <c r="B38" s="359" t="s">
        <v>106</v>
      </c>
      <c r="C38" s="350">
        <v>1</v>
      </c>
      <c r="D38" s="351">
        <v>5</v>
      </c>
      <c r="E38" s="352">
        <v>16</v>
      </c>
      <c r="F38" s="363">
        <v>0</v>
      </c>
      <c r="G38" s="360">
        <v>16</v>
      </c>
      <c r="H38" s="353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353">
        <v>0</v>
      </c>
      <c r="O38" s="351">
        <v>16</v>
      </c>
      <c r="P38" s="354">
        <f t="shared" si="1"/>
        <v>0</v>
      </c>
      <c r="Q38" s="353">
        <v>0</v>
      </c>
      <c r="R38" s="353">
        <v>0</v>
      </c>
    </row>
    <row r="39" spans="2:18" ht="12.75" customHeight="1">
      <c r="B39" s="359" t="s">
        <v>107</v>
      </c>
      <c r="C39" s="362">
        <v>0</v>
      </c>
      <c r="D39" s="353">
        <v>0</v>
      </c>
      <c r="E39" s="352">
        <v>0</v>
      </c>
      <c r="F39" s="363">
        <v>0</v>
      </c>
      <c r="G39" s="363">
        <v>0</v>
      </c>
      <c r="H39" s="353">
        <v>0</v>
      </c>
      <c r="I39" s="353">
        <v>0</v>
      </c>
      <c r="J39" s="353">
        <v>0</v>
      </c>
      <c r="K39" s="353">
        <v>0</v>
      </c>
      <c r="L39" s="353">
        <v>0</v>
      </c>
      <c r="M39" s="353">
        <v>0</v>
      </c>
      <c r="N39" s="353">
        <v>0</v>
      </c>
      <c r="O39" s="353">
        <v>0</v>
      </c>
      <c r="P39" s="354">
        <f t="shared" si="1"/>
        <v>0</v>
      </c>
      <c r="Q39" s="353">
        <v>0</v>
      </c>
      <c r="R39" s="353">
        <v>0</v>
      </c>
    </row>
    <row r="40" spans="2:18" s="335" customFormat="1" ht="4.5" customHeight="1">
      <c r="B40" s="361"/>
      <c r="C40" s="364"/>
      <c r="D40" s="358"/>
      <c r="E40" s="354"/>
      <c r="F40" s="358"/>
      <c r="G40" s="358">
        <v>0</v>
      </c>
      <c r="H40" s="358"/>
      <c r="I40" s="358"/>
      <c r="J40" s="358"/>
      <c r="K40" s="358"/>
      <c r="L40" s="358"/>
      <c r="M40" s="358"/>
      <c r="N40" s="358"/>
      <c r="O40" s="358"/>
      <c r="P40" s="354">
        <f t="shared" si="1"/>
        <v>0</v>
      </c>
      <c r="Q40" s="358"/>
      <c r="R40" s="358"/>
    </row>
    <row r="41" spans="2:18" ht="13.5" customHeight="1">
      <c r="B41" s="359" t="s">
        <v>108</v>
      </c>
      <c r="C41" s="350">
        <v>1</v>
      </c>
      <c r="D41" s="351">
        <v>51</v>
      </c>
      <c r="E41" s="352">
        <v>745</v>
      </c>
      <c r="F41" s="360">
        <v>325</v>
      </c>
      <c r="G41" s="360">
        <v>420</v>
      </c>
      <c r="H41" s="351">
        <v>101</v>
      </c>
      <c r="I41" s="351">
        <v>140</v>
      </c>
      <c r="J41" s="351">
        <v>106</v>
      </c>
      <c r="K41" s="351">
        <v>131</v>
      </c>
      <c r="L41" s="351">
        <v>118</v>
      </c>
      <c r="M41" s="351">
        <v>149</v>
      </c>
      <c r="N41" s="353">
        <v>0</v>
      </c>
      <c r="O41" s="353">
        <v>0</v>
      </c>
      <c r="P41" s="354">
        <f t="shared" si="1"/>
        <v>0</v>
      </c>
      <c r="Q41" s="353">
        <v>0</v>
      </c>
      <c r="R41" s="353">
        <v>0</v>
      </c>
    </row>
    <row r="42" spans="2:18" ht="12.75" customHeight="1">
      <c r="B42" s="359" t="s">
        <v>109</v>
      </c>
      <c r="C42" s="362">
        <v>0</v>
      </c>
      <c r="D42" s="353">
        <v>0</v>
      </c>
      <c r="E42" s="352">
        <v>0</v>
      </c>
      <c r="F42" s="363">
        <v>0</v>
      </c>
      <c r="G42" s="36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4">
        <f t="shared" si="1"/>
        <v>0</v>
      </c>
      <c r="Q42" s="353">
        <v>0</v>
      </c>
      <c r="R42" s="353">
        <v>0</v>
      </c>
    </row>
    <row r="43" spans="2:18" ht="12.75" customHeight="1">
      <c r="B43" s="359" t="s">
        <v>110</v>
      </c>
      <c r="C43" s="350">
        <v>1</v>
      </c>
      <c r="D43" s="351">
        <v>48</v>
      </c>
      <c r="E43" s="352">
        <v>760</v>
      </c>
      <c r="F43" s="360">
        <v>353</v>
      </c>
      <c r="G43" s="360">
        <v>407</v>
      </c>
      <c r="H43" s="351">
        <v>115</v>
      </c>
      <c r="I43" s="351">
        <v>126</v>
      </c>
      <c r="J43" s="351">
        <v>113</v>
      </c>
      <c r="K43" s="351">
        <v>128</v>
      </c>
      <c r="L43" s="351">
        <v>125</v>
      </c>
      <c r="M43" s="351">
        <v>153</v>
      </c>
      <c r="N43" s="353">
        <v>0</v>
      </c>
      <c r="O43" s="353">
        <v>0</v>
      </c>
      <c r="P43" s="354">
        <f t="shared" si="1"/>
        <v>0</v>
      </c>
      <c r="Q43" s="353">
        <v>0</v>
      </c>
      <c r="R43" s="353">
        <v>0</v>
      </c>
    </row>
    <row r="44" spans="2:18" ht="12.75" customHeight="1">
      <c r="B44" s="359" t="s">
        <v>111</v>
      </c>
      <c r="C44" s="350">
        <v>1</v>
      </c>
      <c r="D44" s="351">
        <v>30</v>
      </c>
      <c r="E44" s="352">
        <v>242</v>
      </c>
      <c r="F44" s="360">
        <v>142</v>
      </c>
      <c r="G44" s="360">
        <v>100</v>
      </c>
      <c r="H44" s="351">
        <v>58</v>
      </c>
      <c r="I44" s="351">
        <v>38</v>
      </c>
      <c r="J44" s="351">
        <v>45</v>
      </c>
      <c r="K44" s="351">
        <v>30</v>
      </c>
      <c r="L44" s="351">
        <v>39</v>
      </c>
      <c r="M44" s="351">
        <v>32</v>
      </c>
      <c r="N44" s="353">
        <v>0</v>
      </c>
      <c r="O44" s="353">
        <v>0</v>
      </c>
      <c r="P44" s="354">
        <f t="shared" si="1"/>
        <v>0</v>
      </c>
      <c r="Q44" s="353">
        <v>0</v>
      </c>
      <c r="R44" s="353">
        <v>0</v>
      </c>
    </row>
    <row r="45" spans="2:18" ht="12.75" customHeight="1">
      <c r="B45" s="359" t="s">
        <v>112</v>
      </c>
      <c r="C45" s="362">
        <v>0</v>
      </c>
      <c r="D45" s="353">
        <v>0</v>
      </c>
      <c r="E45" s="352">
        <v>0</v>
      </c>
      <c r="F45" s="363">
        <v>0</v>
      </c>
      <c r="G45" s="363">
        <v>0</v>
      </c>
      <c r="H45" s="353">
        <v>0</v>
      </c>
      <c r="I45" s="353">
        <v>0</v>
      </c>
      <c r="J45" s="353">
        <v>0</v>
      </c>
      <c r="K45" s="353">
        <v>0</v>
      </c>
      <c r="L45" s="353">
        <v>0</v>
      </c>
      <c r="M45" s="353">
        <v>0</v>
      </c>
      <c r="N45" s="353">
        <v>0</v>
      </c>
      <c r="O45" s="353">
        <v>0</v>
      </c>
      <c r="P45" s="354">
        <f t="shared" si="1"/>
        <v>0</v>
      </c>
      <c r="Q45" s="353">
        <v>0</v>
      </c>
      <c r="R45" s="353">
        <v>0</v>
      </c>
    </row>
    <row r="46" spans="2:18" s="335" customFormat="1" ht="4.5" customHeight="1">
      <c r="B46" s="361"/>
      <c r="C46" s="364"/>
      <c r="D46" s="358"/>
      <c r="E46" s="354"/>
      <c r="F46" s="358"/>
      <c r="G46" s="358">
        <v>0</v>
      </c>
      <c r="H46" s="358"/>
      <c r="I46" s="358"/>
      <c r="J46" s="358"/>
      <c r="K46" s="358"/>
      <c r="L46" s="358"/>
      <c r="M46" s="358"/>
      <c r="N46" s="358"/>
      <c r="O46" s="358"/>
      <c r="P46" s="354">
        <f t="shared" si="1"/>
        <v>0</v>
      </c>
      <c r="Q46" s="358"/>
      <c r="R46" s="358"/>
    </row>
    <row r="47" spans="2:18" ht="13.5" customHeight="1">
      <c r="B47" s="359" t="s">
        <v>113</v>
      </c>
      <c r="C47" s="350">
        <v>1</v>
      </c>
      <c r="D47" s="351">
        <v>35</v>
      </c>
      <c r="E47" s="352">
        <v>405</v>
      </c>
      <c r="F47" s="360">
        <v>181</v>
      </c>
      <c r="G47" s="360">
        <v>224</v>
      </c>
      <c r="H47" s="351">
        <v>62</v>
      </c>
      <c r="I47" s="351">
        <v>78</v>
      </c>
      <c r="J47" s="351">
        <v>62</v>
      </c>
      <c r="K47" s="351">
        <v>73</v>
      </c>
      <c r="L47" s="351">
        <v>57</v>
      </c>
      <c r="M47" s="351">
        <v>73</v>
      </c>
      <c r="N47" s="353">
        <v>0</v>
      </c>
      <c r="O47" s="353">
        <v>0</v>
      </c>
      <c r="P47" s="354">
        <f t="shared" si="1"/>
        <v>0</v>
      </c>
      <c r="Q47" s="353">
        <v>0</v>
      </c>
      <c r="R47" s="353">
        <v>0</v>
      </c>
    </row>
    <row r="48" spans="2:18" ht="12.75" customHeight="1">
      <c r="B48" s="359" t="s">
        <v>114</v>
      </c>
      <c r="C48" s="350">
        <v>1</v>
      </c>
      <c r="D48" s="351">
        <v>38</v>
      </c>
      <c r="E48" s="352">
        <v>472</v>
      </c>
      <c r="F48" s="360">
        <v>208</v>
      </c>
      <c r="G48" s="360">
        <v>264</v>
      </c>
      <c r="H48" s="351">
        <v>78</v>
      </c>
      <c r="I48" s="351">
        <v>72</v>
      </c>
      <c r="J48" s="351">
        <v>57</v>
      </c>
      <c r="K48" s="351">
        <v>99</v>
      </c>
      <c r="L48" s="351">
        <v>73</v>
      </c>
      <c r="M48" s="351">
        <v>93</v>
      </c>
      <c r="N48" s="353">
        <v>0</v>
      </c>
      <c r="O48" s="353">
        <v>0</v>
      </c>
      <c r="P48" s="354">
        <f t="shared" si="1"/>
        <v>0</v>
      </c>
      <c r="Q48" s="353">
        <v>0</v>
      </c>
      <c r="R48" s="353">
        <v>0</v>
      </c>
    </row>
    <row r="49" spans="2:18" ht="12.75" customHeight="1">
      <c r="B49" s="359" t="s">
        <v>115</v>
      </c>
      <c r="C49" s="350">
        <v>1</v>
      </c>
      <c r="D49" s="351">
        <v>49</v>
      </c>
      <c r="E49" s="352">
        <v>727</v>
      </c>
      <c r="F49" s="360">
        <v>380</v>
      </c>
      <c r="G49" s="360">
        <v>347</v>
      </c>
      <c r="H49" s="351">
        <v>115</v>
      </c>
      <c r="I49" s="351">
        <v>106</v>
      </c>
      <c r="J49" s="351">
        <v>132</v>
      </c>
      <c r="K49" s="351">
        <v>104</v>
      </c>
      <c r="L49" s="351">
        <v>133</v>
      </c>
      <c r="M49" s="351">
        <v>137</v>
      </c>
      <c r="N49" s="353">
        <v>0</v>
      </c>
      <c r="O49" s="353">
        <v>0</v>
      </c>
      <c r="P49" s="354">
        <f t="shared" si="1"/>
        <v>0</v>
      </c>
      <c r="Q49" s="353">
        <v>0</v>
      </c>
      <c r="R49" s="353">
        <v>0</v>
      </c>
    </row>
    <row r="50" spans="2:18" ht="12.75" customHeight="1">
      <c r="B50" s="359" t="s">
        <v>116</v>
      </c>
      <c r="C50" s="362">
        <v>0</v>
      </c>
      <c r="D50" s="353">
        <v>0</v>
      </c>
      <c r="E50" s="352">
        <v>0</v>
      </c>
      <c r="F50" s="363">
        <v>0</v>
      </c>
      <c r="G50" s="363">
        <v>0</v>
      </c>
      <c r="H50" s="353">
        <v>0</v>
      </c>
      <c r="I50" s="353">
        <v>0</v>
      </c>
      <c r="J50" s="353">
        <v>0</v>
      </c>
      <c r="K50" s="353">
        <v>0</v>
      </c>
      <c r="L50" s="353">
        <v>0</v>
      </c>
      <c r="M50" s="353">
        <v>0</v>
      </c>
      <c r="N50" s="353">
        <v>0</v>
      </c>
      <c r="O50" s="353">
        <v>0</v>
      </c>
      <c r="P50" s="354">
        <f t="shared" si="1"/>
        <v>0</v>
      </c>
      <c r="Q50" s="353">
        <v>0</v>
      </c>
      <c r="R50" s="353">
        <v>0</v>
      </c>
    </row>
    <row r="51" spans="2:18" ht="12.75" customHeight="1">
      <c r="B51" s="359" t="s">
        <v>117</v>
      </c>
      <c r="C51" s="362">
        <v>0</v>
      </c>
      <c r="D51" s="353">
        <v>0</v>
      </c>
      <c r="E51" s="352">
        <v>0</v>
      </c>
      <c r="F51" s="363">
        <v>0</v>
      </c>
      <c r="G51" s="363">
        <v>0</v>
      </c>
      <c r="H51" s="353">
        <v>0</v>
      </c>
      <c r="I51" s="353">
        <v>0</v>
      </c>
      <c r="J51" s="353">
        <v>0</v>
      </c>
      <c r="K51" s="353">
        <v>0</v>
      </c>
      <c r="L51" s="353">
        <v>0</v>
      </c>
      <c r="M51" s="353">
        <v>0</v>
      </c>
      <c r="N51" s="353">
        <v>0</v>
      </c>
      <c r="O51" s="353">
        <v>0</v>
      </c>
      <c r="P51" s="354">
        <f t="shared" si="1"/>
        <v>0</v>
      </c>
      <c r="Q51" s="353">
        <v>0</v>
      </c>
      <c r="R51" s="353">
        <v>0</v>
      </c>
    </row>
    <row r="52" spans="2:18" s="335" customFormat="1" ht="4.5" customHeight="1">
      <c r="B52" s="361"/>
      <c r="C52" s="364"/>
      <c r="D52" s="358"/>
      <c r="E52" s="354"/>
      <c r="F52" s="358" t="s">
        <v>303</v>
      </c>
      <c r="G52" s="358"/>
      <c r="H52" s="358"/>
      <c r="I52" s="358"/>
      <c r="J52" s="358"/>
      <c r="K52" s="358"/>
      <c r="L52" s="358"/>
      <c r="M52" s="358"/>
      <c r="N52" s="358"/>
      <c r="O52" s="358"/>
      <c r="P52" s="354">
        <f t="shared" si="1"/>
        <v>0</v>
      </c>
      <c r="Q52" s="358"/>
      <c r="R52" s="358"/>
    </row>
    <row r="53" spans="2:18" ht="13.5" customHeight="1">
      <c r="B53" s="359" t="s">
        <v>118</v>
      </c>
      <c r="C53" s="350">
        <v>1</v>
      </c>
      <c r="D53" s="351">
        <v>50</v>
      </c>
      <c r="E53" s="352">
        <v>840</v>
      </c>
      <c r="F53" s="360">
        <v>415</v>
      </c>
      <c r="G53" s="360">
        <v>425</v>
      </c>
      <c r="H53" s="351">
        <v>152</v>
      </c>
      <c r="I53" s="351">
        <v>128</v>
      </c>
      <c r="J53" s="351">
        <v>128</v>
      </c>
      <c r="K53" s="351">
        <v>151</v>
      </c>
      <c r="L53" s="351">
        <v>135</v>
      </c>
      <c r="M53" s="351">
        <v>146</v>
      </c>
      <c r="N53" s="353">
        <v>0</v>
      </c>
      <c r="O53" s="353">
        <v>0</v>
      </c>
      <c r="P53" s="354">
        <f t="shared" si="1"/>
        <v>0</v>
      </c>
      <c r="Q53" s="353">
        <v>0</v>
      </c>
      <c r="R53" s="353">
        <v>0</v>
      </c>
    </row>
    <row r="54" spans="2:18" ht="12.75" customHeight="1">
      <c r="B54" s="359" t="s">
        <v>119</v>
      </c>
      <c r="C54" s="350">
        <v>1</v>
      </c>
      <c r="D54" s="351">
        <v>28</v>
      </c>
      <c r="E54" s="352">
        <v>341</v>
      </c>
      <c r="F54" s="360">
        <v>105</v>
      </c>
      <c r="G54" s="360">
        <v>236</v>
      </c>
      <c r="H54" s="351">
        <v>46</v>
      </c>
      <c r="I54" s="351">
        <v>64</v>
      </c>
      <c r="J54" s="351">
        <v>30</v>
      </c>
      <c r="K54" s="351">
        <v>89</v>
      </c>
      <c r="L54" s="351">
        <v>29</v>
      </c>
      <c r="M54" s="351">
        <v>83</v>
      </c>
      <c r="N54" s="353">
        <v>0</v>
      </c>
      <c r="O54" s="353">
        <v>0</v>
      </c>
      <c r="P54" s="354">
        <f t="shared" si="1"/>
        <v>0</v>
      </c>
      <c r="Q54" s="353">
        <v>0</v>
      </c>
      <c r="R54" s="353">
        <v>0</v>
      </c>
    </row>
    <row r="55" spans="2:18" ht="12.75" customHeight="1">
      <c r="B55" s="359" t="s">
        <v>120</v>
      </c>
      <c r="C55" s="362">
        <v>0</v>
      </c>
      <c r="D55" s="353">
        <v>0</v>
      </c>
      <c r="E55" s="352">
        <v>0</v>
      </c>
      <c r="F55" s="363">
        <v>0</v>
      </c>
      <c r="G55" s="363">
        <v>0</v>
      </c>
      <c r="H55" s="353">
        <v>0</v>
      </c>
      <c r="I55" s="353">
        <v>0</v>
      </c>
      <c r="J55" s="353">
        <v>0</v>
      </c>
      <c r="K55" s="353">
        <v>0</v>
      </c>
      <c r="L55" s="353">
        <v>0</v>
      </c>
      <c r="M55" s="353">
        <v>0</v>
      </c>
      <c r="N55" s="353">
        <v>0</v>
      </c>
      <c r="O55" s="353">
        <v>0</v>
      </c>
      <c r="P55" s="354">
        <f t="shared" si="1"/>
        <v>0</v>
      </c>
      <c r="Q55" s="353">
        <v>0</v>
      </c>
      <c r="R55" s="353">
        <v>0</v>
      </c>
    </row>
    <row r="56" spans="2:18" ht="12.75" customHeight="1">
      <c r="B56" s="359" t="s">
        <v>121</v>
      </c>
      <c r="C56" s="350">
        <v>1</v>
      </c>
      <c r="D56" s="351">
        <v>58</v>
      </c>
      <c r="E56" s="352">
        <v>592</v>
      </c>
      <c r="F56" s="360">
        <v>583</v>
      </c>
      <c r="G56" s="360">
        <v>9</v>
      </c>
      <c r="H56" s="351">
        <v>205</v>
      </c>
      <c r="I56" s="351">
        <v>2</v>
      </c>
      <c r="J56" s="351">
        <v>188</v>
      </c>
      <c r="K56" s="351">
        <v>6</v>
      </c>
      <c r="L56" s="351">
        <v>190</v>
      </c>
      <c r="M56" s="351">
        <v>1</v>
      </c>
      <c r="N56" s="353">
        <v>0</v>
      </c>
      <c r="O56" s="353">
        <v>0</v>
      </c>
      <c r="P56" s="354">
        <f t="shared" si="1"/>
        <v>0</v>
      </c>
      <c r="Q56" s="353">
        <v>0</v>
      </c>
      <c r="R56" s="353">
        <v>0</v>
      </c>
    </row>
    <row r="57" spans="2:18" ht="12.75" customHeight="1">
      <c r="B57" s="359" t="s">
        <v>122</v>
      </c>
      <c r="C57" s="350">
        <v>1</v>
      </c>
      <c r="D57" s="351">
        <v>7</v>
      </c>
      <c r="E57" s="352">
        <v>36</v>
      </c>
      <c r="F57" s="360">
        <v>17</v>
      </c>
      <c r="G57" s="360">
        <v>19</v>
      </c>
      <c r="H57" s="351">
        <v>9</v>
      </c>
      <c r="I57" s="351">
        <v>4</v>
      </c>
      <c r="J57" s="351">
        <v>3</v>
      </c>
      <c r="K57" s="351">
        <v>7</v>
      </c>
      <c r="L57" s="351">
        <v>5</v>
      </c>
      <c r="M57" s="351">
        <v>8</v>
      </c>
      <c r="N57" s="353">
        <v>0</v>
      </c>
      <c r="O57" s="353">
        <v>0</v>
      </c>
      <c r="P57" s="354">
        <f t="shared" si="1"/>
        <v>0</v>
      </c>
      <c r="Q57" s="353">
        <v>0</v>
      </c>
      <c r="R57" s="353">
        <v>0</v>
      </c>
    </row>
    <row r="58" spans="2:18" s="335" customFormat="1" ht="4.5" customHeight="1">
      <c r="B58" s="361"/>
      <c r="C58" s="356"/>
      <c r="D58" s="357"/>
      <c r="E58" s="354"/>
      <c r="F58" s="357"/>
      <c r="G58" s="357">
        <v>0</v>
      </c>
      <c r="H58" s="357"/>
      <c r="I58" s="357"/>
      <c r="J58" s="357"/>
      <c r="K58" s="357"/>
      <c r="L58" s="357"/>
      <c r="M58" s="357"/>
      <c r="N58" s="357"/>
      <c r="O58" s="357"/>
      <c r="P58" s="354">
        <f t="shared" si="1"/>
        <v>0</v>
      </c>
      <c r="Q58" s="358"/>
      <c r="R58" s="358"/>
    </row>
    <row r="59" spans="2:18" ht="13.5" customHeight="1">
      <c r="B59" s="359" t="s">
        <v>123</v>
      </c>
      <c r="C59" s="350">
        <v>2</v>
      </c>
      <c r="D59" s="351">
        <v>55</v>
      </c>
      <c r="E59" s="352">
        <v>539</v>
      </c>
      <c r="F59" s="360">
        <v>218</v>
      </c>
      <c r="G59" s="360">
        <v>321</v>
      </c>
      <c r="H59" s="351">
        <v>78</v>
      </c>
      <c r="I59" s="351">
        <v>104</v>
      </c>
      <c r="J59" s="351">
        <v>61</v>
      </c>
      <c r="K59" s="351">
        <v>108</v>
      </c>
      <c r="L59" s="351">
        <v>79</v>
      </c>
      <c r="M59" s="351">
        <v>109</v>
      </c>
      <c r="N59" s="353">
        <v>0</v>
      </c>
      <c r="O59" s="353">
        <v>0</v>
      </c>
      <c r="P59" s="354">
        <f t="shared" si="1"/>
        <v>0</v>
      </c>
      <c r="Q59" s="353">
        <v>0</v>
      </c>
      <c r="R59" s="353">
        <v>0</v>
      </c>
    </row>
    <row r="60" spans="2:18" ht="12.75" customHeight="1">
      <c r="B60" s="359" t="s">
        <v>124</v>
      </c>
      <c r="C60" s="350">
        <v>1</v>
      </c>
      <c r="D60" s="351">
        <v>7</v>
      </c>
      <c r="E60" s="352">
        <v>13</v>
      </c>
      <c r="F60" s="360">
        <v>6</v>
      </c>
      <c r="G60" s="360">
        <v>7</v>
      </c>
      <c r="H60" s="351">
        <v>2</v>
      </c>
      <c r="I60" s="351">
        <v>1</v>
      </c>
      <c r="J60" s="351">
        <v>1</v>
      </c>
      <c r="K60" s="353">
        <v>5</v>
      </c>
      <c r="L60" s="351">
        <v>3</v>
      </c>
      <c r="M60" s="353">
        <v>1</v>
      </c>
      <c r="N60" s="353">
        <v>0</v>
      </c>
      <c r="O60" s="353">
        <v>0</v>
      </c>
      <c r="P60" s="354">
        <f t="shared" si="1"/>
        <v>0</v>
      </c>
      <c r="Q60" s="353">
        <v>0</v>
      </c>
      <c r="R60" s="353">
        <v>0</v>
      </c>
    </row>
    <row r="61" spans="2:18" ht="12.75" customHeight="1">
      <c r="B61" s="359" t="s">
        <v>125</v>
      </c>
      <c r="C61" s="362">
        <v>0</v>
      </c>
      <c r="D61" s="353">
        <v>0</v>
      </c>
      <c r="E61" s="352">
        <v>0</v>
      </c>
      <c r="F61" s="363">
        <v>0</v>
      </c>
      <c r="G61" s="363">
        <v>0</v>
      </c>
      <c r="H61" s="353">
        <v>0</v>
      </c>
      <c r="I61" s="353">
        <v>0</v>
      </c>
      <c r="J61" s="353">
        <v>0</v>
      </c>
      <c r="K61" s="353">
        <v>0</v>
      </c>
      <c r="L61" s="353">
        <v>0</v>
      </c>
      <c r="M61" s="353">
        <v>0</v>
      </c>
      <c r="N61" s="353">
        <v>0</v>
      </c>
      <c r="O61" s="353">
        <v>0</v>
      </c>
      <c r="P61" s="354">
        <f t="shared" si="1"/>
        <v>0</v>
      </c>
      <c r="Q61" s="353">
        <v>0</v>
      </c>
      <c r="R61" s="353">
        <v>0</v>
      </c>
    </row>
    <row r="62" spans="2:18" ht="12.75" customHeight="1">
      <c r="B62" s="359" t="s">
        <v>126</v>
      </c>
      <c r="C62" s="362">
        <v>0</v>
      </c>
      <c r="D62" s="353">
        <v>0</v>
      </c>
      <c r="E62" s="352">
        <v>0</v>
      </c>
      <c r="F62" s="363">
        <v>0</v>
      </c>
      <c r="G62" s="363">
        <v>0</v>
      </c>
      <c r="H62" s="353">
        <v>0</v>
      </c>
      <c r="I62" s="353">
        <v>0</v>
      </c>
      <c r="J62" s="353">
        <v>0</v>
      </c>
      <c r="K62" s="353">
        <v>0</v>
      </c>
      <c r="L62" s="353">
        <v>0</v>
      </c>
      <c r="M62" s="353">
        <v>0</v>
      </c>
      <c r="N62" s="353">
        <v>0</v>
      </c>
      <c r="O62" s="353">
        <v>0</v>
      </c>
      <c r="P62" s="354">
        <f t="shared" si="1"/>
        <v>0</v>
      </c>
      <c r="Q62" s="353">
        <v>0</v>
      </c>
      <c r="R62" s="353">
        <v>0</v>
      </c>
    </row>
    <row r="63" spans="2:18" ht="12.75" customHeight="1">
      <c r="B63" s="359" t="s">
        <v>127</v>
      </c>
      <c r="C63" s="350">
        <v>2</v>
      </c>
      <c r="D63" s="351">
        <v>90</v>
      </c>
      <c r="E63" s="352">
        <v>1137</v>
      </c>
      <c r="F63" s="360">
        <v>555</v>
      </c>
      <c r="G63" s="360">
        <v>582</v>
      </c>
      <c r="H63" s="351">
        <v>196</v>
      </c>
      <c r="I63" s="351">
        <v>178</v>
      </c>
      <c r="J63" s="351">
        <v>168</v>
      </c>
      <c r="K63" s="351">
        <v>187</v>
      </c>
      <c r="L63" s="351">
        <v>187</v>
      </c>
      <c r="M63" s="351">
        <v>209</v>
      </c>
      <c r="N63" s="351">
        <v>4</v>
      </c>
      <c r="O63" s="353">
        <v>8</v>
      </c>
      <c r="P63" s="354">
        <f t="shared" si="1"/>
        <v>0</v>
      </c>
      <c r="Q63" s="353">
        <v>0</v>
      </c>
      <c r="R63" s="353">
        <v>0</v>
      </c>
    </row>
    <row r="64" spans="2:18" s="335" customFormat="1" ht="4.5" customHeight="1">
      <c r="B64" s="361"/>
      <c r="C64" s="356"/>
      <c r="D64" s="357"/>
      <c r="E64" s="354"/>
      <c r="F64" s="357"/>
      <c r="G64" s="357">
        <v>0</v>
      </c>
      <c r="H64" s="357"/>
      <c r="I64" s="357"/>
      <c r="J64" s="357"/>
      <c r="K64" s="357"/>
      <c r="L64" s="357"/>
      <c r="M64" s="357"/>
      <c r="N64" s="357"/>
      <c r="O64" s="357"/>
      <c r="P64" s="354">
        <f t="shared" si="1"/>
        <v>0</v>
      </c>
      <c r="Q64" s="358"/>
      <c r="R64" s="358"/>
    </row>
    <row r="65" spans="2:18" ht="13.5" customHeight="1">
      <c r="B65" s="359" t="s">
        <v>128</v>
      </c>
      <c r="C65" s="362">
        <v>0</v>
      </c>
      <c r="D65" s="353">
        <v>0</v>
      </c>
      <c r="E65" s="352">
        <v>0</v>
      </c>
      <c r="F65" s="363">
        <v>0</v>
      </c>
      <c r="G65" s="363">
        <v>0</v>
      </c>
      <c r="H65" s="353">
        <v>0</v>
      </c>
      <c r="I65" s="353">
        <v>0</v>
      </c>
      <c r="J65" s="353">
        <v>0</v>
      </c>
      <c r="K65" s="353">
        <v>0</v>
      </c>
      <c r="L65" s="353">
        <v>0</v>
      </c>
      <c r="M65" s="353">
        <v>0</v>
      </c>
      <c r="N65" s="353">
        <v>0</v>
      </c>
      <c r="O65" s="353">
        <v>0</v>
      </c>
      <c r="P65" s="354">
        <f t="shared" si="1"/>
        <v>0</v>
      </c>
      <c r="Q65" s="353">
        <v>0</v>
      </c>
      <c r="R65" s="353">
        <v>0</v>
      </c>
    </row>
    <row r="66" spans="2:18" ht="12.75" customHeight="1">
      <c r="B66" s="359" t="s">
        <v>129</v>
      </c>
      <c r="C66" s="350">
        <v>1</v>
      </c>
      <c r="D66" s="351">
        <v>41</v>
      </c>
      <c r="E66" s="352">
        <v>548</v>
      </c>
      <c r="F66" s="360">
        <v>223</v>
      </c>
      <c r="G66" s="360">
        <v>325</v>
      </c>
      <c r="H66" s="351">
        <v>72</v>
      </c>
      <c r="I66" s="351">
        <v>108</v>
      </c>
      <c r="J66" s="351">
        <v>88</v>
      </c>
      <c r="K66" s="351">
        <v>108</v>
      </c>
      <c r="L66" s="351">
        <v>63</v>
      </c>
      <c r="M66" s="351">
        <v>109</v>
      </c>
      <c r="N66" s="353">
        <v>0</v>
      </c>
      <c r="O66" s="353">
        <v>0</v>
      </c>
      <c r="P66" s="354">
        <f t="shared" si="1"/>
        <v>0</v>
      </c>
      <c r="Q66" s="353">
        <v>0</v>
      </c>
      <c r="R66" s="353">
        <v>0</v>
      </c>
    </row>
    <row r="67" spans="2:18" ht="12.75" customHeight="1">
      <c r="B67" s="359" t="s">
        <v>130</v>
      </c>
      <c r="C67" s="362">
        <v>0</v>
      </c>
      <c r="D67" s="353">
        <v>0</v>
      </c>
      <c r="E67" s="352">
        <v>0</v>
      </c>
      <c r="F67" s="363">
        <v>0</v>
      </c>
      <c r="G67" s="363">
        <v>0</v>
      </c>
      <c r="H67" s="353">
        <v>0</v>
      </c>
      <c r="I67" s="353">
        <v>0</v>
      </c>
      <c r="J67" s="353">
        <v>0</v>
      </c>
      <c r="K67" s="353">
        <v>0</v>
      </c>
      <c r="L67" s="353">
        <v>0</v>
      </c>
      <c r="M67" s="353">
        <v>0</v>
      </c>
      <c r="N67" s="353">
        <v>0</v>
      </c>
      <c r="O67" s="353">
        <v>0</v>
      </c>
      <c r="P67" s="354">
        <f t="shared" si="1"/>
        <v>0</v>
      </c>
      <c r="Q67" s="353">
        <v>0</v>
      </c>
      <c r="R67" s="353">
        <v>0</v>
      </c>
    </row>
    <row r="68" spans="2:18" ht="12.75" customHeight="1">
      <c r="B68" s="359" t="s">
        <v>131</v>
      </c>
      <c r="C68" s="350">
        <v>1</v>
      </c>
      <c r="D68" s="351">
        <v>7</v>
      </c>
      <c r="E68" s="352">
        <v>10</v>
      </c>
      <c r="F68" s="360">
        <v>8</v>
      </c>
      <c r="G68" s="360">
        <v>2</v>
      </c>
      <c r="H68" s="351">
        <v>3</v>
      </c>
      <c r="I68" s="353">
        <v>0</v>
      </c>
      <c r="J68" s="351">
        <v>2</v>
      </c>
      <c r="K68" s="351">
        <v>1</v>
      </c>
      <c r="L68" s="351">
        <v>3</v>
      </c>
      <c r="M68" s="353">
        <v>1</v>
      </c>
      <c r="N68" s="353">
        <v>0</v>
      </c>
      <c r="O68" s="353">
        <v>0</v>
      </c>
      <c r="P68" s="354">
        <f t="shared" si="1"/>
        <v>0</v>
      </c>
      <c r="Q68" s="353">
        <v>0</v>
      </c>
      <c r="R68" s="353">
        <v>0</v>
      </c>
    </row>
    <row r="69" spans="2:18" ht="12.75" customHeight="1">
      <c r="B69" s="365" t="s">
        <v>132</v>
      </c>
      <c r="C69" s="362">
        <v>0</v>
      </c>
      <c r="D69" s="353">
        <v>0</v>
      </c>
      <c r="E69" s="352">
        <v>0</v>
      </c>
      <c r="F69" s="363">
        <v>0</v>
      </c>
      <c r="G69" s="363">
        <v>0</v>
      </c>
      <c r="H69" s="353">
        <v>0</v>
      </c>
      <c r="I69" s="353">
        <v>0</v>
      </c>
      <c r="J69" s="353">
        <v>0</v>
      </c>
      <c r="K69" s="353">
        <v>0</v>
      </c>
      <c r="L69" s="353">
        <v>0</v>
      </c>
      <c r="M69" s="353">
        <v>0</v>
      </c>
      <c r="N69" s="353">
        <v>0</v>
      </c>
      <c r="O69" s="353">
        <v>0</v>
      </c>
      <c r="P69" s="354">
        <f t="shared" si="1"/>
        <v>0</v>
      </c>
      <c r="Q69" s="353">
        <v>0</v>
      </c>
      <c r="R69" s="353">
        <v>0</v>
      </c>
    </row>
    <row r="70" spans="2:18" ht="4.5" customHeight="1" thickBot="1">
      <c r="B70" s="366"/>
      <c r="C70" s="367"/>
      <c r="D70" s="368"/>
      <c r="E70" s="369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70"/>
      <c r="Q70" s="368"/>
      <c r="R70" s="368"/>
    </row>
    <row r="71" ht="13.5" customHeight="1">
      <c r="B71" s="371" t="s">
        <v>400</v>
      </c>
    </row>
    <row r="72" ht="11.25"/>
    <row r="73" spans="5:7" ht="11.25">
      <c r="E73" s="335"/>
      <c r="G73" s="335"/>
    </row>
    <row r="74" spans="5:7" ht="11.25">
      <c r="E74" s="335"/>
      <c r="G74" s="335"/>
    </row>
    <row r="75" spans="5:7" ht="11.25">
      <c r="E75" s="335"/>
      <c r="G75" s="335"/>
    </row>
    <row r="76" ht="11.25"/>
    <row r="77" ht="11.25"/>
    <row r="78" ht="11.25"/>
  </sheetData>
  <sheetProtection/>
  <mergeCells count="6">
    <mergeCell ref="H5:I5"/>
    <mergeCell ref="E4:O4"/>
    <mergeCell ref="P4:R5"/>
    <mergeCell ref="N5:O5"/>
    <mergeCell ref="L5:M5"/>
    <mergeCell ref="J5:K5"/>
  </mergeCells>
  <printOptions/>
  <pageMargins left="0.3937007874015748" right="0.1968503937007874" top="0.5905511811023623" bottom="0.5905511811023623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70"/>
  <sheetViews>
    <sheetView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00390625" defaultRowHeight="12.75" customHeight="1"/>
  <cols>
    <col min="1" max="1" width="0.5" style="76" customWidth="1"/>
    <col min="2" max="2" width="7.625" style="76" customWidth="1"/>
    <col min="3" max="8" width="6.875" style="76" customWidth="1"/>
    <col min="9" max="14" width="6.125" style="76" customWidth="1"/>
    <col min="15" max="15" width="3.625" style="101" customWidth="1"/>
    <col min="16" max="17" width="3.625" style="76" customWidth="1"/>
    <col min="18" max="18" width="3.625" style="101" customWidth="1"/>
    <col min="19" max="20" width="3.625" style="76" customWidth="1"/>
    <col min="21" max="16384" width="10.00390625" style="76" customWidth="1"/>
  </cols>
  <sheetData>
    <row r="1" ht="4.5" customHeight="1"/>
    <row r="2" ht="12.75" customHeight="1">
      <c r="B2" s="75" t="s">
        <v>401</v>
      </c>
    </row>
    <row r="3" ht="4.5" customHeight="1" thickBot="1"/>
    <row r="4" spans="2:20" ht="12" customHeight="1">
      <c r="B4" s="77"/>
      <c r="C4" s="78"/>
      <c r="D4" s="77" t="s">
        <v>10</v>
      </c>
      <c r="E4" s="77"/>
      <c r="F4" s="446" t="s">
        <v>402</v>
      </c>
      <c r="G4" s="447"/>
      <c r="H4" s="447"/>
      <c r="I4" s="447"/>
      <c r="J4" s="447"/>
      <c r="K4" s="447"/>
      <c r="L4" s="447"/>
      <c r="M4" s="447"/>
      <c r="N4" s="448"/>
      <c r="O4" s="449" t="s">
        <v>420</v>
      </c>
      <c r="P4" s="450"/>
      <c r="Q4" s="479"/>
      <c r="R4" s="449" t="s">
        <v>421</v>
      </c>
      <c r="S4" s="450"/>
      <c r="T4" s="479"/>
    </row>
    <row r="5" spans="2:20" s="81" customFormat="1" ht="12" customHeight="1">
      <c r="B5" s="81" t="s">
        <v>74</v>
      </c>
      <c r="C5" s="87"/>
      <c r="D5" s="87"/>
      <c r="E5" s="87"/>
      <c r="F5" s="87"/>
      <c r="G5" s="84" t="s">
        <v>10</v>
      </c>
      <c r="H5" s="84"/>
      <c r="I5" s="469" t="s">
        <v>422</v>
      </c>
      <c r="J5" s="470"/>
      <c r="K5" s="469" t="s">
        <v>423</v>
      </c>
      <c r="L5" s="470"/>
      <c r="M5" s="469" t="s">
        <v>424</v>
      </c>
      <c r="N5" s="470"/>
      <c r="O5" s="480" t="s">
        <v>10</v>
      </c>
      <c r="P5" s="477" t="s">
        <v>45</v>
      </c>
      <c r="Q5" s="477" t="s">
        <v>46</v>
      </c>
      <c r="R5" s="480" t="s">
        <v>10</v>
      </c>
      <c r="S5" s="477" t="s">
        <v>45</v>
      </c>
      <c r="T5" s="477" t="s">
        <v>46</v>
      </c>
    </row>
    <row r="6" spans="3:20" s="81" customFormat="1" ht="12" customHeight="1">
      <c r="C6" s="12" t="s">
        <v>10</v>
      </c>
      <c r="D6" s="12" t="s">
        <v>45</v>
      </c>
      <c r="E6" s="12" t="s">
        <v>46</v>
      </c>
      <c r="F6" s="87" t="s">
        <v>10</v>
      </c>
      <c r="G6" s="87" t="s">
        <v>45</v>
      </c>
      <c r="H6" s="87" t="s">
        <v>46</v>
      </c>
      <c r="I6" s="87" t="s">
        <v>45</v>
      </c>
      <c r="J6" s="87" t="s">
        <v>46</v>
      </c>
      <c r="K6" s="87" t="s">
        <v>45</v>
      </c>
      <c r="L6" s="87" t="s">
        <v>46</v>
      </c>
      <c r="M6" s="87" t="s">
        <v>45</v>
      </c>
      <c r="N6" s="87" t="s">
        <v>46</v>
      </c>
      <c r="O6" s="481"/>
      <c r="P6" s="478"/>
      <c r="Q6" s="478"/>
      <c r="R6" s="481"/>
      <c r="S6" s="478"/>
      <c r="T6" s="478"/>
    </row>
    <row r="7" spans="2:20" ht="4.5" customHeight="1">
      <c r="B7" s="89"/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4"/>
      <c r="P7" s="373"/>
      <c r="Q7" s="373"/>
      <c r="R7" s="375"/>
      <c r="S7" s="376"/>
      <c r="T7" s="376"/>
    </row>
    <row r="8" spans="2:20" ht="12.75" customHeight="1">
      <c r="B8" s="264" t="s">
        <v>80</v>
      </c>
      <c r="C8" s="377">
        <v>27326</v>
      </c>
      <c r="D8" s="378">
        <v>13458</v>
      </c>
      <c r="E8" s="378">
        <v>13868</v>
      </c>
      <c r="F8" s="378">
        <v>27242</v>
      </c>
      <c r="G8" s="378">
        <v>13449</v>
      </c>
      <c r="H8" s="378">
        <v>13793</v>
      </c>
      <c r="I8" s="378">
        <v>4603</v>
      </c>
      <c r="J8" s="378">
        <v>4462</v>
      </c>
      <c r="K8" s="378">
        <v>4377</v>
      </c>
      <c r="L8" s="378">
        <v>4564</v>
      </c>
      <c r="M8" s="378">
        <v>4469</v>
      </c>
      <c r="N8" s="378">
        <v>4767</v>
      </c>
      <c r="O8" s="378">
        <v>81</v>
      </c>
      <c r="P8" s="378">
        <v>9</v>
      </c>
      <c r="Q8" s="378">
        <v>72</v>
      </c>
      <c r="R8" s="378">
        <v>3</v>
      </c>
      <c r="S8" s="379">
        <v>0</v>
      </c>
      <c r="T8" s="378">
        <v>3</v>
      </c>
    </row>
    <row r="9" spans="2:20" ht="12.75" customHeight="1">
      <c r="B9" s="95" t="s">
        <v>82</v>
      </c>
      <c r="C9" s="380">
        <v>1230</v>
      </c>
      <c r="D9" s="381">
        <v>714</v>
      </c>
      <c r="E9" s="381">
        <v>516</v>
      </c>
      <c r="F9" s="381">
        <v>1227</v>
      </c>
      <c r="G9" s="381">
        <v>714</v>
      </c>
      <c r="H9" s="381">
        <v>513</v>
      </c>
      <c r="I9" s="382">
        <v>255</v>
      </c>
      <c r="J9" s="382">
        <v>187</v>
      </c>
      <c r="K9" s="382">
        <v>241</v>
      </c>
      <c r="L9" s="382">
        <v>155</v>
      </c>
      <c r="M9" s="382">
        <v>218</v>
      </c>
      <c r="N9" s="382">
        <v>171</v>
      </c>
      <c r="O9" s="383">
        <f>P9+Q9</f>
        <v>0</v>
      </c>
      <c r="P9" s="384">
        <v>0</v>
      </c>
      <c r="Q9" s="384">
        <v>0</v>
      </c>
      <c r="R9" s="383">
        <v>3</v>
      </c>
      <c r="S9" s="385">
        <v>0</v>
      </c>
      <c r="T9" s="385">
        <v>3</v>
      </c>
    </row>
    <row r="10" spans="3:20" s="101" customFormat="1" ht="4.5" customHeight="1">
      <c r="C10" s="386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</row>
    <row r="11" spans="2:20" ht="12.75" customHeight="1">
      <c r="B11" s="99" t="s">
        <v>83</v>
      </c>
      <c r="C11" s="380">
        <v>10873</v>
      </c>
      <c r="D11" s="381">
        <v>5455</v>
      </c>
      <c r="E11" s="381">
        <v>5418</v>
      </c>
      <c r="F11" s="381">
        <v>10873</v>
      </c>
      <c r="G11" s="381">
        <v>5455</v>
      </c>
      <c r="H11" s="381">
        <v>5418</v>
      </c>
      <c r="I11" s="382">
        <v>1857</v>
      </c>
      <c r="J11" s="382">
        <v>1755</v>
      </c>
      <c r="K11" s="382">
        <v>1780</v>
      </c>
      <c r="L11" s="382">
        <v>1801</v>
      </c>
      <c r="M11" s="382">
        <v>1818</v>
      </c>
      <c r="N11" s="382">
        <v>1862</v>
      </c>
      <c r="O11" s="383">
        <f>P11+Q11</f>
        <v>0</v>
      </c>
      <c r="P11" s="385">
        <v>0</v>
      </c>
      <c r="Q11" s="385">
        <v>0</v>
      </c>
      <c r="R11" s="383">
        <f>S11+T11</f>
        <v>0</v>
      </c>
      <c r="S11" s="385">
        <v>0</v>
      </c>
      <c r="T11" s="385">
        <v>0</v>
      </c>
    </row>
    <row r="12" spans="2:20" ht="12.75" customHeight="1">
      <c r="B12" s="99" t="s">
        <v>84</v>
      </c>
      <c r="C12" s="380">
        <v>2453</v>
      </c>
      <c r="D12" s="381">
        <v>1313</v>
      </c>
      <c r="E12" s="381">
        <v>1140</v>
      </c>
      <c r="F12" s="381">
        <v>2450</v>
      </c>
      <c r="G12" s="381">
        <v>1313</v>
      </c>
      <c r="H12" s="381">
        <v>1137</v>
      </c>
      <c r="I12" s="382">
        <v>477</v>
      </c>
      <c r="J12" s="382">
        <v>369</v>
      </c>
      <c r="K12" s="382">
        <v>436</v>
      </c>
      <c r="L12" s="382">
        <v>376</v>
      </c>
      <c r="M12" s="382">
        <v>400</v>
      </c>
      <c r="N12" s="382">
        <v>392</v>
      </c>
      <c r="O12" s="383">
        <f>P12+Q12</f>
        <v>0</v>
      </c>
      <c r="P12" s="385">
        <v>0</v>
      </c>
      <c r="Q12" s="385">
        <v>0</v>
      </c>
      <c r="R12" s="387">
        <v>3</v>
      </c>
      <c r="S12" s="385">
        <v>0</v>
      </c>
      <c r="T12" s="382">
        <v>3</v>
      </c>
    </row>
    <row r="13" spans="2:20" ht="12.75" customHeight="1">
      <c r="B13" s="99" t="s">
        <v>85</v>
      </c>
      <c r="C13" s="380">
        <v>1623</v>
      </c>
      <c r="D13" s="381">
        <v>704</v>
      </c>
      <c r="E13" s="381">
        <v>919</v>
      </c>
      <c r="F13" s="381">
        <v>1623</v>
      </c>
      <c r="G13" s="381">
        <v>704</v>
      </c>
      <c r="H13" s="381">
        <v>919</v>
      </c>
      <c r="I13" s="382">
        <v>225</v>
      </c>
      <c r="J13" s="382">
        <v>305</v>
      </c>
      <c r="K13" s="382">
        <v>214</v>
      </c>
      <c r="L13" s="382">
        <v>311</v>
      </c>
      <c r="M13" s="382">
        <v>265</v>
      </c>
      <c r="N13" s="382">
        <v>303</v>
      </c>
      <c r="O13" s="383">
        <f>P13+Q13</f>
        <v>0</v>
      </c>
      <c r="P13" s="385">
        <v>0</v>
      </c>
      <c r="Q13" s="385">
        <v>0</v>
      </c>
      <c r="R13" s="383">
        <f>S13+T13</f>
        <v>0</v>
      </c>
      <c r="S13" s="385">
        <v>0</v>
      </c>
      <c r="T13" s="385">
        <v>0</v>
      </c>
    </row>
    <row r="14" spans="2:20" ht="12.75" customHeight="1">
      <c r="B14" s="99" t="s">
        <v>86</v>
      </c>
      <c r="C14" s="380">
        <v>2612</v>
      </c>
      <c r="D14" s="381">
        <v>1282</v>
      </c>
      <c r="E14" s="381">
        <v>1330</v>
      </c>
      <c r="F14" s="381">
        <v>2540</v>
      </c>
      <c r="G14" s="381">
        <v>1281</v>
      </c>
      <c r="H14" s="381">
        <v>1259</v>
      </c>
      <c r="I14" s="382">
        <v>414</v>
      </c>
      <c r="J14" s="382">
        <v>429</v>
      </c>
      <c r="K14" s="382">
        <v>426</v>
      </c>
      <c r="L14" s="382">
        <v>404</v>
      </c>
      <c r="M14" s="382">
        <v>441</v>
      </c>
      <c r="N14" s="382">
        <v>426</v>
      </c>
      <c r="O14" s="387">
        <v>72</v>
      </c>
      <c r="P14" s="385">
        <v>1</v>
      </c>
      <c r="Q14" s="382">
        <v>71</v>
      </c>
      <c r="R14" s="383">
        <f>S14+T14</f>
        <v>0</v>
      </c>
      <c r="S14" s="385">
        <v>0</v>
      </c>
      <c r="T14" s="385">
        <v>0</v>
      </c>
    </row>
    <row r="15" spans="2:20" ht="12.75" customHeight="1">
      <c r="B15" s="99" t="s">
        <v>87</v>
      </c>
      <c r="C15" s="380">
        <v>231</v>
      </c>
      <c r="D15" s="381">
        <v>130</v>
      </c>
      <c r="E15" s="381">
        <v>101</v>
      </c>
      <c r="F15" s="381">
        <v>231</v>
      </c>
      <c r="G15" s="381">
        <v>130</v>
      </c>
      <c r="H15" s="381">
        <v>101</v>
      </c>
      <c r="I15" s="382">
        <v>47</v>
      </c>
      <c r="J15" s="382">
        <v>35</v>
      </c>
      <c r="K15" s="382">
        <v>48</v>
      </c>
      <c r="L15" s="382">
        <v>28</v>
      </c>
      <c r="M15" s="382">
        <v>35</v>
      </c>
      <c r="N15" s="382">
        <v>38</v>
      </c>
      <c r="O15" s="383">
        <f>P15+Q15</f>
        <v>0</v>
      </c>
      <c r="P15" s="385">
        <v>0</v>
      </c>
      <c r="Q15" s="385">
        <v>0</v>
      </c>
      <c r="R15" s="383">
        <f>S15+T15</f>
        <v>0</v>
      </c>
      <c r="S15" s="385">
        <v>0</v>
      </c>
      <c r="T15" s="385">
        <v>0</v>
      </c>
    </row>
    <row r="16" spans="2:20" s="101" customFormat="1" ht="4.5" customHeight="1">
      <c r="B16" s="102"/>
      <c r="C16" s="388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3"/>
      <c r="P16" s="379"/>
      <c r="Q16" s="379"/>
      <c r="R16" s="383"/>
      <c r="S16" s="379"/>
      <c r="T16" s="379"/>
    </row>
    <row r="17" spans="2:20" ht="13.5" customHeight="1">
      <c r="B17" s="99" t="s">
        <v>88</v>
      </c>
      <c r="C17" s="389">
        <f>D17+E17</f>
        <v>0</v>
      </c>
      <c r="D17" s="390">
        <f>G17+P17+S17</f>
        <v>0</v>
      </c>
      <c r="E17" s="390">
        <f>H17+Q17+T17</f>
        <v>0</v>
      </c>
      <c r="F17" s="390">
        <v>0</v>
      </c>
      <c r="G17" s="390">
        <f>I17+K17+M17</f>
        <v>0</v>
      </c>
      <c r="H17" s="390">
        <f>J17+L17+N17</f>
        <v>0</v>
      </c>
      <c r="I17" s="385">
        <v>0</v>
      </c>
      <c r="J17" s="385">
        <v>0</v>
      </c>
      <c r="K17" s="385">
        <v>0</v>
      </c>
      <c r="L17" s="385">
        <v>0</v>
      </c>
      <c r="M17" s="385">
        <v>0</v>
      </c>
      <c r="N17" s="385">
        <v>0</v>
      </c>
      <c r="O17" s="383">
        <f>P17+Q17</f>
        <v>0</v>
      </c>
      <c r="P17" s="385">
        <v>0</v>
      </c>
      <c r="Q17" s="385">
        <v>0</v>
      </c>
      <c r="R17" s="383">
        <f>S17+T17</f>
        <v>0</v>
      </c>
      <c r="S17" s="385">
        <v>0</v>
      </c>
      <c r="T17" s="385">
        <v>0</v>
      </c>
    </row>
    <row r="18" spans="2:20" ht="12.75" customHeight="1">
      <c r="B18" s="105" t="s">
        <v>89</v>
      </c>
      <c r="C18" s="389">
        <f>D18+E18</f>
        <v>0</v>
      </c>
      <c r="D18" s="390">
        <f>G18+P18+S18</f>
        <v>0</v>
      </c>
      <c r="E18" s="390">
        <f>H18+Q18+T18</f>
        <v>0</v>
      </c>
      <c r="F18" s="390">
        <v>0</v>
      </c>
      <c r="G18" s="390">
        <f>I18+K18+M18</f>
        <v>0</v>
      </c>
      <c r="H18" s="390">
        <f>J18+L18+N18</f>
        <v>0</v>
      </c>
      <c r="I18" s="385">
        <v>0</v>
      </c>
      <c r="J18" s="385">
        <v>0</v>
      </c>
      <c r="K18" s="385">
        <v>0</v>
      </c>
      <c r="L18" s="385">
        <v>0</v>
      </c>
      <c r="M18" s="385">
        <v>0</v>
      </c>
      <c r="N18" s="385">
        <v>0</v>
      </c>
      <c r="O18" s="383">
        <f>P18+Q18</f>
        <v>0</v>
      </c>
      <c r="P18" s="385">
        <v>0</v>
      </c>
      <c r="Q18" s="385">
        <v>0</v>
      </c>
      <c r="R18" s="383">
        <f>S18+T18</f>
        <v>0</v>
      </c>
      <c r="S18" s="385">
        <v>0</v>
      </c>
      <c r="T18" s="385">
        <v>0</v>
      </c>
    </row>
    <row r="19" spans="2:20" ht="12.75" customHeight="1">
      <c r="B19" s="99" t="s">
        <v>90</v>
      </c>
      <c r="C19" s="380">
        <v>755</v>
      </c>
      <c r="D19" s="381">
        <v>257</v>
      </c>
      <c r="E19" s="381">
        <v>498</v>
      </c>
      <c r="F19" s="381">
        <v>755</v>
      </c>
      <c r="G19" s="381">
        <v>257</v>
      </c>
      <c r="H19" s="381">
        <v>498</v>
      </c>
      <c r="I19" s="382">
        <v>91</v>
      </c>
      <c r="J19" s="382">
        <v>163</v>
      </c>
      <c r="K19" s="382">
        <v>91</v>
      </c>
      <c r="L19" s="382">
        <v>162</v>
      </c>
      <c r="M19" s="382">
        <v>75</v>
      </c>
      <c r="N19" s="382">
        <v>173</v>
      </c>
      <c r="O19" s="383">
        <f>P19+Q19</f>
        <v>0</v>
      </c>
      <c r="P19" s="385">
        <v>0</v>
      </c>
      <c r="Q19" s="385">
        <v>0</v>
      </c>
      <c r="R19" s="383">
        <f>S19+T19</f>
        <v>0</v>
      </c>
      <c r="S19" s="385">
        <v>0</v>
      </c>
      <c r="T19" s="385">
        <v>0</v>
      </c>
    </row>
    <row r="20" spans="2:20" ht="12.75" customHeight="1">
      <c r="B20" s="99" t="s">
        <v>91</v>
      </c>
      <c r="C20" s="380">
        <v>129</v>
      </c>
      <c r="D20" s="381">
        <v>82</v>
      </c>
      <c r="E20" s="381">
        <v>47</v>
      </c>
      <c r="F20" s="381">
        <v>129</v>
      </c>
      <c r="G20" s="381">
        <v>82</v>
      </c>
      <c r="H20" s="381">
        <v>47</v>
      </c>
      <c r="I20" s="382">
        <v>26</v>
      </c>
      <c r="J20" s="382">
        <v>18</v>
      </c>
      <c r="K20" s="382">
        <v>29</v>
      </c>
      <c r="L20" s="382">
        <v>14</v>
      </c>
      <c r="M20" s="382">
        <v>27</v>
      </c>
      <c r="N20" s="382">
        <v>15</v>
      </c>
      <c r="O20" s="383">
        <f>P20+Q20</f>
        <v>0</v>
      </c>
      <c r="P20" s="385">
        <v>0</v>
      </c>
      <c r="Q20" s="385">
        <v>0</v>
      </c>
      <c r="R20" s="383">
        <f>S20+T20</f>
        <v>0</v>
      </c>
      <c r="S20" s="385">
        <v>0</v>
      </c>
      <c r="T20" s="385">
        <v>0</v>
      </c>
    </row>
    <row r="21" spans="2:20" ht="12.75" customHeight="1">
      <c r="B21" s="99" t="s">
        <v>92</v>
      </c>
      <c r="C21" s="389">
        <v>258</v>
      </c>
      <c r="D21" s="390">
        <v>116</v>
      </c>
      <c r="E21" s="390">
        <v>142</v>
      </c>
      <c r="F21" s="390">
        <v>258</v>
      </c>
      <c r="G21" s="390">
        <v>116</v>
      </c>
      <c r="H21" s="390">
        <v>142</v>
      </c>
      <c r="I21" s="385">
        <v>40</v>
      </c>
      <c r="J21" s="385">
        <v>51</v>
      </c>
      <c r="K21" s="385">
        <v>39</v>
      </c>
      <c r="L21" s="385">
        <v>46</v>
      </c>
      <c r="M21" s="385">
        <v>37</v>
      </c>
      <c r="N21" s="385">
        <v>45</v>
      </c>
      <c r="O21" s="383">
        <f>P21+Q21</f>
        <v>0</v>
      </c>
      <c r="P21" s="385">
        <v>0</v>
      </c>
      <c r="Q21" s="385">
        <v>0</v>
      </c>
      <c r="R21" s="383">
        <f>S21+T21</f>
        <v>0</v>
      </c>
      <c r="S21" s="385">
        <v>0</v>
      </c>
      <c r="T21" s="385">
        <v>0</v>
      </c>
    </row>
    <row r="22" spans="2:20" s="101" customFormat="1" ht="4.5" customHeight="1">
      <c r="B22" s="102"/>
      <c r="C22" s="386"/>
      <c r="D22" s="383"/>
      <c r="E22" s="383"/>
      <c r="F22" s="383"/>
      <c r="G22" s="383"/>
      <c r="H22" s="383"/>
      <c r="I22" s="379"/>
      <c r="J22" s="379"/>
      <c r="K22" s="379"/>
      <c r="L22" s="379"/>
      <c r="M22" s="379"/>
      <c r="N22" s="379"/>
      <c r="O22" s="383"/>
      <c r="P22" s="379"/>
      <c r="Q22" s="379"/>
      <c r="R22" s="383"/>
      <c r="S22" s="379"/>
      <c r="T22" s="379"/>
    </row>
    <row r="23" spans="2:20" ht="13.5" customHeight="1">
      <c r="B23" s="99" t="s">
        <v>93</v>
      </c>
      <c r="C23" s="380">
        <v>236</v>
      </c>
      <c r="D23" s="381">
        <v>2</v>
      </c>
      <c r="E23" s="381">
        <v>234</v>
      </c>
      <c r="F23" s="381">
        <v>236</v>
      </c>
      <c r="G23" s="381">
        <v>2</v>
      </c>
      <c r="H23" s="381">
        <v>234</v>
      </c>
      <c r="I23" s="385">
        <v>1</v>
      </c>
      <c r="J23" s="382">
        <v>79</v>
      </c>
      <c r="K23" s="385">
        <v>1</v>
      </c>
      <c r="L23" s="382">
        <v>77</v>
      </c>
      <c r="M23" s="385">
        <v>0</v>
      </c>
      <c r="N23" s="382">
        <v>78</v>
      </c>
      <c r="O23" s="383">
        <f>P23+Q23</f>
        <v>0</v>
      </c>
      <c r="P23" s="385">
        <v>0</v>
      </c>
      <c r="Q23" s="385">
        <v>0</v>
      </c>
      <c r="R23" s="383">
        <f>S23+T23</f>
        <v>0</v>
      </c>
      <c r="S23" s="385">
        <v>0</v>
      </c>
      <c r="T23" s="385">
        <v>0</v>
      </c>
    </row>
    <row r="24" spans="2:20" ht="12.75" customHeight="1">
      <c r="B24" s="99" t="s">
        <v>94</v>
      </c>
      <c r="C24" s="380">
        <v>0</v>
      </c>
      <c r="D24" s="381">
        <v>0</v>
      </c>
      <c r="E24" s="381">
        <v>0</v>
      </c>
      <c r="F24" s="381">
        <v>0</v>
      </c>
      <c r="G24" s="390">
        <v>0</v>
      </c>
      <c r="H24" s="390">
        <v>0</v>
      </c>
      <c r="I24" s="385">
        <v>0</v>
      </c>
      <c r="J24" s="385">
        <v>0</v>
      </c>
      <c r="K24" s="385">
        <v>0</v>
      </c>
      <c r="L24" s="385">
        <v>0</v>
      </c>
      <c r="M24" s="385">
        <v>0</v>
      </c>
      <c r="N24" s="385">
        <v>0</v>
      </c>
      <c r="O24" s="383">
        <f>P24+Q24</f>
        <v>0</v>
      </c>
      <c r="P24" s="385">
        <v>0</v>
      </c>
      <c r="Q24" s="385">
        <v>0</v>
      </c>
      <c r="R24" s="383">
        <f>S24+T24</f>
        <v>0</v>
      </c>
      <c r="S24" s="385">
        <v>0</v>
      </c>
      <c r="T24" s="385">
        <v>0</v>
      </c>
    </row>
    <row r="25" spans="2:20" ht="12.75" customHeight="1">
      <c r="B25" s="99" t="s">
        <v>95</v>
      </c>
      <c r="C25" s="389">
        <f>D25+E25</f>
        <v>0</v>
      </c>
      <c r="D25" s="390">
        <f>G25+P25+S25</f>
        <v>0</v>
      </c>
      <c r="E25" s="390">
        <f>H25+Q25+T25</f>
        <v>0</v>
      </c>
      <c r="F25" s="390">
        <v>0</v>
      </c>
      <c r="G25" s="390">
        <f>I25+K25+M25</f>
        <v>0</v>
      </c>
      <c r="H25" s="390">
        <f>J25+L25+N25</f>
        <v>0</v>
      </c>
      <c r="I25" s="385">
        <v>0</v>
      </c>
      <c r="J25" s="385">
        <v>0</v>
      </c>
      <c r="K25" s="385">
        <v>0</v>
      </c>
      <c r="L25" s="385">
        <v>0</v>
      </c>
      <c r="M25" s="385">
        <v>0</v>
      </c>
      <c r="N25" s="385">
        <v>0</v>
      </c>
      <c r="O25" s="383">
        <f>P25+Q25</f>
        <v>0</v>
      </c>
      <c r="P25" s="385">
        <v>0</v>
      </c>
      <c r="Q25" s="385">
        <v>0</v>
      </c>
      <c r="R25" s="383">
        <f>S25+T25</f>
        <v>0</v>
      </c>
      <c r="S25" s="385">
        <v>0</v>
      </c>
      <c r="T25" s="385">
        <v>0</v>
      </c>
    </row>
    <row r="26" spans="2:20" ht="12.75" customHeight="1">
      <c r="B26" s="99" t="s">
        <v>96</v>
      </c>
      <c r="C26" s="380">
        <v>19</v>
      </c>
      <c r="D26" s="381">
        <v>12</v>
      </c>
      <c r="E26" s="381">
        <v>7</v>
      </c>
      <c r="F26" s="381">
        <v>19</v>
      </c>
      <c r="G26" s="381">
        <v>12</v>
      </c>
      <c r="H26" s="381">
        <v>7</v>
      </c>
      <c r="I26" s="382">
        <v>4</v>
      </c>
      <c r="J26" s="382">
        <v>1</v>
      </c>
      <c r="K26" s="382">
        <v>4</v>
      </c>
      <c r="L26" s="382">
        <v>1</v>
      </c>
      <c r="M26" s="382">
        <v>4</v>
      </c>
      <c r="N26" s="382">
        <v>5</v>
      </c>
      <c r="O26" s="383">
        <f>P26+Q26</f>
        <v>0</v>
      </c>
      <c r="P26" s="385">
        <v>0</v>
      </c>
      <c r="Q26" s="385">
        <v>0</v>
      </c>
      <c r="R26" s="383">
        <f>S26+T26</f>
        <v>0</v>
      </c>
      <c r="S26" s="385">
        <v>0</v>
      </c>
      <c r="T26" s="385">
        <v>0</v>
      </c>
    </row>
    <row r="27" spans="2:20" ht="12.75" customHeight="1">
      <c r="B27" s="99" t="s">
        <v>97</v>
      </c>
      <c r="C27" s="389">
        <f>D27+E27</f>
        <v>0</v>
      </c>
      <c r="D27" s="390">
        <f>G27+P27+S27</f>
        <v>0</v>
      </c>
      <c r="E27" s="390">
        <f>H27+Q27+T27</f>
        <v>0</v>
      </c>
      <c r="F27" s="390">
        <v>0</v>
      </c>
      <c r="G27" s="390">
        <f>I27+K27+M27</f>
        <v>0</v>
      </c>
      <c r="H27" s="390">
        <f>J27+L27+N27</f>
        <v>0</v>
      </c>
      <c r="I27" s="385">
        <v>0</v>
      </c>
      <c r="J27" s="385">
        <v>0</v>
      </c>
      <c r="K27" s="385">
        <v>0</v>
      </c>
      <c r="L27" s="385">
        <v>0</v>
      </c>
      <c r="M27" s="385">
        <v>0</v>
      </c>
      <c r="N27" s="385">
        <v>0</v>
      </c>
      <c r="O27" s="383">
        <f>P27+Q27</f>
        <v>0</v>
      </c>
      <c r="P27" s="385">
        <v>0</v>
      </c>
      <c r="Q27" s="385">
        <v>0</v>
      </c>
      <c r="R27" s="383">
        <f>S27+T27</f>
        <v>0</v>
      </c>
      <c r="S27" s="385">
        <v>0</v>
      </c>
      <c r="T27" s="385">
        <v>0</v>
      </c>
    </row>
    <row r="28" spans="2:20" s="101" customFormat="1" ht="4.5" customHeight="1">
      <c r="B28" s="102"/>
      <c r="C28" s="386"/>
      <c r="D28" s="383"/>
      <c r="E28" s="383"/>
      <c r="F28" s="383"/>
      <c r="G28" s="383"/>
      <c r="H28" s="383"/>
      <c r="I28" s="379"/>
      <c r="J28" s="379"/>
      <c r="K28" s="379"/>
      <c r="L28" s="379"/>
      <c r="M28" s="379"/>
      <c r="N28" s="379"/>
      <c r="O28" s="383"/>
      <c r="P28" s="379"/>
      <c r="Q28" s="379"/>
      <c r="R28" s="383"/>
      <c r="S28" s="379"/>
      <c r="T28" s="379"/>
    </row>
    <row r="29" spans="2:20" ht="13.5" customHeight="1">
      <c r="B29" s="99" t="s">
        <v>98</v>
      </c>
      <c r="C29" s="389">
        <f>D29+E29</f>
        <v>0</v>
      </c>
      <c r="D29" s="390">
        <f>G29+P29+S29</f>
        <v>0</v>
      </c>
      <c r="E29" s="390">
        <f>H29+Q29+T29</f>
        <v>0</v>
      </c>
      <c r="F29" s="390">
        <v>0</v>
      </c>
      <c r="G29" s="390">
        <f>I29+K29+M29</f>
        <v>0</v>
      </c>
      <c r="H29" s="390">
        <f>J29+L29+N29</f>
        <v>0</v>
      </c>
      <c r="I29" s="385">
        <v>0</v>
      </c>
      <c r="J29" s="385">
        <v>0</v>
      </c>
      <c r="K29" s="385">
        <v>0</v>
      </c>
      <c r="L29" s="385">
        <v>0</v>
      </c>
      <c r="M29" s="385">
        <v>0</v>
      </c>
      <c r="N29" s="385">
        <v>0</v>
      </c>
      <c r="O29" s="383">
        <f>P29+Q29</f>
        <v>0</v>
      </c>
      <c r="P29" s="385">
        <v>0</v>
      </c>
      <c r="Q29" s="385">
        <v>0</v>
      </c>
      <c r="R29" s="383">
        <f>S29+T29</f>
        <v>0</v>
      </c>
      <c r="S29" s="385">
        <v>0</v>
      </c>
      <c r="T29" s="385">
        <v>0</v>
      </c>
    </row>
    <row r="30" spans="2:20" ht="12.75" customHeight="1">
      <c r="B30" s="99" t="s">
        <v>99</v>
      </c>
      <c r="C30" s="389">
        <f>D30+E30</f>
        <v>0</v>
      </c>
      <c r="D30" s="390">
        <f>G30+P30+S30</f>
        <v>0</v>
      </c>
      <c r="E30" s="390">
        <f>H30+Q30+T30</f>
        <v>0</v>
      </c>
      <c r="F30" s="390">
        <v>0</v>
      </c>
      <c r="G30" s="390">
        <f>I30+K30+M30</f>
        <v>0</v>
      </c>
      <c r="H30" s="390">
        <f>J30+L30+N30</f>
        <v>0</v>
      </c>
      <c r="I30" s="385">
        <v>0</v>
      </c>
      <c r="J30" s="385">
        <v>0</v>
      </c>
      <c r="K30" s="385">
        <v>0</v>
      </c>
      <c r="L30" s="385">
        <v>0</v>
      </c>
      <c r="M30" s="385">
        <v>0</v>
      </c>
      <c r="N30" s="385">
        <v>0</v>
      </c>
      <c r="O30" s="383">
        <f>P30+Q30</f>
        <v>0</v>
      </c>
      <c r="P30" s="385">
        <v>0</v>
      </c>
      <c r="Q30" s="385">
        <v>0</v>
      </c>
      <c r="R30" s="383">
        <f>S30+T30</f>
        <v>0</v>
      </c>
      <c r="S30" s="385">
        <v>0</v>
      </c>
      <c r="T30" s="385">
        <v>0</v>
      </c>
    </row>
    <row r="31" spans="2:20" ht="12.75" customHeight="1">
      <c r="B31" s="99" t="s">
        <v>100</v>
      </c>
      <c r="C31" s="380">
        <v>369</v>
      </c>
      <c r="D31" s="381">
        <v>217</v>
      </c>
      <c r="E31" s="381">
        <v>152</v>
      </c>
      <c r="F31" s="381">
        <v>360</v>
      </c>
      <c r="G31" s="381">
        <v>209</v>
      </c>
      <c r="H31" s="381">
        <v>151</v>
      </c>
      <c r="I31" s="382">
        <v>67</v>
      </c>
      <c r="J31" s="382">
        <v>50</v>
      </c>
      <c r="K31" s="382">
        <v>70</v>
      </c>
      <c r="L31" s="382">
        <v>49</v>
      </c>
      <c r="M31" s="382">
        <v>72</v>
      </c>
      <c r="N31" s="382">
        <v>52</v>
      </c>
      <c r="O31" s="387">
        <v>9</v>
      </c>
      <c r="P31" s="382">
        <v>8</v>
      </c>
      <c r="Q31" s="385">
        <v>1</v>
      </c>
      <c r="R31" s="383">
        <f>S31+T31</f>
        <v>0</v>
      </c>
      <c r="S31" s="385">
        <v>0</v>
      </c>
      <c r="T31" s="385">
        <v>0</v>
      </c>
    </row>
    <row r="32" spans="2:20" ht="12.75" customHeight="1">
      <c r="B32" s="99" t="s">
        <v>101</v>
      </c>
      <c r="C32" s="390">
        <v>0</v>
      </c>
      <c r="D32" s="390">
        <v>0</v>
      </c>
      <c r="E32" s="390">
        <f>H32+Q32+T32</f>
        <v>0</v>
      </c>
      <c r="F32" s="390">
        <v>0</v>
      </c>
      <c r="G32" s="390" t="s">
        <v>425</v>
      </c>
      <c r="H32" s="390">
        <f>J32+L32+N32</f>
        <v>0</v>
      </c>
      <c r="I32" s="385">
        <v>0</v>
      </c>
      <c r="J32" s="385">
        <v>0</v>
      </c>
      <c r="K32" s="385">
        <v>0</v>
      </c>
      <c r="L32" s="385">
        <v>0</v>
      </c>
      <c r="M32" s="385">
        <v>0</v>
      </c>
      <c r="N32" s="385">
        <v>0</v>
      </c>
      <c r="O32" s="383">
        <f>P32+Q32</f>
        <v>0</v>
      </c>
      <c r="P32" s="385">
        <v>0</v>
      </c>
      <c r="Q32" s="385">
        <v>0</v>
      </c>
      <c r="R32" s="383">
        <f>S32+T32</f>
        <v>0</v>
      </c>
      <c r="S32" s="385">
        <v>0</v>
      </c>
      <c r="T32" s="385">
        <v>0</v>
      </c>
    </row>
    <row r="33" spans="2:20" ht="12.75" customHeight="1">
      <c r="B33" s="99" t="s">
        <v>102</v>
      </c>
      <c r="C33" s="380">
        <v>248</v>
      </c>
      <c r="D33" s="381">
        <v>102</v>
      </c>
      <c r="E33" s="381">
        <v>146</v>
      </c>
      <c r="F33" s="381">
        <v>248</v>
      </c>
      <c r="G33" s="381">
        <v>102</v>
      </c>
      <c r="H33" s="381">
        <v>146</v>
      </c>
      <c r="I33" s="382">
        <v>38</v>
      </c>
      <c r="J33" s="382">
        <v>42</v>
      </c>
      <c r="K33" s="382">
        <v>26</v>
      </c>
      <c r="L33" s="382">
        <v>55</v>
      </c>
      <c r="M33" s="382">
        <v>38</v>
      </c>
      <c r="N33" s="382">
        <v>49</v>
      </c>
      <c r="O33" s="383">
        <f>P33+Q33</f>
        <v>0</v>
      </c>
      <c r="P33" s="385">
        <v>0</v>
      </c>
      <c r="Q33" s="385">
        <v>0</v>
      </c>
      <c r="R33" s="383">
        <f>S33+T33</f>
        <v>0</v>
      </c>
      <c r="S33" s="385">
        <v>0</v>
      </c>
      <c r="T33" s="385">
        <v>0</v>
      </c>
    </row>
    <row r="34" spans="2:20" s="101" customFormat="1" ht="4.5" customHeight="1">
      <c r="B34" s="102"/>
      <c r="C34" s="388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3"/>
      <c r="P34" s="379"/>
      <c r="Q34" s="379"/>
      <c r="R34" s="383"/>
      <c r="S34" s="379"/>
      <c r="T34" s="379"/>
    </row>
    <row r="35" spans="2:20" ht="13.5" customHeight="1">
      <c r="B35" s="99" t="s">
        <v>103</v>
      </c>
      <c r="C35" s="389">
        <f>D35+E35</f>
        <v>0</v>
      </c>
      <c r="D35" s="390">
        <f>G35+P35+S35</f>
        <v>0</v>
      </c>
      <c r="E35" s="390">
        <f>H35+Q35+T35</f>
        <v>0</v>
      </c>
      <c r="F35" s="390">
        <v>0</v>
      </c>
      <c r="G35" s="390">
        <f>I35+K35+M35</f>
        <v>0</v>
      </c>
      <c r="H35" s="390">
        <f>J35+L35+N35</f>
        <v>0</v>
      </c>
      <c r="I35" s="385">
        <v>0</v>
      </c>
      <c r="J35" s="385">
        <v>0</v>
      </c>
      <c r="K35" s="385">
        <v>0</v>
      </c>
      <c r="L35" s="385">
        <v>0</v>
      </c>
      <c r="M35" s="385">
        <v>0</v>
      </c>
      <c r="N35" s="385">
        <v>0</v>
      </c>
      <c r="O35" s="383">
        <f>P35+Q35</f>
        <v>0</v>
      </c>
      <c r="P35" s="385">
        <v>0</v>
      </c>
      <c r="Q35" s="385">
        <v>0</v>
      </c>
      <c r="R35" s="383">
        <f>S35+T35</f>
        <v>0</v>
      </c>
      <c r="S35" s="385">
        <v>0</v>
      </c>
      <c r="T35" s="385">
        <v>0</v>
      </c>
    </row>
    <row r="36" spans="2:20" ht="12.75" customHeight="1">
      <c r="B36" s="99" t="s">
        <v>104</v>
      </c>
      <c r="C36" s="380">
        <v>226</v>
      </c>
      <c r="D36" s="381">
        <v>123</v>
      </c>
      <c r="E36" s="381">
        <v>103</v>
      </c>
      <c r="F36" s="381">
        <v>226</v>
      </c>
      <c r="G36" s="381">
        <v>123</v>
      </c>
      <c r="H36" s="381">
        <v>103</v>
      </c>
      <c r="I36" s="382">
        <v>42</v>
      </c>
      <c r="J36" s="382">
        <v>28</v>
      </c>
      <c r="K36" s="382">
        <v>44</v>
      </c>
      <c r="L36" s="382">
        <v>34</v>
      </c>
      <c r="M36" s="382">
        <v>37</v>
      </c>
      <c r="N36" s="382">
        <v>41</v>
      </c>
      <c r="O36" s="383">
        <f>P36+Q36</f>
        <v>0</v>
      </c>
      <c r="P36" s="385">
        <v>0</v>
      </c>
      <c r="Q36" s="385">
        <v>0</v>
      </c>
      <c r="R36" s="383">
        <f>S36+T36</f>
        <v>0</v>
      </c>
      <c r="S36" s="385">
        <v>0</v>
      </c>
      <c r="T36" s="385">
        <v>0</v>
      </c>
    </row>
    <row r="37" spans="2:20" ht="12.75" customHeight="1">
      <c r="B37" s="99" t="s">
        <v>105</v>
      </c>
      <c r="C37" s="389">
        <f>D37+E37</f>
        <v>0</v>
      </c>
      <c r="D37" s="390">
        <f aca="true" t="shared" si="0" ref="D37:E39">G37+P37+S37</f>
        <v>0</v>
      </c>
      <c r="E37" s="390">
        <f t="shared" si="0"/>
        <v>0</v>
      </c>
      <c r="F37" s="390">
        <v>0</v>
      </c>
      <c r="G37" s="390">
        <f aca="true" t="shared" si="1" ref="G37:H39">I37+K37+M37</f>
        <v>0</v>
      </c>
      <c r="H37" s="390">
        <f t="shared" si="1"/>
        <v>0</v>
      </c>
      <c r="I37" s="385">
        <v>0</v>
      </c>
      <c r="J37" s="385">
        <v>0</v>
      </c>
      <c r="K37" s="385">
        <v>0</v>
      </c>
      <c r="L37" s="385">
        <v>0</v>
      </c>
      <c r="M37" s="385">
        <v>0</v>
      </c>
      <c r="N37" s="385">
        <v>0</v>
      </c>
      <c r="O37" s="383">
        <f>P37+Q37</f>
        <v>0</v>
      </c>
      <c r="P37" s="385">
        <v>0</v>
      </c>
      <c r="Q37" s="385">
        <v>0</v>
      </c>
      <c r="R37" s="383">
        <f>S37+T37</f>
        <v>0</v>
      </c>
      <c r="S37" s="385">
        <v>0</v>
      </c>
      <c r="T37" s="385">
        <v>0</v>
      </c>
    </row>
    <row r="38" spans="2:20" ht="12.75" customHeight="1">
      <c r="B38" s="99" t="s">
        <v>106</v>
      </c>
      <c r="C38" s="389">
        <f>D38+E38</f>
        <v>0</v>
      </c>
      <c r="D38" s="390">
        <f t="shared" si="0"/>
        <v>0</v>
      </c>
      <c r="E38" s="390">
        <f t="shared" si="0"/>
        <v>0</v>
      </c>
      <c r="F38" s="390">
        <v>0</v>
      </c>
      <c r="G38" s="390">
        <f t="shared" si="1"/>
        <v>0</v>
      </c>
      <c r="H38" s="390">
        <f t="shared" si="1"/>
        <v>0</v>
      </c>
      <c r="I38" s="385">
        <v>0</v>
      </c>
      <c r="J38" s="385">
        <v>0</v>
      </c>
      <c r="K38" s="385">
        <v>0</v>
      </c>
      <c r="L38" s="385">
        <v>0</v>
      </c>
      <c r="M38" s="385">
        <v>0</v>
      </c>
      <c r="N38" s="385">
        <v>0</v>
      </c>
      <c r="O38" s="383">
        <f>P38+Q38</f>
        <v>0</v>
      </c>
      <c r="P38" s="385">
        <v>0</v>
      </c>
      <c r="Q38" s="385">
        <v>0</v>
      </c>
      <c r="R38" s="383">
        <f>S38+T38</f>
        <v>0</v>
      </c>
      <c r="S38" s="385">
        <v>0</v>
      </c>
      <c r="T38" s="385">
        <v>0</v>
      </c>
    </row>
    <row r="39" spans="2:20" ht="12.75" customHeight="1">
      <c r="B39" s="99" t="s">
        <v>107</v>
      </c>
      <c r="C39" s="389">
        <f>D39+E39</f>
        <v>0</v>
      </c>
      <c r="D39" s="390">
        <f t="shared" si="0"/>
        <v>0</v>
      </c>
      <c r="E39" s="390">
        <f t="shared" si="0"/>
        <v>0</v>
      </c>
      <c r="F39" s="390">
        <v>0</v>
      </c>
      <c r="G39" s="390">
        <f t="shared" si="1"/>
        <v>0</v>
      </c>
      <c r="H39" s="390">
        <f t="shared" si="1"/>
        <v>0</v>
      </c>
      <c r="I39" s="385">
        <v>0</v>
      </c>
      <c r="J39" s="385">
        <v>0</v>
      </c>
      <c r="K39" s="385">
        <v>0</v>
      </c>
      <c r="L39" s="385">
        <v>0</v>
      </c>
      <c r="M39" s="385">
        <v>0</v>
      </c>
      <c r="N39" s="385">
        <v>0</v>
      </c>
      <c r="O39" s="383">
        <f>P39+Q39</f>
        <v>0</v>
      </c>
      <c r="P39" s="385">
        <v>0</v>
      </c>
      <c r="Q39" s="385">
        <v>0</v>
      </c>
      <c r="R39" s="383">
        <f>S39+T39</f>
        <v>0</v>
      </c>
      <c r="S39" s="385">
        <v>0</v>
      </c>
      <c r="T39" s="385">
        <v>0</v>
      </c>
    </row>
    <row r="40" spans="2:20" s="101" customFormat="1" ht="4.5" customHeight="1">
      <c r="B40" s="102"/>
      <c r="C40" s="386"/>
      <c r="D40" s="383"/>
      <c r="E40" s="383"/>
      <c r="F40" s="383"/>
      <c r="G40" s="383"/>
      <c r="H40" s="383"/>
      <c r="I40" s="379"/>
      <c r="J40" s="379"/>
      <c r="K40" s="379"/>
      <c r="L40" s="379"/>
      <c r="M40" s="379"/>
      <c r="N40" s="379"/>
      <c r="O40" s="383"/>
      <c r="P40" s="379"/>
      <c r="Q40" s="379"/>
      <c r="R40" s="383"/>
      <c r="S40" s="379"/>
      <c r="T40" s="379"/>
    </row>
    <row r="41" spans="2:20" ht="13.5" customHeight="1">
      <c r="B41" s="99" t="s">
        <v>108</v>
      </c>
      <c r="C41" s="380">
        <v>745</v>
      </c>
      <c r="D41" s="381">
        <v>325</v>
      </c>
      <c r="E41" s="381">
        <v>420</v>
      </c>
      <c r="F41" s="381">
        <v>745</v>
      </c>
      <c r="G41" s="381">
        <v>325</v>
      </c>
      <c r="H41" s="381">
        <v>420</v>
      </c>
      <c r="I41" s="382">
        <v>101</v>
      </c>
      <c r="J41" s="382">
        <v>140</v>
      </c>
      <c r="K41" s="382">
        <v>106</v>
      </c>
      <c r="L41" s="382">
        <v>131</v>
      </c>
      <c r="M41" s="382">
        <v>118</v>
      </c>
      <c r="N41" s="382">
        <v>149</v>
      </c>
      <c r="O41" s="383">
        <f>P41+Q41</f>
        <v>0</v>
      </c>
      <c r="P41" s="385">
        <v>0</v>
      </c>
      <c r="Q41" s="385">
        <v>0</v>
      </c>
      <c r="R41" s="383">
        <f>S41+T41</f>
        <v>0</v>
      </c>
      <c r="S41" s="385">
        <v>0</v>
      </c>
      <c r="T41" s="385">
        <v>0</v>
      </c>
    </row>
    <row r="42" spans="2:20" ht="12.75" customHeight="1">
      <c r="B42" s="99" t="s">
        <v>109</v>
      </c>
      <c r="C42" s="389">
        <f>D42+E42</f>
        <v>0</v>
      </c>
      <c r="D42" s="390">
        <f>G42+P42+S42</f>
        <v>0</v>
      </c>
      <c r="E42" s="390">
        <f>H42+Q42+T42</f>
        <v>0</v>
      </c>
      <c r="F42" s="390">
        <v>0</v>
      </c>
      <c r="G42" s="390">
        <f>I42+K42+M42</f>
        <v>0</v>
      </c>
      <c r="H42" s="390">
        <f>J42+L42+N42</f>
        <v>0</v>
      </c>
      <c r="I42" s="385">
        <v>0</v>
      </c>
      <c r="J42" s="385">
        <v>0</v>
      </c>
      <c r="K42" s="385">
        <v>0</v>
      </c>
      <c r="L42" s="385">
        <v>0</v>
      </c>
      <c r="M42" s="385">
        <v>0</v>
      </c>
      <c r="N42" s="385">
        <v>0</v>
      </c>
      <c r="O42" s="383">
        <f>P42+Q42</f>
        <v>0</v>
      </c>
      <c r="P42" s="385">
        <v>0</v>
      </c>
      <c r="Q42" s="385">
        <v>0</v>
      </c>
      <c r="R42" s="383">
        <f>S42+T42</f>
        <v>0</v>
      </c>
      <c r="S42" s="385">
        <v>0</v>
      </c>
      <c r="T42" s="385">
        <v>0</v>
      </c>
    </row>
    <row r="43" spans="2:20" ht="12.75" customHeight="1">
      <c r="B43" s="99" t="s">
        <v>110</v>
      </c>
      <c r="C43" s="380">
        <v>760</v>
      </c>
      <c r="D43" s="381">
        <v>353</v>
      </c>
      <c r="E43" s="381">
        <v>407</v>
      </c>
      <c r="F43" s="381">
        <v>760</v>
      </c>
      <c r="G43" s="381">
        <v>353</v>
      </c>
      <c r="H43" s="381">
        <v>407</v>
      </c>
      <c r="I43" s="382">
        <v>115</v>
      </c>
      <c r="J43" s="382">
        <v>126</v>
      </c>
      <c r="K43" s="382">
        <v>113</v>
      </c>
      <c r="L43" s="382">
        <v>128</v>
      </c>
      <c r="M43" s="382">
        <v>125</v>
      </c>
      <c r="N43" s="382">
        <v>153</v>
      </c>
      <c r="O43" s="383">
        <f>P43+Q43</f>
        <v>0</v>
      </c>
      <c r="P43" s="385">
        <v>0</v>
      </c>
      <c r="Q43" s="385">
        <v>0</v>
      </c>
      <c r="R43" s="383">
        <f>S43+T43</f>
        <v>0</v>
      </c>
      <c r="S43" s="385">
        <v>0</v>
      </c>
      <c r="T43" s="385">
        <v>0</v>
      </c>
    </row>
    <row r="44" spans="2:20" ht="12.75" customHeight="1">
      <c r="B44" s="99" t="s">
        <v>111</v>
      </c>
      <c r="C44" s="380">
        <v>242</v>
      </c>
      <c r="D44" s="381">
        <v>142</v>
      </c>
      <c r="E44" s="381">
        <v>100</v>
      </c>
      <c r="F44" s="381">
        <v>242</v>
      </c>
      <c r="G44" s="381">
        <v>142</v>
      </c>
      <c r="H44" s="381">
        <v>100</v>
      </c>
      <c r="I44" s="382">
        <v>58</v>
      </c>
      <c r="J44" s="382">
        <v>38</v>
      </c>
      <c r="K44" s="382">
        <v>45</v>
      </c>
      <c r="L44" s="382">
        <v>30</v>
      </c>
      <c r="M44" s="382">
        <v>39</v>
      </c>
      <c r="N44" s="382">
        <v>32</v>
      </c>
      <c r="O44" s="383">
        <f>P44+Q44</f>
        <v>0</v>
      </c>
      <c r="P44" s="385">
        <v>0</v>
      </c>
      <c r="Q44" s="385">
        <v>0</v>
      </c>
      <c r="R44" s="383">
        <f>S44+T44</f>
        <v>0</v>
      </c>
      <c r="S44" s="385">
        <v>0</v>
      </c>
      <c r="T44" s="385">
        <v>0</v>
      </c>
    </row>
    <row r="45" spans="2:20" ht="12.75" customHeight="1">
      <c r="B45" s="99" t="s">
        <v>112</v>
      </c>
      <c r="C45" s="389">
        <f>D45+E45</f>
        <v>0</v>
      </c>
      <c r="D45" s="390">
        <f>G45+P45+S45</f>
        <v>0</v>
      </c>
      <c r="E45" s="390">
        <f>H45+Q45+T45</f>
        <v>0</v>
      </c>
      <c r="F45" s="390">
        <v>0</v>
      </c>
      <c r="G45" s="390">
        <f>I45+K45+M45</f>
        <v>0</v>
      </c>
      <c r="H45" s="390">
        <f>J45+L45+N45</f>
        <v>0</v>
      </c>
      <c r="I45" s="385">
        <v>0</v>
      </c>
      <c r="J45" s="385">
        <v>0</v>
      </c>
      <c r="K45" s="385">
        <v>0</v>
      </c>
      <c r="L45" s="385">
        <v>0</v>
      </c>
      <c r="M45" s="385">
        <v>0</v>
      </c>
      <c r="N45" s="385">
        <v>0</v>
      </c>
      <c r="O45" s="383">
        <f>P45+Q45</f>
        <v>0</v>
      </c>
      <c r="P45" s="385">
        <v>0</v>
      </c>
      <c r="Q45" s="385">
        <v>0</v>
      </c>
      <c r="R45" s="383">
        <f>S45+T45</f>
        <v>0</v>
      </c>
      <c r="S45" s="385">
        <v>0</v>
      </c>
      <c r="T45" s="385">
        <v>0</v>
      </c>
    </row>
    <row r="46" spans="2:20" s="101" customFormat="1" ht="4.5" customHeight="1">
      <c r="B46" s="102"/>
      <c r="C46" s="386"/>
      <c r="D46" s="383"/>
      <c r="E46" s="383"/>
      <c r="F46" s="383"/>
      <c r="G46" s="383"/>
      <c r="H46" s="383"/>
      <c r="I46" s="379"/>
      <c r="J46" s="379"/>
      <c r="K46" s="379"/>
      <c r="L46" s="379"/>
      <c r="M46" s="379"/>
      <c r="N46" s="379"/>
      <c r="O46" s="383"/>
      <c r="P46" s="379"/>
      <c r="Q46" s="379"/>
      <c r="R46" s="383"/>
      <c r="S46" s="379"/>
      <c r="T46" s="379"/>
    </row>
    <row r="47" spans="2:20" ht="13.5" customHeight="1">
      <c r="B47" s="99" t="s">
        <v>113</v>
      </c>
      <c r="C47" s="380">
        <v>405</v>
      </c>
      <c r="D47" s="381">
        <v>181</v>
      </c>
      <c r="E47" s="381">
        <v>224</v>
      </c>
      <c r="F47" s="381">
        <v>405</v>
      </c>
      <c r="G47" s="381">
        <v>181</v>
      </c>
      <c r="H47" s="381">
        <v>224</v>
      </c>
      <c r="I47" s="382">
        <v>62</v>
      </c>
      <c r="J47" s="382">
        <v>78</v>
      </c>
      <c r="K47" s="382">
        <v>62</v>
      </c>
      <c r="L47" s="382">
        <v>73</v>
      </c>
      <c r="M47" s="382">
        <v>57</v>
      </c>
      <c r="N47" s="382">
        <v>73</v>
      </c>
      <c r="O47" s="383">
        <f>P47+Q47</f>
        <v>0</v>
      </c>
      <c r="P47" s="385">
        <v>0</v>
      </c>
      <c r="Q47" s="385">
        <v>0</v>
      </c>
      <c r="R47" s="383">
        <f>S47+T47</f>
        <v>0</v>
      </c>
      <c r="S47" s="385">
        <v>0</v>
      </c>
      <c r="T47" s="385">
        <v>0</v>
      </c>
    </row>
    <row r="48" spans="2:20" ht="12.75" customHeight="1">
      <c r="B48" s="99" t="s">
        <v>114</v>
      </c>
      <c r="C48" s="380">
        <v>472</v>
      </c>
      <c r="D48" s="381">
        <v>208</v>
      </c>
      <c r="E48" s="381">
        <v>264</v>
      </c>
      <c r="F48" s="381">
        <v>472</v>
      </c>
      <c r="G48" s="381">
        <v>208</v>
      </c>
      <c r="H48" s="381">
        <v>264</v>
      </c>
      <c r="I48" s="382">
        <v>78</v>
      </c>
      <c r="J48" s="382">
        <v>72</v>
      </c>
      <c r="K48" s="382">
        <v>57</v>
      </c>
      <c r="L48" s="382">
        <v>99</v>
      </c>
      <c r="M48" s="382">
        <v>73</v>
      </c>
      <c r="N48" s="382">
        <v>93</v>
      </c>
      <c r="O48" s="383">
        <f>P48+Q48</f>
        <v>0</v>
      </c>
      <c r="P48" s="385">
        <v>0</v>
      </c>
      <c r="Q48" s="385">
        <v>0</v>
      </c>
      <c r="R48" s="383">
        <f>S48+T48</f>
        <v>0</v>
      </c>
      <c r="S48" s="385">
        <v>0</v>
      </c>
      <c r="T48" s="385">
        <v>0</v>
      </c>
    </row>
    <row r="49" spans="2:20" ht="12.75" customHeight="1">
      <c r="B49" s="99" t="s">
        <v>115</v>
      </c>
      <c r="C49" s="380">
        <v>727</v>
      </c>
      <c r="D49" s="381">
        <v>380</v>
      </c>
      <c r="E49" s="381">
        <v>347</v>
      </c>
      <c r="F49" s="381">
        <v>727</v>
      </c>
      <c r="G49" s="381">
        <v>380</v>
      </c>
      <c r="H49" s="381">
        <v>347</v>
      </c>
      <c r="I49" s="382">
        <v>115</v>
      </c>
      <c r="J49" s="382">
        <v>106</v>
      </c>
      <c r="K49" s="382">
        <v>132</v>
      </c>
      <c r="L49" s="382">
        <v>104</v>
      </c>
      <c r="M49" s="382">
        <v>133</v>
      </c>
      <c r="N49" s="382">
        <v>137</v>
      </c>
      <c r="O49" s="383">
        <f>P49+Q49</f>
        <v>0</v>
      </c>
      <c r="P49" s="385">
        <v>0</v>
      </c>
      <c r="Q49" s="385">
        <v>0</v>
      </c>
      <c r="R49" s="383">
        <f>S49+T49</f>
        <v>0</v>
      </c>
      <c r="S49" s="385">
        <v>0</v>
      </c>
      <c r="T49" s="385">
        <v>0</v>
      </c>
    </row>
    <row r="50" spans="2:20" ht="12.75" customHeight="1">
      <c r="B50" s="99" t="s">
        <v>116</v>
      </c>
      <c r="C50" s="389">
        <f>D50+E50</f>
        <v>0</v>
      </c>
      <c r="D50" s="390">
        <f>G50+P50+S50</f>
        <v>0</v>
      </c>
      <c r="E50" s="390">
        <f>H50+Q50+T50</f>
        <v>0</v>
      </c>
      <c r="F50" s="390">
        <v>0</v>
      </c>
      <c r="G50" s="390">
        <f>I50+K50+M50</f>
        <v>0</v>
      </c>
      <c r="H50" s="390">
        <f>J50+L50+N50</f>
        <v>0</v>
      </c>
      <c r="I50" s="385">
        <v>0</v>
      </c>
      <c r="J50" s="385">
        <v>0</v>
      </c>
      <c r="K50" s="385">
        <v>0</v>
      </c>
      <c r="L50" s="385">
        <v>0</v>
      </c>
      <c r="M50" s="385">
        <v>0</v>
      </c>
      <c r="N50" s="385">
        <v>0</v>
      </c>
      <c r="O50" s="383">
        <f>P50+Q50</f>
        <v>0</v>
      </c>
      <c r="P50" s="385">
        <v>0</v>
      </c>
      <c r="Q50" s="385">
        <v>0</v>
      </c>
      <c r="R50" s="383">
        <f>S50+T50</f>
        <v>0</v>
      </c>
      <c r="S50" s="385">
        <v>0</v>
      </c>
      <c r="T50" s="385">
        <v>0</v>
      </c>
    </row>
    <row r="51" spans="2:20" ht="13.5" customHeight="1">
      <c r="B51" s="99" t="s">
        <v>117</v>
      </c>
      <c r="C51" s="389">
        <f>D51+E51</f>
        <v>0</v>
      </c>
      <c r="D51" s="390">
        <f>G51+P51+S51</f>
        <v>0</v>
      </c>
      <c r="E51" s="390">
        <f>H51+Q51+T51</f>
        <v>0</v>
      </c>
      <c r="F51" s="390">
        <v>0</v>
      </c>
      <c r="G51" s="390">
        <f>I51+K51+M51</f>
        <v>0</v>
      </c>
      <c r="H51" s="390">
        <f>J51+L51+N51</f>
        <v>0</v>
      </c>
      <c r="I51" s="385">
        <v>0</v>
      </c>
      <c r="J51" s="385">
        <v>0</v>
      </c>
      <c r="K51" s="385">
        <v>0</v>
      </c>
      <c r="L51" s="385">
        <v>0</v>
      </c>
      <c r="M51" s="385">
        <v>0</v>
      </c>
      <c r="N51" s="385">
        <v>0</v>
      </c>
      <c r="O51" s="383">
        <f>P51+Q51</f>
        <v>0</v>
      </c>
      <c r="P51" s="385">
        <v>0</v>
      </c>
      <c r="Q51" s="385">
        <v>0</v>
      </c>
      <c r="R51" s="383">
        <f>S51+T51</f>
        <v>0</v>
      </c>
      <c r="S51" s="385">
        <v>0</v>
      </c>
      <c r="T51" s="385">
        <v>0</v>
      </c>
    </row>
    <row r="52" spans="2:20" s="101" customFormat="1" ht="4.5" customHeight="1">
      <c r="B52" s="102"/>
      <c r="C52" s="386"/>
      <c r="D52" s="383"/>
      <c r="E52" s="383"/>
      <c r="F52" s="383"/>
      <c r="G52" s="383"/>
      <c r="H52" s="383"/>
      <c r="I52" s="379"/>
      <c r="J52" s="379"/>
      <c r="K52" s="379"/>
      <c r="L52" s="379"/>
      <c r="M52" s="379"/>
      <c r="N52" s="379"/>
      <c r="O52" s="383"/>
      <c r="P52" s="379"/>
      <c r="Q52" s="379"/>
      <c r="R52" s="383"/>
      <c r="S52" s="379"/>
      <c r="T52" s="379"/>
    </row>
    <row r="53" spans="2:20" ht="13.5" customHeight="1">
      <c r="B53" s="99" t="s">
        <v>118</v>
      </c>
      <c r="C53" s="380">
        <v>840</v>
      </c>
      <c r="D53" s="381">
        <v>415</v>
      </c>
      <c r="E53" s="381">
        <v>425</v>
      </c>
      <c r="F53" s="381">
        <v>840</v>
      </c>
      <c r="G53" s="381">
        <v>415</v>
      </c>
      <c r="H53" s="381">
        <v>425</v>
      </c>
      <c r="I53" s="382">
        <v>152</v>
      </c>
      <c r="J53" s="382">
        <v>128</v>
      </c>
      <c r="K53" s="382">
        <v>128</v>
      </c>
      <c r="L53" s="382">
        <v>151</v>
      </c>
      <c r="M53" s="382">
        <v>135</v>
      </c>
      <c r="N53" s="382">
        <v>146</v>
      </c>
      <c r="O53" s="383">
        <f>P53+Q53</f>
        <v>0</v>
      </c>
      <c r="P53" s="385">
        <v>0</v>
      </c>
      <c r="Q53" s="385">
        <v>0</v>
      </c>
      <c r="R53" s="383">
        <f>S53+T53</f>
        <v>0</v>
      </c>
      <c r="S53" s="385">
        <v>0</v>
      </c>
      <c r="T53" s="385">
        <v>0</v>
      </c>
    </row>
    <row r="54" spans="2:20" ht="12.75" customHeight="1">
      <c r="B54" s="99" t="s">
        <v>119</v>
      </c>
      <c r="C54" s="380">
        <v>341</v>
      </c>
      <c r="D54" s="381">
        <v>105</v>
      </c>
      <c r="E54" s="381">
        <v>236</v>
      </c>
      <c r="F54" s="381">
        <v>341</v>
      </c>
      <c r="G54" s="381">
        <v>105</v>
      </c>
      <c r="H54" s="381">
        <v>236</v>
      </c>
      <c r="I54" s="382">
        <v>46</v>
      </c>
      <c r="J54" s="382">
        <v>64</v>
      </c>
      <c r="K54" s="382">
        <v>30</v>
      </c>
      <c r="L54" s="382">
        <v>89</v>
      </c>
      <c r="M54" s="382">
        <v>29</v>
      </c>
      <c r="N54" s="382">
        <v>83</v>
      </c>
      <c r="O54" s="383">
        <f>P54+Q54</f>
        <v>0</v>
      </c>
      <c r="P54" s="385">
        <v>0</v>
      </c>
      <c r="Q54" s="385">
        <v>0</v>
      </c>
      <c r="R54" s="383">
        <f>S54+T54</f>
        <v>0</v>
      </c>
      <c r="S54" s="385">
        <v>0</v>
      </c>
      <c r="T54" s="385">
        <v>0</v>
      </c>
    </row>
    <row r="55" spans="2:20" ht="12.75" customHeight="1">
      <c r="B55" s="99" t="s">
        <v>120</v>
      </c>
      <c r="C55" s="389">
        <f>D55+E55</f>
        <v>0</v>
      </c>
      <c r="D55" s="390">
        <f>G55+P55+S55</f>
        <v>0</v>
      </c>
      <c r="E55" s="390">
        <f>H55+Q55+T55</f>
        <v>0</v>
      </c>
      <c r="F55" s="390">
        <v>0</v>
      </c>
      <c r="G55" s="390">
        <f>I55+K55+M55</f>
        <v>0</v>
      </c>
      <c r="H55" s="390">
        <f>J55+L55+N55</f>
        <v>0</v>
      </c>
      <c r="I55" s="385">
        <v>0</v>
      </c>
      <c r="J55" s="385">
        <v>0</v>
      </c>
      <c r="K55" s="385">
        <v>0</v>
      </c>
      <c r="L55" s="385">
        <v>0</v>
      </c>
      <c r="M55" s="385">
        <v>0</v>
      </c>
      <c r="N55" s="385">
        <v>0</v>
      </c>
      <c r="O55" s="383">
        <f>P55+Q55</f>
        <v>0</v>
      </c>
      <c r="P55" s="385">
        <v>0</v>
      </c>
      <c r="Q55" s="385">
        <v>0</v>
      </c>
      <c r="R55" s="383">
        <f>S55+T55</f>
        <v>0</v>
      </c>
      <c r="S55" s="385">
        <v>0</v>
      </c>
      <c r="T55" s="385">
        <v>0</v>
      </c>
    </row>
    <row r="56" spans="2:20" ht="12.75" customHeight="1">
      <c r="B56" s="99" t="s">
        <v>121</v>
      </c>
      <c r="C56" s="380">
        <v>592</v>
      </c>
      <c r="D56" s="381">
        <v>583</v>
      </c>
      <c r="E56" s="381">
        <v>9</v>
      </c>
      <c r="F56" s="381">
        <v>592</v>
      </c>
      <c r="G56" s="381">
        <v>583</v>
      </c>
      <c r="H56" s="381">
        <v>9</v>
      </c>
      <c r="I56" s="382">
        <v>205</v>
      </c>
      <c r="J56" s="382">
        <v>2</v>
      </c>
      <c r="K56" s="382">
        <v>188</v>
      </c>
      <c r="L56" s="382">
        <v>6</v>
      </c>
      <c r="M56" s="382">
        <v>190</v>
      </c>
      <c r="N56" s="382">
        <v>1</v>
      </c>
      <c r="O56" s="383">
        <f>P56+Q56</f>
        <v>0</v>
      </c>
      <c r="P56" s="385">
        <v>0</v>
      </c>
      <c r="Q56" s="385">
        <v>0</v>
      </c>
      <c r="R56" s="383">
        <f>S56+T56</f>
        <v>0</v>
      </c>
      <c r="S56" s="385">
        <v>0</v>
      </c>
      <c r="T56" s="385">
        <v>0</v>
      </c>
    </row>
    <row r="57" spans="2:20" ht="12.75" customHeight="1">
      <c r="B57" s="99" t="s">
        <v>122</v>
      </c>
      <c r="C57" s="389">
        <f>D57+E57</f>
        <v>0</v>
      </c>
      <c r="D57" s="390">
        <f>G57+P57+S57</f>
        <v>0</v>
      </c>
      <c r="E57" s="390">
        <f>H57+Q57+T57</f>
        <v>0</v>
      </c>
      <c r="F57" s="390">
        <v>0</v>
      </c>
      <c r="G57" s="390">
        <f>I57+K57+M57</f>
        <v>0</v>
      </c>
      <c r="H57" s="390">
        <f>J57+L57+N57</f>
        <v>0</v>
      </c>
      <c r="I57" s="385">
        <v>0</v>
      </c>
      <c r="J57" s="385">
        <v>0</v>
      </c>
      <c r="K57" s="385">
        <v>0</v>
      </c>
      <c r="L57" s="385">
        <v>0</v>
      </c>
      <c r="M57" s="385">
        <v>0</v>
      </c>
      <c r="N57" s="385">
        <v>0</v>
      </c>
      <c r="O57" s="383">
        <f>P57+Q57</f>
        <v>0</v>
      </c>
      <c r="P57" s="385">
        <v>0</v>
      </c>
      <c r="Q57" s="385">
        <v>0</v>
      </c>
      <c r="R57" s="383">
        <f>S57+T57</f>
        <v>0</v>
      </c>
      <c r="S57" s="385">
        <v>0</v>
      </c>
      <c r="T57" s="385">
        <v>0</v>
      </c>
    </row>
    <row r="58" spans="2:20" s="101" customFormat="1" ht="4.5" customHeight="1">
      <c r="B58" s="102"/>
      <c r="C58" s="386"/>
      <c r="D58" s="383"/>
      <c r="E58" s="383"/>
      <c r="F58" s="383"/>
      <c r="G58" s="383"/>
      <c r="H58" s="383"/>
      <c r="I58" s="379"/>
      <c r="J58" s="379"/>
      <c r="K58" s="379"/>
      <c r="L58" s="379"/>
      <c r="M58" s="379"/>
      <c r="N58" s="379"/>
      <c r="O58" s="383"/>
      <c r="P58" s="379"/>
      <c r="Q58" s="379"/>
      <c r="R58" s="383"/>
      <c r="S58" s="379"/>
      <c r="T58" s="379"/>
    </row>
    <row r="59" spans="2:20" ht="13.5" customHeight="1">
      <c r="B59" s="99" t="s">
        <v>123</v>
      </c>
      <c r="C59" s="380">
        <v>520</v>
      </c>
      <c r="D59" s="381">
        <v>208</v>
      </c>
      <c r="E59" s="381">
        <v>312</v>
      </c>
      <c r="F59" s="381">
        <v>520</v>
      </c>
      <c r="G59" s="381">
        <v>208</v>
      </c>
      <c r="H59" s="381">
        <v>312</v>
      </c>
      <c r="I59" s="382">
        <v>78</v>
      </c>
      <c r="J59" s="382">
        <v>104</v>
      </c>
      <c r="K59" s="382">
        <v>57</v>
      </c>
      <c r="L59" s="382">
        <v>102</v>
      </c>
      <c r="M59" s="382">
        <v>73</v>
      </c>
      <c r="N59" s="382">
        <v>106</v>
      </c>
      <c r="O59" s="383">
        <f>P59+Q59</f>
        <v>0</v>
      </c>
      <c r="P59" s="385">
        <v>0</v>
      </c>
      <c r="Q59" s="385">
        <v>0</v>
      </c>
      <c r="R59" s="383">
        <f>S59+T59</f>
        <v>0</v>
      </c>
      <c r="S59" s="385">
        <v>0</v>
      </c>
      <c r="T59" s="385">
        <v>0</v>
      </c>
    </row>
    <row r="60" spans="2:20" ht="12.75" customHeight="1">
      <c r="B60" s="99" t="s">
        <v>124</v>
      </c>
      <c r="C60" s="381">
        <v>0</v>
      </c>
      <c r="D60" s="390">
        <f aca="true" t="shared" si="2" ref="D60:E62">G60+P60+S60</f>
        <v>0</v>
      </c>
      <c r="E60" s="390">
        <f t="shared" si="2"/>
        <v>0</v>
      </c>
      <c r="F60" s="390">
        <v>0</v>
      </c>
      <c r="G60" s="390">
        <f aca="true" t="shared" si="3" ref="G60:H62">I60+K60+M60</f>
        <v>0</v>
      </c>
      <c r="H60" s="390">
        <f t="shared" si="3"/>
        <v>0</v>
      </c>
      <c r="I60" s="385">
        <v>0</v>
      </c>
      <c r="J60" s="385">
        <v>0</v>
      </c>
      <c r="K60" s="385">
        <v>0</v>
      </c>
      <c r="L60" s="385">
        <v>0</v>
      </c>
      <c r="M60" s="385">
        <v>0</v>
      </c>
      <c r="N60" s="385">
        <v>0</v>
      </c>
      <c r="O60" s="383">
        <f>P60+Q60</f>
        <v>0</v>
      </c>
      <c r="P60" s="385">
        <v>0</v>
      </c>
      <c r="Q60" s="385">
        <v>0</v>
      </c>
      <c r="R60" s="383">
        <f>S60+T60</f>
        <v>0</v>
      </c>
      <c r="S60" s="385">
        <v>0</v>
      </c>
      <c r="T60" s="385">
        <v>0</v>
      </c>
    </row>
    <row r="61" spans="2:20" ht="12.75" customHeight="1">
      <c r="B61" s="99" t="s">
        <v>125</v>
      </c>
      <c r="C61" s="389">
        <f>D61+E61</f>
        <v>0</v>
      </c>
      <c r="D61" s="390">
        <f t="shared" si="2"/>
        <v>0</v>
      </c>
      <c r="E61" s="390">
        <f t="shared" si="2"/>
        <v>0</v>
      </c>
      <c r="F61" s="390">
        <v>0</v>
      </c>
      <c r="G61" s="390">
        <f t="shared" si="3"/>
        <v>0</v>
      </c>
      <c r="H61" s="390">
        <f t="shared" si="3"/>
        <v>0</v>
      </c>
      <c r="I61" s="385">
        <v>0</v>
      </c>
      <c r="J61" s="385">
        <v>0</v>
      </c>
      <c r="K61" s="385">
        <v>0</v>
      </c>
      <c r="L61" s="385">
        <v>0</v>
      </c>
      <c r="M61" s="385">
        <v>0</v>
      </c>
      <c r="N61" s="385">
        <v>0</v>
      </c>
      <c r="O61" s="383">
        <f>P61+Q61</f>
        <v>0</v>
      </c>
      <c r="P61" s="385">
        <v>0</v>
      </c>
      <c r="Q61" s="385">
        <v>0</v>
      </c>
      <c r="R61" s="383">
        <f>S61+T61</f>
        <v>0</v>
      </c>
      <c r="S61" s="385">
        <v>0</v>
      </c>
      <c r="T61" s="385">
        <v>0</v>
      </c>
    </row>
    <row r="62" spans="2:20" ht="12.75" customHeight="1">
      <c r="B62" s="99" t="s">
        <v>126</v>
      </c>
      <c r="C62" s="389">
        <f>D62+E62</f>
        <v>0</v>
      </c>
      <c r="D62" s="390">
        <f t="shared" si="2"/>
        <v>0</v>
      </c>
      <c r="E62" s="390">
        <f t="shared" si="2"/>
        <v>0</v>
      </c>
      <c r="F62" s="390">
        <v>0</v>
      </c>
      <c r="G62" s="390">
        <f t="shared" si="3"/>
        <v>0</v>
      </c>
      <c r="H62" s="390">
        <f t="shared" si="3"/>
        <v>0</v>
      </c>
      <c r="I62" s="385">
        <v>0</v>
      </c>
      <c r="J62" s="385">
        <v>0</v>
      </c>
      <c r="K62" s="385">
        <v>0</v>
      </c>
      <c r="L62" s="385">
        <v>0</v>
      </c>
      <c r="M62" s="385">
        <v>0</v>
      </c>
      <c r="N62" s="385">
        <v>0</v>
      </c>
      <c r="O62" s="383">
        <f>P62+Q62</f>
        <v>0</v>
      </c>
      <c r="P62" s="385">
        <v>0</v>
      </c>
      <c r="Q62" s="385">
        <v>0</v>
      </c>
      <c r="R62" s="383">
        <f>S62+T62</f>
        <v>0</v>
      </c>
      <c r="S62" s="385">
        <v>0</v>
      </c>
      <c r="T62" s="385">
        <v>0</v>
      </c>
    </row>
    <row r="63" spans="2:20" ht="12.75" customHeight="1">
      <c r="B63" s="99" t="s">
        <v>127</v>
      </c>
      <c r="C63" s="380">
        <v>1102</v>
      </c>
      <c r="D63" s="381">
        <v>540</v>
      </c>
      <c r="E63" s="381">
        <v>562</v>
      </c>
      <c r="F63" s="381">
        <v>1102</v>
      </c>
      <c r="G63" s="381">
        <v>540</v>
      </c>
      <c r="H63" s="381">
        <v>562</v>
      </c>
      <c r="I63" s="382">
        <v>192</v>
      </c>
      <c r="J63" s="382">
        <v>171</v>
      </c>
      <c r="K63" s="382">
        <v>163</v>
      </c>
      <c r="L63" s="382">
        <v>185</v>
      </c>
      <c r="M63" s="382">
        <v>185</v>
      </c>
      <c r="N63" s="382">
        <v>206</v>
      </c>
      <c r="O63" s="383">
        <f>P63+Q63</f>
        <v>0</v>
      </c>
      <c r="P63" s="385">
        <v>0</v>
      </c>
      <c r="Q63" s="385">
        <v>0</v>
      </c>
      <c r="R63" s="383">
        <f>S63+T63</f>
        <v>0</v>
      </c>
      <c r="S63" s="385">
        <v>0</v>
      </c>
      <c r="T63" s="385">
        <v>0</v>
      </c>
    </row>
    <row r="64" spans="2:20" s="101" customFormat="1" ht="4.5" customHeight="1">
      <c r="B64" s="102"/>
      <c r="C64" s="388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3"/>
      <c r="P64" s="379"/>
      <c r="Q64" s="379"/>
      <c r="R64" s="383"/>
      <c r="S64" s="379"/>
      <c r="T64" s="379"/>
    </row>
    <row r="65" spans="2:20" ht="13.5" customHeight="1">
      <c r="B65" s="99" t="s">
        <v>128</v>
      </c>
      <c r="C65" s="389">
        <f>D65+E65</f>
        <v>0</v>
      </c>
      <c r="D65" s="390">
        <f>G65+P65+S65</f>
        <v>0</v>
      </c>
      <c r="E65" s="390">
        <f>H65+Q65+T65</f>
        <v>0</v>
      </c>
      <c r="F65" s="390">
        <v>0</v>
      </c>
      <c r="G65" s="390">
        <f>I65+K65+M65</f>
        <v>0</v>
      </c>
      <c r="H65" s="390">
        <f>J65+L65+N65</f>
        <v>0</v>
      </c>
      <c r="I65" s="385">
        <v>0</v>
      </c>
      <c r="J65" s="385">
        <v>0</v>
      </c>
      <c r="K65" s="385">
        <v>0</v>
      </c>
      <c r="L65" s="385">
        <v>0</v>
      </c>
      <c r="M65" s="385">
        <v>0</v>
      </c>
      <c r="N65" s="385">
        <v>0</v>
      </c>
      <c r="O65" s="383">
        <f>P65+Q65</f>
        <v>0</v>
      </c>
      <c r="P65" s="385">
        <v>0</v>
      </c>
      <c r="Q65" s="385">
        <v>0</v>
      </c>
      <c r="R65" s="383">
        <f>S65+T65</f>
        <v>0</v>
      </c>
      <c r="S65" s="385">
        <v>0</v>
      </c>
      <c r="T65" s="385">
        <v>0</v>
      </c>
    </row>
    <row r="66" spans="2:20" ht="12.75" customHeight="1">
      <c r="B66" s="99" t="s">
        <v>129</v>
      </c>
      <c r="C66" s="380">
        <v>548</v>
      </c>
      <c r="D66" s="381">
        <v>223</v>
      </c>
      <c r="E66" s="381">
        <v>325</v>
      </c>
      <c r="F66" s="381">
        <v>548</v>
      </c>
      <c r="G66" s="381">
        <v>223</v>
      </c>
      <c r="H66" s="381">
        <v>325</v>
      </c>
      <c r="I66" s="382">
        <v>72</v>
      </c>
      <c r="J66" s="382">
        <v>108</v>
      </c>
      <c r="K66" s="382">
        <v>88</v>
      </c>
      <c r="L66" s="382">
        <v>108</v>
      </c>
      <c r="M66" s="382">
        <v>63</v>
      </c>
      <c r="N66" s="382">
        <v>109</v>
      </c>
      <c r="O66" s="383">
        <f>P66+Q66</f>
        <v>0</v>
      </c>
      <c r="P66" s="385">
        <v>0</v>
      </c>
      <c r="Q66" s="385">
        <v>0</v>
      </c>
      <c r="R66" s="383">
        <f>S66+T66</f>
        <v>0</v>
      </c>
      <c r="S66" s="385">
        <v>0</v>
      </c>
      <c r="T66" s="385">
        <v>0</v>
      </c>
    </row>
    <row r="67" spans="2:20" ht="12.75" customHeight="1">
      <c r="B67" s="99" t="s">
        <v>130</v>
      </c>
      <c r="C67" s="389">
        <f>D67+E67</f>
        <v>0</v>
      </c>
      <c r="D67" s="390">
        <f aca="true" t="shared" si="4" ref="D67:E69">G67+P67+S67</f>
        <v>0</v>
      </c>
      <c r="E67" s="390">
        <f t="shared" si="4"/>
        <v>0</v>
      </c>
      <c r="F67" s="390">
        <v>0</v>
      </c>
      <c r="G67" s="390">
        <f aca="true" t="shared" si="5" ref="G67:H69">I67+K67+M67</f>
        <v>0</v>
      </c>
      <c r="H67" s="390">
        <f t="shared" si="5"/>
        <v>0</v>
      </c>
      <c r="I67" s="385">
        <v>0</v>
      </c>
      <c r="J67" s="385">
        <v>0</v>
      </c>
      <c r="K67" s="385">
        <v>0</v>
      </c>
      <c r="L67" s="385">
        <v>0</v>
      </c>
      <c r="M67" s="385">
        <v>0</v>
      </c>
      <c r="N67" s="385">
        <v>0</v>
      </c>
      <c r="O67" s="383">
        <f>P67+Q67</f>
        <v>0</v>
      </c>
      <c r="P67" s="385">
        <v>0</v>
      </c>
      <c r="Q67" s="385">
        <v>0</v>
      </c>
      <c r="R67" s="383">
        <f>S67+T67</f>
        <v>0</v>
      </c>
      <c r="S67" s="385">
        <v>0</v>
      </c>
      <c r="T67" s="385">
        <v>0</v>
      </c>
    </row>
    <row r="68" spans="2:20" ht="12.75" customHeight="1">
      <c r="B68" s="105" t="s">
        <v>131</v>
      </c>
      <c r="C68" s="389">
        <f>D68+E68</f>
        <v>0</v>
      </c>
      <c r="D68" s="390">
        <f t="shared" si="4"/>
        <v>0</v>
      </c>
      <c r="E68" s="390">
        <f t="shared" si="4"/>
        <v>0</v>
      </c>
      <c r="F68" s="390">
        <v>0</v>
      </c>
      <c r="G68" s="390">
        <f t="shared" si="5"/>
        <v>0</v>
      </c>
      <c r="H68" s="390">
        <f t="shared" si="5"/>
        <v>0</v>
      </c>
      <c r="I68" s="385">
        <v>0</v>
      </c>
      <c r="J68" s="385">
        <v>0</v>
      </c>
      <c r="K68" s="385">
        <v>0</v>
      </c>
      <c r="L68" s="385">
        <v>0</v>
      </c>
      <c r="M68" s="385">
        <v>0</v>
      </c>
      <c r="N68" s="385">
        <v>0</v>
      </c>
      <c r="O68" s="383">
        <f>P68+Q68</f>
        <v>0</v>
      </c>
      <c r="P68" s="385">
        <v>0</v>
      </c>
      <c r="Q68" s="385">
        <v>0</v>
      </c>
      <c r="R68" s="383">
        <f>S68+T68</f>
        <v>0</v>
      </c>
      <c r="S68" s="385">
        <v>0</v>
      </c>
      <c r="T68" s="385">
        <v>0</v>
      </c>
    </row>
    <row r="69" spans="2:20" ht="12.75" customHeight="1">
      <c r="B69" s="107" t="s">
        <v>132</v>
      </c>
      <c r="C69" s="389">
        <f>D69+E69</f>
        <v>0</v>
      </c>
      <c r="D69" s="390">
        <f t="shared" si="4"/>
        <v>0</v>
      </c>
      <c r="E69" s="390">
        <f t="shared" si="4"/>
        <v>0</v>
      </c>
      <c r="F69" s="390">
        <v>0</v>
      </c>
      <c r="G69" s="390">
        <f t="shared" si="5"/>
        <v>0</v>
      </c>
      <c r="H69" s="390">
        <f t="shared" si="5"/>
        <v>0</v>
      </c>
      <c r="I69" s="385">
        <v>0</v>
      </c>
      <c r="J69" s="385">
        <v>0</v>
      </c>
      <c r="K69" s="385">
        <v>0</v>
      </c>
      <c r="L69" s="385">
        <v>0</v>
      </c>
      <c r="M69" s="385">
        <v>0</v>
      </c>
      <c r="N69" s="385">
        <v>0</v>
      </c>
      <c r="O69" s="383">
        <f>P69+Q69</f>
        <v>0</v>
      </c>
      <c r="P69" s="385">
        <v>0</v>
      </c>
      <c r="Q69" s="385">
        <v>0</v>
      </c>
      <c r="R69" s="383">
        <f>S69+T69</f>
        <v>0</v>
      </c>
      <c r="S69" s="385">
        <v>0</v>
      </c>
      <c r="T69" s="385">
        <v>0</v>
      </c>
    </row>
    <row r="70" spans="2:20" ht="4.5" customHeight="1">
      <c r="B70" s="391"/>
      <c r="C70" s="392"/>
      <c r="D70" s="393"/>
      <c r="E70" s="393"/>
      <c r="F70" s="393"/>
      <c r="G70" s="393"/>
      <c r="H70" s="393"/>
      <c r="I70" s="394"/>
      <c r="J70" s="394"/>
      <c r="K70" s="394"/>
      <c r="L70" s="394"/>
      <c r="M70" s="394"/>
      <c r="N70" s="394"/>
      <c r="O70" s="395"/>
      <c r="P70" s="394"/>
      <c r="Q70" s="394"/>
      <c r="R70" s="395"/>
      <c r="S70" s="394"/>
      <c r="T70" s="394"/>
    </row>
    <row r="71" ht="13.5" customHeight="1"/>
    <row r="72" ht="11.25"/>
    <row r="73" ht="11.25"/>
    <row r="74" ht="11.25"/>
    <row r="75" ht="11.25"/>
  </sheetData>
  <sheetProtection/>
  <mergeCells count="12">
    <mergeCell ref="Q5:Q6"/>
    <mergeCell ref="R5:R6"/>
    <mergeCell ref="S5:S6"/>
    <mergeCell ref="T5:T6"/>
    <mergeCell ref="I5:J5"/>
    <mergeCell ref="K5:L5"/>
    <mergeCell ref="M5:N5"/>
    <mergeCell ref="F4:N4"/>
    <mergeCell ref="R4:T4"/>
    <mergeCell ref="O4:Q4"/>
    <mergeCell ref="O5:O6"/>
    <mergeCell ref="P5:P6"/>
  </mergeCells>
  <printOptions/>
  <pageMargins left="0.3937007874015748" right="0.1968503937007874" top="1.3779527559055118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徳島県情報政策室</dc:creator>
  <cp:keywords/>
  <dc:description/>
  <cp:lastModifiedBy>Administrator</cp:lastModifiedBy>
  <cp:lastPrinted>2018-01-04T04:52:52Z</cp:lastPrinted>
  <dcterms:created xsi:type="dcterms:W3CDTF">2002-04-15T01:14:30Z</dcterms:created>
  <dcterms:modified xsi:type="dcterms:W3CDTF">2018-01-04T07:20:13Z</dcterms:modified>
  <cp:category/>
  <cp:version/>
  <cp:contentType/>
  <cp:contentStatus/>
</cp:coreProperties>
</file>