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ca36fileshare.tksm-lan.local\300A60000選挙管理委員会事務局\長期保存\★選挙執行ファイル\【R07参議】\01_合同選管分\21_立候補予定者等説明会\01 説明会資料\99_最終版（WordExcelなど）\"/>
    </mc:Choice>
  </mc:AlternateContent>
  <xr:revisionPtr revIDLastSave="0" documentId="13_ncr:1_{391722B2-EA3C-4BA4-B669-C93FED59045C}" xr6:coauthVersionLast="47" xr6:coauthVersionMax="47" xr10:uidLastSave="{00000000-0000-0000-0000-000000000000}"/>
  <bookViews>
    <workbookView xWindow="-120" yWindow="-120" windowWidth="29040" windowHeight="15720" tabRatio="860" xr2:uid="{00000000-000D-0000-FFFF-FFFF00000000}"/>
  </bookViews>
  <sheets>
    <sheet name="入力シート" sheetId="54" r:id="rId1"/>
    <sheet name="表紙" sheetId="1" r:id="rId2"/>
    <sheet name="目次" sheetId="2" r:id="rId3"/>
    <sheet name="1" sheetId="6" r:id="rId4"/>
    <sheet name="2" sheetId="7" r:id="rId5"/>
    <sheet name="3" sheetId="8" r:id="rId6"/>
    <sheet name="4" sheetId="9" r:id="rId7"/>
    <sheet name="5" sheetId="10" r:id="rId8"/>
    <sheet name="6" sheetId="11" r:id="rId9"/>
    <sheet name="7" sheetId="12" r:id="rId10"/>
    <sheet name="8-1" sheetId="55" r:id="rId11"/>
    <sheet name="8-2" sheetId="14" r:id="rId12"/>
    <sheet name="8-3" sheetId="15" r:id="rId13"/>
    <sheet name="9" sheetId="16" r:id="rId14"/>
    <sheet name="10" sheetId="17" r:id="rId15"/>
    <sheet name="11" sheetId="18" r:id="rId16"/>
    <sheet name="12" sheetId="20" r:id="rId17"/>
    <sheet name="13" sheetId="19" r:id="rId18"/>
    <sheet name="14" sheetId="21" r:id="rId19"/>
    <sheet name="15" sheetId="22" r:id="rId20"/>
    <sheet name="16" sheetId="23" r:id="rId21"/>
    <sheet name="17" sheetId="24" r:id="rId22"/>
    <sheet name="18" sheetId="25" r:id="rId23"/>
    <sheet name="19" sheetId="26" r:id="rId24"/>
    <sheet name="20 " sheetId="27" r:id="rId25"/>
    <sheet name="21" sheetId="28" r:id="rId26"/>
    <sheet name="22" sheetId="29" r:id="rId27"/>
    <sheet name="23" sheetId="30" r:id="rId28"/>
    <sheet name="24" sheetId="31" r:id="rId29"/>
    <sheet name="25" sheetId="33" r:id="rId30"/>
    <sheet name="26" sheetId="34" r:id="rId31"/>
    <sheet name="27" sheetId="35" r:id="rId32"/>
    <sheet name="28" sheetId="36" r:id="rId33"/>
    <sheet name="29" sheetId="37" r:id="rId34"/>
    <sheet name="30" sheetId="38" r:id="rId35"/>
    <sheet name="31" sheetId="39" r:id="rId36"/>
    <sheet name="32" sheetId="40" r:id="rId37"/>
    <sheet name="33" sheetId="41" r:id="rId38"/>
    <sheet name="34" sheetId="42" r:id="rId39"/>
    <sheet name="35" sheetId="44" r:id="rId40"/>
    <sheet name="36" sheetId="45" r:id="rId41"/>
    <sheet name="37" sheetId="46" r:id="rId42"/>
    <sheet name="38" sheetId="47" r:id="rId43"/>
    <sheet name="39" sheetId="49" r:id="rId44"/>
    <sheet name="40" sheetId="50" r:id="rId45"/>
    <sheet name="41" sheetId="51" r:id="rId46"/>
    <sheet name="42" sheetId="53" r:id="rId47"/>
  </sheets>
  <definedNames>
    <definedName name="_xlnm.Print_Area" localSheetId="3">'1'!$A$1:$G$40</definedName>
    <definedName name="_xlnm.Print_Area" localSheetId="14">'10'!$A$1:$C$36</definedName>
    <definedName name="_xlnm.Print_Area" localSheetId="15">'11'!$A$1:$D$36</definedName>
    <definedName name="_xlnm.Print_Area" localSheetId="16">'12'!$A$1:$J$47</definedName>
    <definedName name="_xlnm.Print_Area" localSheetId="17">'13'!$A$1:$K$27</definedName>
    <definedName name="_xlnm.Print_Area" localSheetId="18">'14'!$A$1:$G$25</definedName>
    <definedName name="_xlnm.Print_Area" localSheetId="19">'15'!$A$1:$C$36</definedName>
    <definedName name="_xlnm.Print_Area" localSheetId="20">'16'!$A$1:$D$37</definedName>
    <definedName name="_xlnm.Print_Area" localSheetId="21">'17'!$A$1:$J$47</definedName>
    <definedName name="_xlnm.Print_Area" localSheetId="22">'18'!$A$1:$J$27</definedName>
    <definedName name="_xlnm.Print_Area" localSheetId="23">'19'!$A$1:$G$25</definedName>
    <definedName name="_xlnm.Print_Area" localSheetId="4">'2'!$A$1:$C$41</definedName>
    <definedName name="_xlnm.Print_Area" localSheetId="24">'20 '!$A$1:$C$36</definedName>
    <definedName name="_xlnm.Print_Area" localSheetId="25">'21'!$A$1:$D$37</definedName>
    <definedName name="_xlnm.Print_Area" localSheetId="26">'22'!$A$1:$J$47</definedName>
    <definedName name="_xlnm.Print_Area" localSheetId="27">'23'!$A$1:$J$27</definedName>
    <definedName name="_xlnm.Print_Area" localSheetId="28">'24'!$A$1:$G$25</definedName>
    <definedName name="_xlnm.Print_Area" localSheetId="29">'25'!$A$1:$C$37</definedName>
    <definedName name="_xlnm.Print_Area" localSheetId="30">'26'!$A$1:$D$27</definedName>
    <definedName name="_xlnm.Print_Area" localSheetId="31">'27'!$A$1:$J$47</definedName>
    <definedName name="_xlnm.Print_Area" localSheetId="32">'28'!$A$1:$J$20</definedName>
    <definedName name="_xlnm.Print_Area" localSheetId="33">'29'!$A$1:$G$25</definedName>
    <definedName name="_xlnm.Print_Area" localSheetId="5">'3'!$A$1:$F$39</definedName>
    <definedName name="_xlnm.Print_Area" localSheetId="34">'30'!$A$1:$C$38</definedName>
    <definedName name="_xlnm.Print_Area" localSheetId="35">'31'!$A$1:$D$27</definedName>
    <definedName name="_xlnm.Print_Area" localSheetId="36">'32'!$A$1:$J$47</definedName>
    <definedName name="_xlnm.Print_Area" localSheetId="37">'33'!$A$1:$J$20</definedName>
    <definedName name="_xlnm.Print_Area" localSheetId="38">'34'!$A$1:$G$25</definedName>
    <definedName name="_xlnm.Print_Area" localSheetId="39">'35'!$A$1:$C$38</definedName>
    <definedName name="_xlnm.Print_Area" localSheetId="40">'36'!$A$1:$D$27</definedName>
    <definedName name="_xlnm.Print_Area" localSheetId="41">'37'!$A$1:$J$47</definedName>
    <definedName name="_xlnm.Print_Area" localSheetId="42">'38'!$A$1:$J$20</definedName>
    <definedName name="_xlnm.Print_Area" localSheetId="43">'39'!$A$1:$H$27</definedName>
    <definedName name="_xlnm.Print_Area" localSheetId="6">'4'!$A$1:$E$48</definedName>
    <definedName name="_xlnm.Print_Area" localSheetId="44">'40'!$A$1:$D$36</definedName>
    <definedName name="_xlnm.Print_Area" localSheetId="45">'41'!$A$1:$J$47</definedName>
    <definedName name="_xlnm.Print_Area" localSheetId="46">'42'!$A$1:$I$33</definedName>
    <definedName name="_xlnm.Print_Area" localSheetId="7">'5'!$A$1:$C$46</definedName>
    <definedName name="_xlnm.Print_Area" localSheetId="8">'6'!$A$1:$J$51</definedName>
    <definedName name="_xlnm.Print_Area" localSheetId="9">'7'!$A$1:$S$47</definedName>
    <definedName name="_xlnm.Print_Area" localSheetId="10">'8-1'!$A$1:$S$48</definedName>
    <definedName name="_xlnm.Print_Area" localSheetId="11">'8-2'!$A$1:$N$51</definedName>
    <definedName name="_xlnm.Print_Area" localSheetId="12">'8-3'!$A$1:$E$29</definedName>
    <definedName name="_xlnm.Print_Area" localSheetId="13">'9'!$A$1:$G$25</definedName>
    <definedName name="_xlnm.Print_Area" localSheetId="0">入力シート!$A$1:$C$24</definedName>
    <definedName name="_xlnm.Print_Area" localSheetId="2">目次!$A$1:$D$69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4" i="14" l="1"/>
  <c r="B25" i="53" l="1"/>
  <c r="B13" i="53"/>
  <c r="E25" i="53"/>
  <c r="G25" i="53"/>
  <c r="F25" i="53"/>
  <c r="H25" i="53" s="1"/>
  <c r="G13" i="53"/>
  <c r="F13" i="53"/>
  <c r="H13" i="53" s="1"/>
  <c r="E13" i="53"/>
  <c r="A23" i="51"/>
  <c r="B10" i="51"/>
  <c r="A8" i="50"/>
  <c r="A10" i="49"/>
  <c r="A8" i="49"/>
  <c r="A6" i="49"/>
  <c r="H13" i="47"/>
  <c r="I13" i="47" s="1"/>
  <c r="G13" i="47"/>
  <c r="F13" i="47"/>
  <c r="C13" i="47"/>
  <c r="A23" i="46"/>
  <c r="B10" i="46"/>
  <c r="A8" i="45"/>
  <c r="A12" i="44"/>
  <c r="A10" i="44"/>
  <c r="A8" i="44"/>
  <c r="E11" i="42"/>
  <c r="A10" i="42"/>
  <c r="A8" i="42"/>
  <c r="A6" i="42"/>
  <c r="I13" i="41"/>
  <c r="H13" i="41"/>
  <c r="G13" i="41"/>
  <c r="F13" i="41"/>
  <c r="C13" i="41"/>
  <c r="A23" i="40"/>
  <c r="B10" i="40"/>
  <c r="D9" i="39"/>
  <c r="A8" i="39"/>
  <c r="A12" i="38"/>
  <c r="A10" i="38"/>
  <c r="A8" i="38"/>
  <c r="A10" i="37"/>
  <c r="A8" i="37"/>
  <c r="A6" i="37"/>
  <c r="H13" i="36"/>
  <c r="I13" i="36" s="1"/>
  <c r="G13" i="36"/>
  <c r="F13" i="36"/>
  <c r="C13" i="36"/>
  <c r="A23" i="35"/>
  <c r="B10" i="35"/>
  <c r="A8" i="34"/>
  <c r="A11" i="33"/>
  <c r="A9" i="33"/>
  <c r="A7" i="33"/>
  <c r="E11" i="31"/>
  <c r="A10" i="31"/>
  <c r="A8" i="31"/>
  <c r="A6" i="31"/>
  <c r="I13" i="30"/>
  <c r="H13" i="30"/>
  <c r="G13" i="30"/>
  <c r="F13" i="30"/>
  <c r="D13" i="30"/>
  <c r="C13" i="30"/>
  <c r="A26" i="29"/>
  <c r="A23" i="29"/>
  <c r="B10" i="29"/>
  <c r="A8" i="28"/>
  <c r="A11" i="27"/>
  <c r="A9" i="27"/>
  <c r="A7" i="27"/>
  <c r="A10" i="26"/>
  <c r="A8" i="26"/>
  <c r="A6" i="26"/>
  <c r="H13" i="25"/>
  <c r="I13" i="25" s="1"/>
  <c r="G13" i="25"/>
  <c r="F13" i="25"/>
  <c r="D13" i="25"/>
  <c r="C13" i="25"/>
  <c r="A23" i="24"/>
  <c r="B10" i="24"/>
  <c r="A8" i="23"/>
  <c r="C12" i="22"/>
  <c r="A11" i="22"/>
  <c r="A9" i="22"/>
  <c r="A7" i="22"/>
  <c r="A10" i="21"/>
  <c r="A8" i="21"/>
  <c r="A6" i="21"/>
  <c r="J13" i="19"/>
  <c r="I13" i="19"/>
  <c r="H13" i="19"/>
  <c r="G13" i="19"/>
  <c r="E13" i="19"/>
  <c r="D13" i="19"/>
  <c r="A13" i="19"/>
  <c r="A23" i="20"/>
  <c r="B10" i="20"/>
  <c r="C16" i="18"/>
  <c r="A8" i="18"/>
  <c r="A11" i="17"/>
  <c r="A9" i="17"/>
  <c r="A7" i="17"/>
  <c r="E11" i="16"/>
  <c r="A10" i="16"/>
  <c r="A8" i="16"/>
  <c r="A6" i="16"/>
  <c r="D26" i="15"/>
  <c r="C25" i="15"/>
  <c r="C24" i="15"/>
  <c r="C23" i="15"/>
  <c r="C22" i="15"/>
  <c r="C21" i="15"/>
  <c r="C20" i="15"/>
  <c r="C19" i="15"/>
  <c r="C18" i="15"/>
  <c r="C17" i="15"/>
  <c r="C16" i="15"/>
  <c r="C15" i="15"/>
  <c r="C14" i="15"/>
  <c r="C13" i="15"/>
  <c r="C12" i="15"/>
  <c r="C11" i="15"/>
  <c r="C10" i="15"/>
  <c r="K42" i="14"/>
  <c r="A41" i="14"/>
  <c r="K40" i="14"/>
  <c r="A39" i="14"/>
  <c r="K38" i="14"/>
  <c r="A37" i="14"/>
  <c r="K36" i="14"/>
  <c r="A35" i="14"/>
  <c r="K34" i="14"/>
  <c r="A33" i="14"/>
  <c r="K32" i="14"/>
  <c r="A31" i="14"/>
  <c r="K30" i="14"/>
  <c r="A29" i="14"/>
  <c r="K28" i="14"/>
  <c r="A27" i="14"/>
  <c r="K26" i="14"/>
  <c r="A25" i="14"/>
  <c r="K24" i="14"/>
  <c r="A23" i="14"/>
  <c r="K22" i="14"/>
  <c r="A21" i="14"/>
  <c r="K20" i="14"/>
  <c r="A19" i="14"/>
  <c r="K18" i="14"/>
  <c r="A17" i="14"/>
  <c r="K16" i="14"/>
  <c r="M44" i="14" s="1"/>
  <c r="A15" i="14"/>
  <c r="K14" i="14"/>
  <c r="A13" i="14"/>
  <c r="K12" i="14"/>
  <c r="A11" i="14"/>
  <c r="K10" i="14"/>
  <c r="Q44" i="55"/>
  <c r="K44" i="55"/>
  <c r="J44" i="55"/>
  <c r="R44" i="55" s="1"/>
  <c r="A43" i="55"/>
  <c r="Q42" i="55"/>
  <c r="K42" i="55"/>
  <c r="J42" i="55"/>
  <c r="R42" i="55" s="1"/>
  <c r="A41" i="55"/>
  <c r="Q40" i="55"/>
  <c r="K40" i="55"/>
  <c r="J40" i="55"/>
  <c r="R40" i="55" s="1"/>
  <c r="A39" i="55"/>
  <c r="Q38" i="55"/>
  <c r="K38" i="55"/>
  <c r="J38" i="55"/>
  <c r="R38" i="55" s="1"/>
  <c r="A37" i="55"/>
  <c r="Q36" i="55"/>
  <c r="K36" i="55"/>
  <c r="J36" i="55"/>
  <c r="R36" i="55" s="1"/>
  <c r="A35" i="55"/>
  <c r="Q34" i="55"/>
  <c r="K34" i="55"/>
  <c r="J34" i="55"/>
  <c r="R34" i="55" s="1"/>
  <c r="A33" i="55"/>
  <c r="Q32" i="55"/>
  <c r="K32" i="55"/>
  <c r="J32" i="55"/>
  <c r="R32" i="55" s="1"/>
  <c r="A31" i="55"/>
  <c r="Q30" i="55"/>
  <c r="K30" i="55"/>
  <c r="J30" i="55"/>
  <c r="R30" i="55" s="1"/>
  <c r="A29" i="55"/>
  <c r="Q28" i="55"/>
  <c r="K28" i="55"/>
  <c r="J28" i="55"/>
  <c r="R28" i="55" s="1"/>
  <c r="A27" i="55"/>
  <c r="Q26" i="55"/>
  <c r="K26" i="55"/>
  <c r="J26" i="55"/>
  <c r="R26" i="55" s="1"/>
  <c r="A25" i="55"/>
  <c r="Q24" i="55"/>
  <c r="K24" i="55"/>
  <c r="J24" i="55"/>
  <c r="R24" i="55" s="1"/>
  <c r="A23" i="55"/>
  <c r="Q22" i="55"/>
  <c r="K22" i="55"/>
  <c r="J22" i="55"/>
  <c r="R22" i="55" s="1"/>
  <c r="A21" i="55"/>
  <c r="Q20" i="55"/>
  <c r="K20" i="55"/>
  <c r="J20" i="55"/>
  <c r="R20" i="55" s="1"/>
  <c r="A19" i="55"/>
  <c r="Q18" i="55"/>
  <c r="K18" i="55"/>
  <c r="J18" i="55"/>
  <c r="R18" i="55" s="1"/>
  <c r="A17" i="55"/>
  <c r="Q16" i="55"/>
  <c r="K16" i="55"/>
  <c r="J16" i="55"/>
  <c r="R16" i="55" s="1"/>
  <c r="A15" i="55"/>
  <c r="Q14" i="55"/>
  <c r="K14" i="55"/>
  <c r="J14" i="55"/>
  <c r="R14" i="55" s="1"/>
  <c r="A13" i="55"/>
  <c r="Q12" i="55"/>
  <c r="J12" i="55"/>
  <c r="R12" i="55" s="1"/>
  <c r="Q43" i="12"/>
  <c r="K43" i="12"/>
  <c r="J43" i="12"/>
  <c r="R43" i="12" s="1"/>
  <c r="A42" i="12"/>
  <c r="Q41" i="12"/>
  <c r="K41" i="12"/>
  <c r="J41" i="12"/>
  <c r="R41" i="12" s="1"/>
  <c r="A40" i="12"/>
  <c r="Q39" i="12"/>
  <c r="K39" i="12"/>
  <c r="J39" i="12"/>
  <c r="R39" i="12" s="1"/>
  <c r="A38" i="12"/>
  <c r="Q37" i="12"/>
  <c r="K37" i="12"/>
  <c r="J37" i="12"/>
  <c r="R37" i="12" s="1"/>
  <c r="A36" i="12"/>
  <c r="Q35" i="12"/>
  <c r="K35" i="12"/>
  <c r="J35" i="12"/>
  <c r="R35" i="12" s="1"/>
  <c r="A34" i="12"/>
  <c r="Q33" i="12"/>
  <c r="K33" i="12"/>
  <c r="J33" i="12"/>
  <c r="R33" i="12" s="1"/>
  <c r="A32" i="12"/>
  <c r="Q31" i="12"/>
  <c r="K31" i="12"/>
  <c r="J31" i="12"/>
  <c r="R31" i="12" s="1"/>
  <c r="A30" i="12"/>
  <c r="Q29" i="12"/>
  <c r="K29" i="12"/>
  <c r="J29" i="12"/>
  <c r="R29" i="12" s="1"/>
  <c r="A28" i="12"/>
  <c r="Q27" i="12"/>
  <c r="K27" i="12"/>
  <c r="J27" i="12"/>
  <c r="R27" i="12" s="1"/>
  <c r="A26" i="12"/>
  <c r="Q25" i="12"/>
  <c r="K25" i="12"/>
  <c r="J25" i="12"/>
  <c r="R25" i="12" s="1"/>
  <c r="A24" i="12"/>
  <c r="Q23" i="12"/>
  <c r="K23" i="12"/>
  <c r="J23" i="12"/>
  <c r="R23" i="12" s="1"/>
  <c r="A22" i="12"/>
  <c r="Q21" i="12"/>
  <c r="K21" i="12"/>
  <c r="J21" i="12"/>
  <c r="R21" i="12" s="1"/>
  <c r="A20" i="12"/>
  <c r="Q19" i="12"/>
  <c r="K19" i="12"/>
  <c r="J19" i="12"/>
  <c r="R19" i="12" s="1"/>
  <c r="A18" i="12"/>
  <c r="Q17" i="12"/>
  <c r="K17" i="12"/>
  <c r="J17" i="12"/>
  <c r="R17" i="12" s="1"/>
  <c r="A16" i="12"/>
  <c r="Q15" i="12"/>
  <c r="K15" i="12"/>
  <c r="J15" i="12"/>
  <c r="R15" i="12" s="1"/>
  <c r="A14" i="12"/>
  <c r="Q13" i="12"/>
  <c r="K13" i="12"/>
  <c r="J13" i="12"/>
  <c r="R13" i="12" s="1"/>
  <c r="A12" i="12"/>
  <c r="Q11" i="12"/>
  <c r="J11" i="12"/>
  <c r="R11" i="12" s="1"/>
  <c r="A23" i="11"/>
  <c r="B10" i="11"/>
  <c r="B32" i="10"/>
  <c r="C9" i="10"/>
  <c r="A8" i="10"/>
  <c r="D32" i="9"/>
  <c r="C32" i="9"/>
  <c r="A8" i="9"/>
  <c r="A8" i="8"/>
  <c r="A11" i="7"/>
  <c r="A9" i="7"/>
  <c r="A7" i="7"/>
  <c r="E10" i="6"/>
  <c r="A9" i="6"/>
  <c r="A8" i="6"/>
  <c r="A6" i="6"/>
  <c r="A10" i="1"/>
  <c r="A7" i="1"/>
  <c r="B23" i="54"/>
  <c r="B22" i="54"/>
  <c r="A26" i="51" s="1"/>
  <c r="R45" i="12" l="1"/>
  <c r="R46" i="55"/>
  <c r="A26" i="40"/>
  <c r="D9" i="23"/>
  <c r="C12" i="33"/>
  <c r="C13" i="44"/>
  <c r="C12" i="7"/>
  <c r="A26" i="11"/>
  <c r="C12" i="17"/>
  <c r="E11" i="26"/>
  <c r="D9" i="34"/>
  <c r="E11" i="37"/>
  <c r="D9" i="45"/>
  <c r="F11" i="49"/>
  <c r="D9" i="8"/>
  <c r="D9" i="18"/>
  <c r="A26" i="24"/>
  <c r="D9" i="50"/>
  <c r="D9" i="9"/>
  <c r="C12" i="27"/>
  <c r="A26" i="35"/>
  <c r="A26" i="46"/>
  <c r="E11" i="21"/>
  <c r="C13" i="38"/>
  <c r="A26" i="20"/>
  <c r="D9" i="2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464406</author>
  </authors>
  <commentList>
    <comment ref="C67" authorId="0" shapeId="0" xr:uid="{00000000-0006-0000-0200-000001000000}">
      <text>
        <r>
          <rPr>
            <sz val="11"/>
            <color theme="1"/>
            <rFont val="ＭＳ Ｐゴシック"/>
            <family val="3"/>
            <charset val="128"/>
          </rPr>
          <t>以下はR1参議選時の記載です。
請求書一通に対して、内訳書の添付漏れが考えられるので、様式42と43を
一本化してはどうでしょうか？
※試しに二段書きしてみましたので、
　様式42をご確認ください。
⇒　43を42に統合しました。43は削除しました。</t>
        </r>
      </text>
    </comment>
  </commentList>
</comments>
</file>

<file path=xl/sharedStrings.xml><?xml version="1.0" encoding="utf-8"?>
<sst xmlns="http://schemas.openxmlformats.org/spreadsheetml/2006/main" count="2286" uniqueCount="583">
  <si>
    <t>徳島県及び高知県参議院合同選挙区選挙管理委員会</t>
    <rPh sb="0" eb="3">
      <t>トクシマケン</t>
    </rPh>
    <rPh sb="3" eb="4">
      <t>オヨ</t>
    </rPh>
    <rPh sb="8" eb="11">
      <t>サンギイン</t>
    </rPh>
    <rPh sb="11" eb="13">
      <t>ゴウドウ</t>
    </rPh>
    <rPh sb="13" eb="16">
      <t>センキョク</t>
    </rPh>
    <phoneticPr fontId="2"/>
  </si>
  <si>
    <t>選挙事務所用立札・看板
作成数確認申請書</t>
  </si>
  <si>
    <t>発行責任者の氏名
及び連絡先</t>
    <rPh sb="0" eb="2">
      <t>ハッコウ</t>
    </rPh>
    <rPh sb="2" eb="5">
      <t>セキニンシャ</t>
    </rPh>
    <rPh sb="6" eb="8">
      <t>シメイ</t>
    </rPh>
    <rPh sb="9" eb="10">
      <t>オヨ</t>
    </rPh>
    <rPh sb="11" eb="14">
      <t>レンラクサキ</t>
    </rPh>
    <phoneticPr fontId="2"/>
  </si>
  <si>
    <t>　７　候補者の指定した運転手以外の運転手は、県に支払を請求することはできません。</t>
  </si>
  <si>
    <t>運送等年月日</t>
    <rPh sb="0" eb="3">
      <t>ウンソウトウ</t>
    </rPh>
    <rPh sb="3" eb="6">
      <t>ネンガッピ</t>
    </rPh>
    <phoneticPr fontId="2"/>
  </si>
  <si>
    <t>　　されたポスター掲示場数を記載してください。</t>
  </si>
  <si>
    <t>自動車燃料代
確認申請書</t>
  </si>
  <si>
    <t>　　「確認金額」の範囲内に限られています。</t>
  </si>
  <si>
    <t>請求書に添付。このため、この用紙は　　運送事業者に渡す。</t>
  </si>
  <si>
    <t>（政見放送用の録音・録画）</t>
    <rPh sb="1" eb="3">
      <t>セイケン</t>
    </rPh>
    <rPh sb="3" eb="6">
      <t>ホウソウヨウ</t>
    </rPh>
    <rPh sb="7" eb="9">
      <t>ロクオン</t>
    </rPh>
    <rPh sb="10" eb="12">
      <t>ロクガ</t>
    </rPh>
    <phoneticPr fontId="2"/>
  </si>
  <si>
    <t>　４　契約業者等（法人にあっては、その代表者）本人が提出する場合にあっては本人確認書類の提示又は提出を、その代</t>
    <rPh sb="3" eb="5">
      <t>ケイヤク</t>
    </rPh>
    <rPh sb="5" eb="7">
      <t>ギョウシャ</t>
    </rPh>
    <rPh sb="7" eb="8">
      <t>トウ</t>
    </rPh>
    <rPh sb="9" eb="11">
      <t>ホウジン</t>
    </rPh>
    <rPh sb="19" eb="22">
      <t>ダイヒョウシャ</t>
    </rPh>
    <rPh sb="26" eb="28">
      <t>テイシュツ</t>
    </rPh>
    <phoneticPr fontId="2"/>
  </si>
  <si>
    <t>立札・看板作成業者に提出。</t>
  </si>
  <si>
    <t>左のうち確認済又は確認申請枚数</t>
    <rPh sb="0" eb="1">
      <t>ヒダリ</t>
    </rPh>
    <rPh sb="4" eb="6">
      <t>カクニン</t>
    </rPh>
    <rPh sb="6" eb="7">
      <t>ズ</t>
    </rPh>
    <rPh sb="7" eb="8">
      <t>マタ</t>
    </rPh>
    <rPh sb="9" eb="11">
      <t>カクニン</t>
    </rPh>
    <rPh sb="11" eb="13">
      <t>シンセイ</t>
    </rPh>
    <rPh sb="13" eb="15">
      <t>マイスウ</t>
    </rPh>
    <phoneticPr fontId="2"/>
  </si>
  <si>
    <t>選挙事務所用立札・看板作成について、公費負担を受けようとするときに、合同選管に提出。</t>
    <rPh sb="34" eb="36">
      <t>ゴウドウ</t>
    </rPh>
    <phoneticPr fontId="2"/>
  </si>
  <si>
    <t>　　　ロ　確認された作成枚数が35,000枚を超える場合</t>
  </si>
  <si>
    <t>３　燃料の供給を受ける選挙運動用自動車の自動車登録番号又は車両番号</t>
    <rPh sb="2" eb="4">
      <t>ネンリョウ</t>
    </rPh>
    <rPh sb="5" eb="7">
      <t>キョウキュウ</t>
    </rPh>
    <rPh sb="8" eb="9">
      <t>ウ</t>
    </rPh>
    <rPh sb="11" eb="13">
      <t>センキョ</t>
    </rPh>
    <rPh sb="13" eb="16">
      <t>ウンドウヨウ</t>
    </rPh>
    <rPh sb="16" eb="19">
      <t>ジドウシャ</t>
    </rPh>
    <rPh sb="20" eb="23">
      <t>ジドウシャ</t>
    </rPh>
    <rPh sb="23" eb="25">
      <t>トウロク</t>
    </rPh>
    <rPh sb="25" eb="27">
      <t>バンゴウ</t>
    </rPh>
    <rPh sb="27" eb="28">
      <t>マタ</t>
    </rPh>
    <rPh sb="29" eb="31">
      <t>シャリョウ</t>
    </rPh>
    <rPh sb="31" eb="33">
      <t>バンゴウ</t>
    </rPh>
    <phoneticPr fontId="2"/>
  </si>
  <si>
    <t>　　後速やかに提出してください。　　</t>
  </si>
  <si>
    <t>契約年月日</t>
    <rPh sb="0" eb="2">
      <t>ケイヤク</t>
    </rPh>
    <rPh sb="2" eb="5">
      <t>ネンガッピ</t>
    </rPh>
    <phoneticPr fontId="2"/>
  </si>
  <si>
    <t>選挙運動用自動車
使用証明書（運転手）</t>
  </si>
  <si>
    <t>一般乗用旅客自動車運送事業者との運送契約により自動車を使用した場合</t>
  </si>
  <si>
    <t>ビラ作成枚数確認申請書</t>
  </si>
  <si>
    <t>　　記載してください。</t>
  </si>
  <si>
    <t>　　書作成業者に提出してください。</t>
  </si>
  <si>
    <t>定による確認を受けたいので申請します。</t>
    <rPh sb="0" eb="1">
      <t>テイ</t>
    </rPh>
    <rPh sb="4" eb="6">
      <t>カクニン</t>
    </rPh>
    <rPh sb="7" eb="8">
      <t>ウ</t>
    </rPh>
    <rPh sb="13" eb="15">
      <t>シンセイ</t>
    </rPh>
    <phoneticPr fontId="2"/>
  </si>
  <si>
    <t>　　に提出してください。</t>
  </si>
  <si>
    <t>（個人演説会場用立札・看板の作成）</t>
    <rPh sb="1" eb="3">
      <t>コジン</t>
    </rPh>
    <rPh sb="3" eb="5">
      <t>エンゼツ</t>
    </rPh>
    <rPh sb="5" eb="7">
      <t>カイジョウ</t>
    </rPh>
    <rPh sb="7" eb="8">
      <t>ヨウ</t>
    </rPh>
    <rPh sb="8" eb="10">
      <t>タテフダ</t>
    </rPh>
    <rPh sb="11" eb="13">
      <t>カンバン</t>
    </rPh>
    <rPh sb="14" eb="16">
      <t>サクセイ</t>
    </rPh>
    <phoneticPr fontId="2"/>
  </si>
  <si>
    <t xml:space="preserve"> １　一般乗用旅客自動車運送事業者
 　　との運送契約による場合</t>
    <rPh sb="3" eb="5">
      <t>イッパン</t>
    </rPh>
    <rPh sb="5" eb="7">
      <t>ジョウヨウ</t>
    </rPh>
    <rPh sb="7" eb="9">
      <t>リョキャク</t>
    </rPh>
    <rPh sb="9" eb="12">
      <t>ジドウシャ</t>
    </rPh>
    <rPh sb="12" eb="14">
      <t>ウンソウ</t>
    </rPh>
    <rPh sb="14" eb="17">
      <t>ジギョウシャ</t>
    </rPh>
    <rPh sb="23" eb="25">
      <t>ウンソウ</t>
    </rPh>
    <rPh sb="25" eb="27">
      <t>ケイヤク</t>
    </rPh>
    <rPh sb="30" eb="32">
      <t>バアイ</t>
    </rPh>
    <phoneticPr fontId="2"/>
  </si>
  <si>
    <t>請求書に添付。このため、この用紙は、立札・看板作成業者に渡す。</t>
  </si>
  <si>
    <t>複製金額</t>
    <rPh sb="0" eb="2">
      <t>フクセイ</t>
    </rPh>
    <rPh sb="2" eb="4">
      <t>キンガク</t>
    </rPh>
    <phoneticPr fontId="2"/>
  </si>
  <si>
    <t>選挙事務所用立札・看板
作成契約届出書</t>
  </si>
  <si>
    <t>備　考</t>
    <rPh sb="0" eb="1">
      <t>トモ</t>
    </rPh>
    <rPh sb="2" eb="3">
      <t>コウ</t>
    </rPh>
    <phoneticPr fontId="2"/>
  </si>
  <si>
    <t>　１　この申請書は、立札・看板作成業者ごとに別々に候補者から県に提出してください。</t>
    <rPh sb="10" eb="12">
      <t>タテフダ</t>
    </rPh>
    <rPh sb="13" eb="15">
      <t>カンバン</t>
    </rPh>
    <rPh sb="15" eb="17">
      <t>サクセイ</t>
    </rPh>
    <phoneticPr fontId="2"/>
  </si>
  <si>
    <t>枚</t>
    <rPh sb="0" eb="1">
      <t>マイ</t>
    </rPh>
    <phoneticPr fontId="2"/>
  </si>
  <si>
    <t>選挙運動用自動車
使用証明書（燃料）</t>
  </si>
  <si>
    <t>通常葉書作成業者に提出。</t>
  </si>
  <si>
    <t>契　約　内　容</t>
    <rPh sb="0" eb="1">
      <t>ケイ</t>
    </rPh>
    <rPh sb="2" eb="3">
      <t>ヤク</t>
    </rPh>
    <rPh sb="4" eb="5">
      <t>ウチ</t>
    </rPh>
    <rPh sb="6" eb="7">
      <t>カタチ</t>
    </rPh>
    <phoneticPr fontId="2"/>
  </si>
  <si>
    <t>執行年</t>
    <rPh sb="0" eb="2">
      <t>シッコウ</t>
    </rPh>
    <rPh sb="2" eb="3">
      <t>ネン</t>
    </rPh>
    <phoneticPr fontId="2"/>
  </si>
  <si>
    <t>様式</t>
  </si>
  <si>
    <t>一般乗用旅客自動車運送事業者以外の者との契約により自動車を使用した場合</t>
  </si>
  <si>
    <t>　次のとおり選挙運動用自動車を使用したものであることを証明します。</t>
    <rPh sb="1" eb="2">
      <t>ツギ</t>
    </rPh>
    <rPh sb="6" eb="8">
      <t>センキョ</t>
    </rPh>
    <rPh sb="8" eb="11">
      <t>ウンドウヨウ</t>
    </rPh>
    <rPh sb="11" eb="14">
      <t>ジドウシャ</t>
    </rPh>
    <rPh sb="15" eb="17">
      <t>シヨウ</t>
    </rPh>
    <rPh sb="27" eb="29">
      <t>ショウメイ</t>
    </rPh>
    <phoneticPr fontId="2"/>
  </si>
  <si>
    <t>基準限度額</t>
    <rPh sb="0" eb="2">
      <t>キジュン</t>
    </rPh>
    <rPh sb="2" eb="4">
      <t>ゲンド</t>
    </rPh>
    <rPh sb="4" eb="5">
      <t>ガク</t>
    </rPh>
    <phoneticPr fontId="2"/>
  </si>
  <si>
    <t xml:space="preserve">円
</t>
    <rPh sb="0" eb="1">
      <t>エン</t>
    </rPh>
    <phoneticPr fontId="2"/>
  </si>
  <si>
    <t>　　のです。</t>
  </si>
  <si>
    <t>個人演説会場用立札・看板作成証明書</t>
    <rPh sb="0" eb="2">
      <t>コジン</t>
    </rPh>
    <rPh sb="2" eb="4">
      <t>エンゼツ</t>
    </rPh>
    <rPh sb="4" eb="7">
      <t>カイジョウヨウ</t>
    </rPh>
    <rPh sb="7" eb="9">
      <t>タテフダ</t>
    </rPh>
    <rPh sb="10" eb="12">
      <t>カンバン</t>
    </rPh>
    <rPh sb="12" eb="14">
      <t>サクセイ</t>
    </rPh>
    <rPh sb="14" eb="15">
      <t>ショウ</t>
    </rPh>
    <rPh sb="15" eb="16">
      <t>メイ</t>
    </rPh>
    <rPh sb="16" eb="17">
      <t>ショ</t>
    </rPh>
    <phoneticPr fontId="2"/>
  </si>
  <si>
    <t>請求書に添付。このため、この用紙は　　ビラ作成業者に渡す。</t>
  </si>
  <si>
    <t>２　契約の相手方の氏名又は名称及び住所並びに法人にあってはその代表者の氏名</t>
    <rPh sb="2" eb="4">
      <t>ケイヤク</t>
    </rPh>
    <rPh sb="5" eb="7">
      <t>アイテ</t>
    </rPh>
    <rPh sb="7" eb="8">
      <t>カタ</t>
    </rPh>
    <rPh sb="9" eb="11">
      <t>シメイ</t>
    </rPh>
    <rPh sb="11" eb="12">
      <t>マタ</t>
    </rPh>
    <rPh sb="13" eb="15">
      <t>メイショウ</t>
    </rPh>
    <rPh sb="15" eb="16">
      <t>オヨ</t>
    </rPh>
    <rPh sb="17" eb="19">
      <t>ジュウショ</t>
    </rPh>
    <rPh sb="19" eb="20">
      <t>ナラ</t>
    </rPh>
    <rPh sb="22" eb="24">
      <t>ホウジン</t>
    </rPh>
    <rPh sb="31" eb="34">
      <t>ダイヒョウシャ</t>
    </rPh>
    <rPh sb="35" eb="37">
      <t>シメイ</t>
    </rPh>
    <phoneticPr fontId="2"/>
  </si>
  <si>
    <t>8-1
8-2
8-3</t>
  </si>
  <si>
    <t>録音に要した
金　額
(E)</t>
    <rPh sb="0" eb="2">
      <t>ロクオン</t>
    </rPh>
    <rPh sb="3" eb="4">
      <t>ヨウ</t>
    </rPh>
    <rPh sb="7" eb="8">
      <t>キン</t>
    </rPh>
    <rPh sb="9" eb="10">
      <t>ガク</t>
    </rPh>
    <phoneticPr fontId="2"/>
  </si>
  <si>
    <t>ビラ作成について、公費負担を受けようとするときに、合同選管に提出。</t>
    <rPh sb="25" eb="27">
      <t>ゴウドウ</t>
    </rPh>
    <phoneticPr fontId="2"/>
  </si>
  <si>
    <t>　　の雇用」にあっては雇用期間を、「燃料代」にあっては燃料の供給を受ける選挙運動用自動車の自動車登</t>
  </si>
  <si>
    <t>　　提出を行ってください。ただし、契約業者等（法人にあっては、その代表者）本人の署名その他の措置があ</t>
  </si>
  <si>
    <t>ビラ作成証明書</t>
  </si>
  <si>
    <t>２　内　　訳　　　別紙請求内訳書のとおり</t>
    <rPh sb="2" eb="3">
      <t>ウチ</t>
    </rPh>
    <rPh sb="5" eb="6">
      <t>ヤク</t>
    </rPh>
    <rPh sb="9" eb="11">
      <t>ベッシ</t>
    </rPh>
    <rPh sb="11" eb="13">
      <t>セイキュウ</t>
    </rPh>
    <rPh sb="13" eb="16">
      <t>ウチワケショ</t>
    </rPh>
    <phoneticPr fontId="2"/>
  </si>
  <si>
    <t>選挙運動用自動車使用の有償契約者（運送事業者等）に提出。</t>
  </si>
  <si>
    <t>　３　(Ｆ)欄には、(Ｃ)欄と(Ｄ)欄とを比較して少ない方の数を記載してください。</t>
  </si>
  <si>
    <t>請求書
（ポスターの作成）</t>
  </si>
  <si>
    <t>　　めのものです。</t>
  </si>
  <si>
    <t>　２　「燃料の供給を受けた選挙運動用自動車の自動車登録番号又は車両番号」欄には、契約届出書に記載された選挙運動</t>
  </si>
  <si>
    <t>燃 料 供 給 量</t>
    <rPh sb="0" eb="1">
      <t>ネン</t>
    </rPh>
    <rPh sb="2" eb="3">
      <t>リョウ</t>
    </rPh>
    <rPh sb="4" eb="5">
      <t>トモ</t>
    </rPh>
    <rPh sb="6" eb="7">
      <t>キュウ</t>
    </rPh>
    <rPh sb="8" eb="9">
      <t>リョウ</t>
    </rPh>
    <phoneticPr fontId="2"/>
  </si>
  <si>
    <t>　　する場合には、録音の場合と録画の場合を別葉にして）別々に作成し、候補者から録音・録画業者に提出し</t>
    <rPh sb="4" eb="6">
      <t>バアイ</t>
    </rPh>
    <rPh sb="9" eb="11">
      <t>ロクオン</t>
    </rPh>
    <rPh sb="12" eb="14">
      <t>バアイ</t>
    </rPh>
    <rPh sb="15" eb="17">
      <t>ロクガ</t>
    </rPh>
    <rPh sb="18" eb="20">
      <t>バアイ</t>
    </rPh>
    <rPh sb="21" eb="22">
      <t>ベツ</t>
    </rPh>
    <rPh sb="22" eb="23">
      <t>ヨウ</t>
    </rPh>
    <rPh sb="27" eb="29">
      <t>ベツベツ</t>
    </rPh>
    <rPh sb="30" eb="32">
      <t>サクセイ</t>
    </rPh>
    <rPh sb="34" eb="37">
      <t>コウホシャ</t>
    </rPh>
    <rPh sb="39" eb="41">
      <t>ロクオン</t>
    </rPh>
    <rPh sb="42" eb="44">
      <t>ロクガ</t>
    </rPh>
    <rPh sb="44" eb="46">
      <t>ギョウシャ</t>
    </rPh>
    <rPh sb="47" eb="49">
      <t>テイシュツ</t>
    </rPh>
    <phoneticPr fontId="2"/>
  </si>
  <si>
    <t>請求金額</t>
    <rPh sb="0" eb="2">
      <t>セイキュウ</t>
    </rPh>
    <rPh sb="2" eb="4">
      <t>キンガク</t>
    </rPh>
    <phoneticPr fontId="2"/>
  </si>
  <si>
    <t>２　録画の場合</t>
    <rPh sb="2" eb="4">
      <t>ロクガ</t>
    </rPh>
    <rPh sb="5" eb="7">
      <t>バアイ</t>
    </rPh>
    <phoneticPr fontId="2"/>
  </si>
  <si>
    <t>選挙運動用自動車の
使用の契約届出書</t>
  </si>
  <si>
    <t>自動車等取付用立札・看板作成数確認申請書</t>
    <rPh sb="0" eb="4">
      <t>ジドウシャトウ</t>
    </rPh>
    <rPh sb="4" eb="6">
      <t>トリツケ</t>
    </rPh>
    <rPh sb="6" eb="7">
      <t>ヨウ</t>
    </rPh>
    <rPh sb="7" eb="9">
      <t>タテフダ</t>
    </rPh>
    <rPh sb="10" eb="12">
      <t>カンバン</t>
    </rPh>
    <rPh sb="12" eb="14">
      <t>サクセイ</t>
    </rPh>
    <rPh sb="14" eb="15">
      <t>スウ</t>
    </rPh>
    <rPh sb="15" eb="16">
      <t>アキラ</t>
    </rPh>
    <rPh sb="16" eb="17">
      <t>ニン</t>
    </rPh>
    <rPh sb="17" eb="18">
      <t>サル</t>
    </rPh>
    <rPh sb="18" eb="19">
      <t>ショウ</t>
    </rPh>
    <rPh sb="19" eb="20">
      <t>ショ</t>
    </rPh>
    <phoneticPr fontId="2"/>
  </si>
  <si>
    <t>　　額」欄は、燃料の供給を受けた日ごとに記載してください。</t>
    <rPh sb="2" eb="3">
      <t>ガク</t>
    </rPh>
    <phoneticPr fontId="2"/>
  </si>
  <si>
    <t>　２　この申請書は、選挙事務所用立札・看板作成数について公費負担の対象となるものの確認を受けるため</t>
    <rPh sb="10" eb="12">
      <t>センキョ</t>
    </rPh>
    <rPh sb="12" eb="14">
      <t>ジム</t>
    </rPh>
    <rPh sb="14" eb="15">
      <t>ショ</t>
    </rPh>
    <rPh sb="15" eb="16">
      <t>ヨウ</t>
    </rPh>
    <rPh sb="16" eb="18">
      <t>タテフダ</t>
    </rPh>
    <rPh sb="19" eb="21">
      <t>カンバン</t>
    </rPh>
    <rPh sb="21" eb="23">
      <t>サクセイ</t>
    </rPh>
    <rPh sb="23" eb="24">
      <t>スウ</t>
    </rPh>
    <phoneticPr fontId="2"/>
  </si>
  <si>
    <t>　２　立札・看板作成業者が県に支払を請求するときは、この証明書を請求書に添付してください。</t>
    <rPh sb="3" eb="5">
      <t>タテフダ</t>
    </rPh>
    <rPh sb="6" eb="8">
      <t>カンバン</t>
    </rPh>
    <rPh sb="8" eb="10">
      <t>サクセイ</t>
    </rPh>
    <rPh sb="10" eb="12">
      <t>ギョウシャ</t>
    </rPh>
    <phoneticPr fontId="2"/>
  </si>
  <si>
    <t>　４　この請求書及び別紙請求内訳書には、次に掲げる事項に留意して、発行責任者及び担当者の氏名及び連絡</t>
  </si>
  <si>
    <t>請求内訳書</t>
  </si>
  <si>
    <t>　次のとおり個人演説会場用立札・看板を作成したものであることを証明します。</t>
    <rPh sb="1" eb="2">
      <t>ツギ</t>
    </rPh>
    <rPh sb="6" eb="8">
      <t>コジン</t>
    </rPh>
    <rPh sb="8" eb="10">
      <t>エンゼツ</t>
    </rPh>
    <rPh sb="10" eb="13">
      <t>カイジョウヨウ</t>
    </rPh>
    <rPh sb="13" eb="15">
      <t>タテフダ</t>
    </rPh>
    <rPh sb="16" eb="18">
      <t>カンバン</t>
    </rPh>
    <rPh sb="19" eb="21">
      <t>サクセイ</t>
    </rPh>
    <rPh sb="31" eb="33">
      <t>ショウメイ</t>
    </rPh>
    <phoneticPr fontId="2"/>
  </si>
  <si>
    <t xml:space="preserve">複製数
</t>
    <rPh sb="0" eb="2">
      <t>フクセイ</t>
    </rPh>
    <rPh sb="2" eb="3">
      <t>スウ</t>
    </rPh>
    <phoneticPr fontId="2"/>
  </si>
  <si>
    <t>個人演説会場用立札・看板作成数確認申請書</t>
    <rPh sb="0" eb="2">
      <t>コジン</t>
    </rPh>
    <rPh sb="2" eb="4">
      <t>エンゼツ</t>
    </rPh>
    <rPh sb="4" eb="6">
      <t>カイジョウ</t>
    </rPh>
    <rPh sb="6" eb="7">
      <t>ヨウ</t>
    </rPh>
    <rPh sb="7" eb="9">
      <t>タテフダ</t>
    </rPh>
    <rPh sb="10" eb="12">
      <t>カンバン</t>
    </rPh>
    <rPh sb="12" eb="14">
      <t>サクセイ</t>
    </rPh>
    <rPh sb="14" eb="15">
      <t>スウ</t>
    </rPh>
    <rPh sb="15" eb="16">
      <t>アキラ</t>
    </rPh>
    <rPh sb="16" eb="17">
      <t>ニン</t>
    </rPh>
    <rPh sb="17" eb="18">
      <t>サル</t>
    </rPh>
    <rPh sb="18" eb="19">
      <t>ショウ</t>
    </rPh>
    <rPh sb="19" eb="20">
      <t>ショ</t>
    </rPh>
    <phoneticPr fontId="2"/>
  </si>
  <si>
    <t>通常葉書作成業者と通常葉書作成に関し、有償契約を締結後直ちに（立候補届出前に契約を締結したときは立候補の届出後直ちに）合同選管に提出。</t>
    <rPh sb="59" eb="61">
      <t>ゴウドウ</t>
    </rPh>
    <phoneticPr fontId="2"/>
  </si>
  <si>
    <t>　　のとおりです。</t>
  </si>
  <si>
    <t>通常葉書作成契約届出書</t>
    <rPh sb="0" eb="2">
      <t>ツウジョウ</t>
    </rPh>
    <rPh sb="2" eb="4">
      <t>ハガキ</t>
    </rPh>
    <rPh sb="4" eb="6">
      <t>サクセイ</t>
    </rPh>
    <rPh sb="6" eb="8">
      <t>ケイヤク</t>
    </rPh>
    <rPh sb="8" eb="10">
      <t>トドケデ</t>
    </rPh>
    <rPh sb="10" eb="11">
      <t>ショ</t>
    </rPh>
    <phoneticPr fontId="2"/>
  </si>
  <si>
    <t>　　者から燃料供給業者に提出してください。</t>
  </si>
  <si>
    <t>請求書に添付。このため、この用紙は立札・看板作成業者に渡す。</t>
  </si>
  <si>
    <t>　３　(Ｅ)欄には、確認書により確認された作成枚数を記載してください。</t>
  </si>
  <si>
    <t>ポスター作成業者の氏名又は名称及び住所
並びに法人にあってはその代表者の氏名</t>
    <rPh sb="4" eb="6">
      <t>サクセイ</t>
    </rPh>
    <rPh sb="6" eb="8">
      <t>ギョウシャ</t>
    </rPh>
    <rPh sb="9" eb="11">
      <t>シメイ</t>
    </rPh>
    <rPh sb="11" eb="12">
      <t>マタ</t>
    </rPh>
    <rPh sb="13" eb="15">
      <t>メイショウ</t>
    </rPh>
    <rPh sb="15" eb="16">
      <t>オヨ</t>
    </rPh>
    <rPh sb="17" eb="19">
      <t>ジュウショ</t>
    </rPh>
    <rPh sb="20" eb="21">
      <t>ナラ</t>
    </rPh>
    <rPh sb="23" eb="25">
      <t>ホウジン</t>
    </rPh>
    <rPh sb="32" eb="35">
      <t>ダイヒョウシャ</t>
    </rPh>
    <rPh sb="36" eb="38">
      <t>シメイ</t>
    </rPh>
    <phoneticPr fontId="2"/>
  </si>
  <si>
    <t>　（１）数　　　　８</t>
    <rPh sb="4" eb="5">
      <t>スウ</t>
    </rPh>
    <phoneticPr fontId="2"/>
  </si>
  <si>
    <r>
      <rPr>
        <sz val="9"/>
        <color rgb="FFC00000"/>
        <rFont val="ＭＳ 明朝"/>
        <family val="1"/>
        <charset val="128"/>
      </rPr>
      <t>419,000円</t>
    </r>
    <r>
      <rPr>
        <sz val="9"/>
        <rFont val="ＭＳ 明朝"/>
        <family val="1"/>
        <charset val="128"/>
      </rPr>
      <t>＋</t>
    </r>
    <r>
      <rPr>
        <sz val="9"/>
        <color rgb="FFC00000"/>
        <rFont val="ＭＳ 明朝"/>
        <family val="1"/>
        <charset val="128"/>
      </rPr>
      <t>5円62銭</t>
    </r>
    <r>
      <rPr>
        <sz val="9"/>
        <rFont val="ＭＳ 明朝"/>
        <family val="1"/>
        <charset val="128"/>
      </rPr>
      <t>×(当該作成枚数－50,000)</t>
    </r>
  </si>
  <si>
    <t>　　おりです。</t>
  </si>
  <si>
    <t>　１　この証明書は、参議院選挙区選出議員の選挙の場合の証明書です。</t>
    <rPh sb="10" eb="13">
      <t>サンギイン</t>
    </rPh>
    <rPh sb="13" eb="16">
      <t>センキョク</t>
    </rPh>
    <rPh sb="16" eb="18">
      <t>センシュツ</t>
    </rPh>
    <rPh sb="18" eb="20">
      <t>ギイン</t>
    </rPh>
    <rPh sb="21" eb="23">
      <t>センキョ</t>
    </rPh>
    <rPh sb="24" eb="26">
      <t>バアイ</t>
    </rPh>
    <rPh sb="27" eb="30">
      <t>ショウメイショ</t>
    </rPh>
    <phoneticPr fontId="2"/>
  </si>
  <si>
    <t>雇　用　年　月　日</t>
    <rPh sb="0" eb="1">
      <t>ヤトイ</t>
    </rPh>
    <rPh sb="2" eb="3">
      <t>ヨウ</t>
    </rPh>
    <rPh sb="4" eb="5">
      <t>ネン</t>
    </rPh>
    <rPh sb="6" eb="7">
      <t>ガツ</t>
    </rPh>
    <rPh sb="8" eb="9">
      <t>ニチ</t>
    </rPh>
    <phoneticPr fontId="2"/>
  </si>
  <si>
    <t>　次のビラ作成枚数につき、公職選挙法施行令第１０９条の８において準用する第</t>
    <rPh sb="1" eb="2">
      <t>ツギ</t>
    </rPh>
    <rPh sb="5" eb="7">
      <t>サクセイ</t>
    </rPh>
    <rPh sb="7" eb="9">
      <t>マイスウ</t>
    </rPh>
    <rPh sb="13" eb="15">
      <t>コウショク</t>
    </rPh>
    <rPh sb="15" eb="18">
      <t>センキョホウ</t>
    </rPh>
    <rPh sb="18" eb="20">
      <t>セコウ</t>
    </rPh>
    <rPh sb="20" eb="21">
      <t>レイ</t>
    </rPh>
    <rPh sb="21" eb="22">
      <t>ダイ</t>
    </rPh>
    <rPh sb="25" eb="26">
      <t>ジョウ</t>
    </rPh>
    <rPh sb="32" eb="34">
      <t>ジュンヨウ</t>
    </rPh>
    <rPh sb="36" eb="37">
      <t>ダイ</t>
    </rPh>
    <phoneticPr fontId="2"/>
  </si>
  <si>
    <t>　次のとおりビラを作成したものであることを証明します。</t>
    <rPh sb="1" eb="2">
      <t>ツギ</t>
    </rPh>
    <rPh sb="9" eb="11">
      <t>サクセイ</t>
    </rPh>
    <rPh sb="21" eb="23">
      <t>ショウメイ</t>
    </rPh>
    <phoneticPr fontId="2"/>
  </si>
  <si>
    <t>　　道路運送車両法施行規則（昭和26年運輸省令第74号）第36条の17第１項第４号若しくは第36条の18第１項第３号に規定</t>
    <rPh sb="41" eb="42">
      <t>モ</t>
    </rPh>
    <phoneticPr fontId="2"/>
  </si>
  <si>
    <t>左のうち確認済又は確認申請数</t>
    <rPh sb="0" eb="1">
      <t>ヒダリ</t>
    </rPh>
    <rPh sb="4" eb="6">
      <t>カクニン</t>
    </rPh>
    <rPh sb="6" eb="7">
      <t>ズ</t>
    </rPh>
    <rPh sb="7" eb="8">
      <t>マタ</t>
    </rPh>
    <rPh sb="9" eb="11">
      <t>カクニン</t>
    </rPh>
    <rPh sb="11" eb="13">
      <t>シンセイ</t>
    </rPh>
    <rPh sb="13" eb="14">
      <t>スウ</t>
    </rPh>
    <phoneticPr fontId="2"/>
  </si>
  <si>
    <t>契約の相手方の氏名又は名称及び住所</t>
    <rPh sb="0" eb="2">
      <t>ケイヤク</t>
    </rPh>
    <rPh sb="3" eb="5">
      <t>アイテ</t>
    </rPh>
    <rPh sb="5" eb="6">
      <t>カタ</t>
    </rPh>
    <rPh sb="7" eb="9">
      <t>シメイ</t>
    </rPh>
    <rPh sb="9" eb="10">
      <t>マタ</t>
    </rPh>
    <rPh sb="11" eb="13">
      <t>メイショウ</t>
    </rPh>
    <rPh sb="13" eb="14">
      <t>オヨ</t>
    </rPh>
    <rPh sb="15" eb="17">
      <t>ジュウショ</t>
    </rPh>
    <phoneticPr fontId="2"/>
  </si>
  <si>
    <t>計
(E)＋(F)＝(G)</t>
    <rPh sb="1" eb="2">
      <t>ケイ</t>
    </rPh>
    <phoneticPr fontId="2"/>
  </si>
  <si>
    <t>番号</t>
  </si>
  <si>
    <t>ます。</t>
  </si>
  <si>
    <t>　　すので、その指定をした２台（各証明書１枚につき１台）のみについて記載してください。</t>
    <rPh sb="16" eb="20">
      <t>カクショウメイショ</t>
    </rPh>
    <rPh sb="21" eb="22">
      <t>マイ</t>
    </rPh>
    <rPh sb="26" eb="27">
      <t>ダイ</t>
    </rPh>
    <phoneticPr fontId="2"/>
  </si>
  <si>
    <t>燃料供給業者に提出。</t>
  </si>
  <si>
    <t>　３　この証明書を発行した候補者について供託物が没収された場合には、ポスター作成業者は、県に支払を</t>
    <rPh sb="38" eb="40">
      <t>サクセイ</t>
    </rPh>
    <phoneticPr fontId="2"/>
  </si>
  <si>
    <t>政見放送用録音・録画作成証明書を添付して、録音・録画作成業者から合同選管に提出。このため、この用紙は録音・録画作成業者に渡す。</t>
    <rPh sb="0" eb="2">
      <t>セイケン</t>
    </rPh>
    <rPh sb="2" eb="5">
      <t>ホウソウヨウ</t>
    </rPh>
    <rPh sb="5" eb="7">
      <t>ロクオン</t>
    </rPh>
    <rPh sb="8" eb="10">
      <t>ロクガ</t>
    </rPh>
    <rPh sb="21" eb="23">
      <t>ロクオン</t>
    </rPh>
    <rPh sb="24" eb="26">
      <t>ロクガ</t>
    </rPh>
    <rPh sb="32" eb="34">
      <t>ゴウドウ</t>
    </rPh>
    <rPh sb="50" eb="52">
      <t>ロクオン</t>
    </rPh>
    <rPh sb="53" eb="55">
      <t>ロクガ</t>
    </rPh>
    <phoneticPr fontId="2"/>
  </si>
  <si>
    <t>　次のとおり自動車等取付用立札・看板を作成したものであることを証明します。</t>
    <rPh sb="1" eb="2">
      <t>ツギ</t>
    </rPh>
    <rPh sb="6" eb="9">
      <t>ジドウシャ</t>
    </rPh>
    <rPh sb="9" eb="10">
      <t>トウ</t>
    </rPh>
    <rPh sb="10" eb="13">
      <t>トリツケヨウ</t>
    </rPh>
    <rPh sb="13" eb="15">
      <t>タテフダ</t>
    </rPh>
    <rPh sb="16" eb="18">
      <t>カンバン</t>
    </rPh>
    <rPh sb="19" eb="21">
      <t>サクセイ</t>
    </rPh>
    <rPh sb="31" eb="33">
      <t>ショウメイ</t>
    </rPh>
    <phoneticPr fontId="2"/>
  </si>
  <si>
    <t>運転手に提出。</t>
  </si>
  <si>
    <t>ポスター作成証明書</t>
  </si>
  <si>
    <t>　１　この証明書は、作成の実績に基づいて、立札・看板作成業者ごとに別々に作成し、候補者から立札・看板</t>
    <rPh sb="10" eb="12">
      <t>サクセイ</t>
    </rPh>
    <rPh sb="13" eb="15">
      <t>ジッセキ</t>
    </rPh>
    <rPh sb="16" eb="17">
      <t>モト</t>
    </rPh>
    <rPh sb="21" eb="23">
      <t>タテフダ</t>
    </rPh>
    <rPh sb="24" eb="26">
      <t>カンバン</t>
    </rPh>
    <rPh sb="26" eb="28">
      <t>サクセイ</t>
    </rPh>
    <rPh sb="45" eb="47">
      <t>タテフダ</t>
    </rPh>
    <rPh sb="48" eb="50">
      <t>カンバン</t>
    </rPh>
    <phoneticPr fontId="2"/>
  </si>
  <si>
    <t>１０９条の７第２項の規定による確認を受けたいので申請します。</t>
  </si>
  <si>
    <t>運転手の
雇　　用</t>
    <rPh sb="0" eb="3">
      <t>ウンテンシュ</t>
    </rPh>
    <rPh sb="5" eb="6">
      <t>ヤトイ</t>
    </rPh>
    <rPh sb="8" eb="9">
      <t>ヨウ</t>
    </rPh>
    <phoneticPr fontId="2"/>
  </si>
  <si>
    <t>請求書に添付。このため、この用紙はポスター作成業者に渡す。</t>
  </si>
  <si>
    <t>自動車等取付用立札・看板
作成数確認申請書</t>
  </si>
  <si>
    <t>（１）録音の場合</t>
    <rPh sb="3" eb="5">
      <t>ロクオン</t>
    </rPh>
    <rPh sb="6" eb="8">
      <t>バアイ</t>
    </rPh>
    <phoneticPr fontId="2"/>
  </si>
  <si>
    <t>ポスター作成業者に提出。</t>
  </si>
  <si>
    <t>　次のとおり燃料を使用したものであることを証明します。</t>
    <rPh sb="1" eb="2">
      <t>ツギ</t>
    </rPh>
    <rPh sb="6" eb="8">
      <t>ネンリョウ</t>
    </rPh>
    <rPh sb="9" eb="11">
      <t>シヨウ</t>
    </rPh>
    <rPh sb="21" eb="23">
      <t>ショウメイ</t>
    </rPh>
    <phoneticPr fontId="2"/>
  </si>
  <si>
    <t>自動車の借 入 れ</t>
    <rPh sb="0" eb="3">
      <t>ジドウシャ</t>
    </rPh>
    <rPh sb="4" eb="5">
      <t>シャク</t>
    </rPh>
    <rPh sb="6" eb="7">
      <t>ニュウ</t>
    </rPh>
    <phoneticPr fontId="2"/>
  </si>
  <si>
    <t>・・・１円未満の端数は切上げ</t>
    <rPh sb="4" eb="5">
      <t>エン</t>
    </rPh>
    <rPh sb="5" eb="7">
      <t>ミマン</t>
    </rPh>
    <rPh sb="8" eb="10">
      <t>ハスウ</t>
    </rPh>
    <rPh sb="11" eb="13">
      <t>キリア</t>
    </rPh>
    <phoneticPr fontId="2"/>
  </si>
  <si>
    <t>燃料代の公費負担を受けようとするときに、燃料供給業者ごとに合同選管に提出。</t>
    <rPh sb="29" eb="31">
      <t>ゴウドウ</t>
    </rPh>
    <phoneticPr fontId="2"/>
  </si>
  <si>
    <t>請求書に添付。このため、この用紙は通常葉書作成業者に渡す。</t>
  </si>
  <si>
    <t xml:space="preserve"> ２　左に掲げる場合以外の場合
</t>
    <rPh sb="3" eb="4">
      <t>ヒダリ</t>
    </rPh>
    <rPh sb="5" eb="6">
      <t>カカ</t>
    </rPh>
    <rPh sb="8" eb="10">
      <t>バアイ</t>
    </rPh>
    <rPh sb="10" eb="12">
      <t>イガイ</t>
    </rPh>
    <rPh sb="13" eb="15">
      <t>バアイ</t>
    </rPh>
    <phoneticPr fontId="2"/>
  </si>
  <si>
    <t>　公職選挙法施行令第１１０条の２第２項の規定により、次の金額の支払を請求し</t>
    <rPh sb="1" eb="3">
      <t>コウショク</t>
    </rPh>
    <rPh sb="3" eb="6">
      <t>センキョホウ</t>
    </rPh>
    <rPh sb="6" eb="8">
      <t>セコウ</t>
    </rPh>
    <rPh sb="8" eb="9">
      <t>レイ</t>
    </rPh>
    <rPh sb="9" eb="10">
      <t>ダイ</t>
    </rPh>
    <rPh sb="13" eb="14">
      <t>ジョウ</t>
    </rPh>
    <rPh sb="16" eb="17">
      <t>ダイ</t>
    </rPh>
    <rPh sb="18" eb="19">
      <t>コウ</t>
    </rPh>
    <rPh sb="20" eb="22">
      <t>キテイ</t>
    </rPh>
    <phoneticPr fontId="2"/>
  </si>
  <si>
    <t>金　額
(A)×(B)＝(C)</t>
    <rPh sb="0" eb="1">
      <t>キン</t>
    </rPh>
    <rPh sb="2" eb="3">
      <t>ガク</t>
    </rPh>
    <phoneticPr fontId="2"/>
  </si>
  <si>
    <t>名</t>
    <rPh sb="0" eb="1">
      <t>メイ</t>
    </rPh>
    <phoneticPr fontId="2"/>
  </si>
  <si>
    <t>　（１）枚数</t>
    <rPh sb="4" eb="6">
      <t>マイスウ</t>
    </rPh>
    <phoneticPr fontId="2"/>
  </si>
  <si>
    <t>（一般乗用旅客自動車運送事業者との運送契約により自動車を使用した場合）</t>
    <rPh sb="1" eb="3">
      <t>イッパン</t>
    </rPh>
    <rPh sb="3" eb="5">
      <t>ジョウヨウ</t>
    </rPh>
    <rPh sb="5" eb="7">
      <t>リョキャク</t>
    </rPh>
    <rPh sb="7" eb="10">
      <t>ジドウシャ</t>
    </rPh>
    <rPh sb="10" eb="12">
      <t>ウンソウ</t>
    </rPh>
    <rPh sb="12" eb="15">
      <t>ジギョウシャ</t>
    </rPh>
    <rPh sb="17" eb="19">
      <t>ウンソウ</t>
    </rPh>
    <rPh sb="19" eb="21">
      <t>ケイヤク</t>
    </rPh>
    <rPh sb="24" eb="27">
      <t>ジドウシャ</t>
    </rPh>
    <rPh sb="28" eb="30">
      <t>シヨウ</t>
    </rPh>
    <rPh sb="32" eb="34">
      <t>バアイ</t>
    </rPh>
    <phoneticPr fontId="2"/>
  </si>
  <si>
    <t>通常葉書作成枚数確認申請書</t>
    <rPh sb="0" eb="2">
      <t>ツウジョウ</t>
    </rPh>
    <rPh sb="2" eb="4">
      <t>ハガキ</t>
    </rPh>
    <rPh sb="4" eb="6">
      <t>サクセイ</t>
    </rPh>
    <rPh sb="6" eb="8">
      <t>マイスウ</t>
    </rPh>
    <rPh sb="8" eb="9">
      <t>アキラ</t>
    </rPh>
    <rPh sb="9" eb="10">
      <t>ニン</t>
    </rPh>
    <rPh sb="10" eb="11">
      <t>サル</t>
    </rPh>
    <rPh sb="11" eb="12">
      <t>ショウ</t>
    </rPh>
    <rPh sb="12" eb="13">
      <t>ショ</t>
    </rPh>
    <phoneticPr fontId="2"/>
  </si>
  <si>
    <t>通常葉書作成契約届出書</t>
  </si>
  <si>
    <t>選挙事務所用立札・
看板の作成</t>
  </si>
  <si>
    <t>　　た選挙運動用自動車の自動車登録番号又は車両番号を記載してください。</t>
  </si>
  <si>
    <t>個人演説会場用立札・看板作成契約届出書</t>
    <rPh sb="0" eb="2">
      <t>コジン</t>
    </rPh>
    <rPh sb="2" eb="4">
      <t>エンゼツ</t>
    </rPh>
    <rPh sb="4" eb="6">
      <t>カイジョウ</t>
    </rPh>
    <rPh sb="6" eb="7">
      <t>ヨウ</t>
    </rPh>
    <rPh sb="7" eb="9">
      <t>タテフダ</t>
    </rPh>
    <rPh sb="10" eb="12">
      <t>カンバン</t>
    </rPh>
    <rPh sb="12" eb="13">
      <t>サク</t>
    </rPh>
    <rPh sb="13" eb="14">
      <t>シゲル</t>
    </rPh>
    <rPh sb="14" eb="15">
      <t>ケイ</t>
    </rPh>
    <rPh sb="15" eb="16">
      <t>ヤク</t>
    </rPh>
    <rPh sb="16" eb="17">
      <t>トドケ</t>
    </rPh>
    <rPh sb="17" eb="18">
      <t>デ</t>
    </rPh>
    <rPh sb="18" eb="19">
      <t>ショ</t>
    </rPh>
    <phoneticPr fontId="2"/>
  </si>
  <si>
    <t>立札・看板作成業者と選挙事務所用立札・看板作成に関し、有償契約を締結後直ちに（立候補届出前に契約を締結したときは立候補の届出後直ちに）合同選管に提出。</t>
    <rPh sb="67" eb="69">
      <t>ゴウドウ</t>
    </rPh>
    <phoneticPr fontId="2"/>
  </si>
  <si>
    <t>　　第４号に規定する４けた以下のアラビア数字又は車両番号のうち道路運送車両法施行規則（昭和26年運輸省令第74号）</t>
  </si>
  <si>
    <t>　次のとおり選挙事務所用立札・看板を作成したものであることを証明します。</t>
    <rPh sb="1" eb="2">
      <t>ツギ</t>
    </rPh>
    <rPh sb="6" eb="8">
      <t>センキョ</t>
    </rPh>
    <rPh sb="8" eb="10">
      <t>ジム</t>
    </rPh>
    <rPh sb="10" eb="11">
      <t>ショ</t>
    </rPh>
    <rPh sb="11" eb="12">
      <t>ヨウ</t>
    </rPh>
    <rPh sb="12" eb="14">
      <t>タテフダ</t>
    </rPh>
    <rPh sb="15" eb="17">
      <t>カンバン</t>
    </rPh>
    <rPh sb="18" eb="20">
      <t>サクセイ</t>
    </rPh>
    <rPh sb="30" eb="32">
      <t>ショウメイ</t>
    </rPh>
    <phoneticPr fontId="2"/>
  </si>
  <si>
    <t>単　価
(D)</t>
    <rPh sb="0" eb="1">
      <t>タン</t>
    </rPh>
    <rPh sb="2" eb="3">
      <t>カ</t>
    </rPh>
    <phoneticPr fontId="2"/>
  </si>
  <si>
    <t>個人演説会場用立札・
看板の作成</t>
  </si>
  <si>
    <t>　　を、その代理人が提出する場合にあっては委任状の提示又は提出及び当該代理人の本人確認書類の提示又は</t>
  </si>
  <si>
    <t>　１　この証明書は、使用の実績に基づいて、運転手ごとに別々に作成し、候補者から運転手に提出してくだ</t>
  </si>
  <si>
    <t>選挙運動用自動車使用証明書</t>
    <rPh sb="0" eb="2">
      <t>センキョ</t>
    </rPh>
    <rPh sb="2" eb="5">
      <t>ウンドウヨウ</t>
    </rPh>
    <rPh sb="5" eb="8">
      <t>ジドウシャ</t>
    </rPh>
    <rPh sb="8" eb="10">
      <t>シヨウ</t>
    </rPh>
    <rPh sb="10" eb="13">
      <t>ショウメイショ</t>
    </rPh>
    <phoneticPr fontId="2"/>
  </si>
  <si>
    <t>通常葉書作成枚数確認申請書</t>
  </si>
  <si>
    <t>　２　この申請書は、ビラ作成枚数について公費負担の対象となるものの確認を受けるためのものです。</t>
    <rPh sb="12" eb="14">
      <t>サクセイ</t>
    </rPh>
    <rPh sb="14" eb="16">
      <t>マイスウ</t>
    </rPh>
    <phoneticPr fontId="2"/>
  </si>
  <si>
    <t>　２　この申請書は、個人演説会場用立札・看板作成数について公費負担の対象となるものの確認を受けるた</t>
    <rPh sb="10" eb="12">
      <t>コジン</t>
    </rPh>
    <rPh sb="12" eb="14">
      <t>エンゼツ</t>
    </rPh>
    <rPh sb="14" eb="17">
      <t>カイジョウヨウ</t>
    </rPh>
    <rPh sb="17" eb="19">
      <t>タテフダ</t>
    </rPh>
    <rPh sb="20" eb="22">
      <t>カンバン</t>
    </rPh>
    <rPh sb="22" eb="24">
      <t>サクセイ</t>
    </rPh>
    <rPh sb="24" eb="25">
      <t>スウ</t>
    </rPh>
    <phoneticPr fontId="2"/>
  </si>
  <si>
    <t>　　　ロ　録画の場合　一種類につき　2,873,000円</t>
    <rPh sb="5" eb="7">
      <t>ロクガ</t>
    </rPh>
    <rPh sb="8" eb="10">
      <t>バアイ</t>
    </rPh>
    <rPh sb="11" eb="12">
      <t>イッ</t>
    </rPh>
    <rPh sb="12" eb="14">
      <t>シュルイ</t>
    </rPh>
    <rPh sb="27" eb="28">
      <t>エン</t>
    </rPh>
    <phoneticPr fontId="2"/>
  </si>
  <si>
    <t>通常葉書作成証明書</t>
  </si>
  <si>
    <t>ポスター作成枚数確認申請書</t>
    <rPh sb="4" eb="6">
      <t>サクセイ</t>
    </rPh>
    <rPh sb="6" eb="8">
      <t>マイスウ</t>
    </rPh>
    <rPh sb="8" eb="9">
      <t>アキラ</t>
    </rPh>
    <rPh sb="9" eb="10">
      <t>ニン</t>
    </rPh>
    <rPh sb="10" eb="11">
      <t>サル</t>
    </rPh>
    <rPh sb="11" eb="12">
      <t>ショウ</t>
    </rPh>
    <rPh sb="12" eb="13">
      <t>ショ</t>
    </rPh>
    <phoneticPr fontId="2"/>
  </si>
  <si>
    <t>ビラ作成契約届出書</t>
  </si>
  <si>
    <t>１　録音の場合</t>
    <rPh sb="2" eb="4">
      <t>ロクオン</t>
    </rPh>
    <rPh sb="5" eb="7">
      <t>バアイ</t>
    </rPh>
    <phoneticPr fontId="2"/>
  </si>
  <si>
    <t>ビラ作成業者に提出。</t>
  </si>
  <si>
    <t xml:space="preserve"> 令和　　年　　月　　日～
 令和　　年　　月　　日</t>
    <rPh sb="5" eb="6">
      <t>ネン</t>
    </rPh>
    <rPh sb="8" eb="9">
      <t>ガツ</t>
    </rPh>
    <rPh sb="11" eb="12">
      <t>ニチ</t>
    </rPh>
    <rPh sb="19" eb="20">
      <t>ネン</t>
    </rPh>
    <rPh sb="22" eb="23">
      <t>ガツ</t>
    </rPh>
    <rPh sb="25" eb="26">
      <t>ニチ</t>
    </rPh>
    <phoneticPr fontId="2"/>
  </si>
  <si>
    <t>ポスター掲示場数</t>
    <rPh sb="4" eb="6">
      <t>ケイジ</t>
    </rPh>
    <rPh sb="6" eb="7">
      <t>ジョウ</t>
    </rPh>
    <rPh sb="7" eb="8">
      <t>スウ</t>
    </rPh>
    <phoneticPr fontId="2"/>
  </si>
  <si>
    <t>ビラ作成業者とビラ作成に関し、有償契約を締結後直ちに（立候補届出前に契約を締結したときは、立候補の届出後直ちに）合同選管に提出。</t>
    <rPh sb="56" eb="58">
      <t>ゴウドウ</t>
    </rPh>
    <phoneticPr fontId="2"/>
  </si>
  <si>
    <t>　　　　単価×当該作成枚数＝限度額</t>
  </si>
  <si>
    <t>選挙事務所用立札・看板
作成証明書</t>
  </si>
  <si>
    <t>　３　(Ｈ)欄には、(Ｂ)欄と(Ｅ)欄とを比較して少ない方の数を記載してください。</t>
  </si>
  <si>
    <t>　６　同一の日において３人以上の選挙運動用自動車の運転手が雇用された場合には、公費負担の対象となる</t>
  </si>
  <si>
    <t>通常葉書作成について、公費負担を受けようとするときに、合同選管に提出。</t>
    <rPh sb="27" eb="29">
      <t>ゴウドウ</t>
    </rPh>
    <phoneticPr fontId="2"/>
  </si>
  <si>
    <t>個人演説会場用立札・看板作成数確認書及び個人演説会場用立札・看板作成証明書を添付して、立札・看板作成業者から合同選管に提出。このため、この用紙は立札・看板作成業者に渡す。</t>
    <rPh sb="54" eb="56">
      <t>ゴウドウ</t>
    </rPh>
    <phoneticPr fontId="2"/>
  </si>
  <si>
    <t>　２　「備考」欄には、選挙運動期間中に使用した選挙運動用自動車の台数を使用した日ごとに記載してくだ</t>
  </si>
  <si>
    <t>作　成　枚　数</t>
    <rPh sb="0" eb="1">
      <t>サク</t>
    </rPh>
    <rPh sb="2" eb="3">
      <t>シゲル</t>
    </rPh>
    <rPh sb="4" eb="5">
      <t>マイ</t>
    </rPh>
    <rPh sb="6" eb="7">
      <t>スウ</t>
    </rPh>
    <phoneticPr fontId="2"/>
  </si>
  <si>
    <t>立札・看板作成業者と個人演説会場用立札・看板作成に関し、有償契約を締結後直ちに（立候補届出前に契約を締結したときは立候補の届出後直ちに）合同選管に提出。</t>
    <rPh sb="68" eb="70">
      <t>ゴウドウ</t>
    </rPh>
    <phoneticPr fontId="2"/>
  </si>
  <si>
    <t>（選挙運動用自動車の使用）</t>
    <rPh sb="1" eb="3">
      <t>センキョ</t>
    </rPh>
    <rPh sb="3" eb="6">
      <t>ウンドウヨウ</t>
    </rPh>
    <rPh sb="6" eb="9">
      <t>ジドウシャ</t>
    </rPh>
    <rPh sb="10" eb="12">
      <t>シヨウ</t>
    </rPh>
    <phoneticPr fontId="2"/>
  </si>
  <si>
    <t>　２　(Ｅ)欄には、確認書により確認された作成枚数を記載してください。</t>
  </si>
  <si>
    <t>　１　この証明書は、作成の実績に基づいて、ビラ作成業者ごとに別々に作成し、候補者からビラ作成業者に</t>
    <rPh sb="10" eb="12">
      <t>サクセイ</t>
    </rPh>
    <rPh sb="13" eb="15">
      <t>ジッセキ</t>
    </rPh>
    <rPh sb="16" eb="17">
      <t>モト</t>
    </rPh>
    <rPh sb="23" eb="25">
      <t>サクセイ</t>
    </rPh>
    <rPh sb="44" eb="46">
      <t>サクセイ</t>
    </rPh>
    <phoneticPr fontId="2"/>
  </si>
  <si>
    <t>ポスター作成枚数
確認申請書</t>
  </si>
  <si>
    <t>枚　数
(H)</t>
    <rPh sb="0" eb="1">
      <t>マイ</t>
    </rPh>
    <rPh sb="2" eb="3">
      <t>スウ</t>
    </rPh>
    <phoneticPr fontId="2"/>
  </si>
  <si>
    <t>台</t>
    <rPh sb="0" eb="1">
      <t>ダイ</t>
    </rPh>
    <phoneticPr fontId="2"/>
  </si>
  <si>
    <t>ビラ作成枚数確認申請書</t>
    <rPh sb="2" eb="4">
      <t>サクセイ</t>
    </rPh>
    <rPh sb="4" eb="6">
      <t>マイスウ</t>
    </rPh>
    <rPh sb="6" eb="7">
      <t>アキラ</t>
    </rPh>
    <rPh sb="7" eb="8">
      <t>ニン</t>
    </rPh>
    <rPh sb="8" eb="9">
      <t>サル</t>
    </rPh>
    <rPh sb="9" eb="10">
      <t>ショウ</t>
    </rPh>
    <rPh sb="10" eb="11">
      <t>ショ</t>
    </rPh>
    <phoneticPr fontId="2"/>
  </si>
  <si>
    <t>運転手の氏名及び住所</t>
    <rPh sb="0" eb="3">
      <t>ウンテンシュ</t>
    </rPh>
    <rPh sb="4" eb="6">
      <t>シメイ</t>
    </rPh>
    <rPh sb="6" eb="7">
      <t>オヨ</t>
    </rPh>
    <rPh sb="8" eb="10">
      <t>ジュウショ</t>
    </rPh>
    <phoneticPr fontId="2"/>
  </si>
  <si>
    <t>　　のものです。</t>
  </si>
  <si>
    <t>　５　(Ｈ)欄には、(Ｂ)欄と(Ｅ)欄とを比較して少ない方の枚数を記載してください。</t>
  </si>
  <si>
    <t>　公職選挙法施行令第１０９条の８において準用する第１０９条の７第２項の規定</t>
    <rPh sb="1" eb="3">
      <t>コウショク</t>
    </rPh>
    <rPh sb="3" eb="6">
      <t>センキョホウ</t>
    </rPh>
    <rPh sb="6" eb="8">
      <t>セコウ</t>
    </rPh>
    <rPh sb="8" eb="9">
      <t>レイ</t>
    </rPh>
    <rPh sb="9" eb="10">
      <t>ダイ</t>
    </rPh>
    <rPh sb="13" eb="14">
      <t>ジョウ</t>
    </rPh>
    <rPh sb="20" eb="22">
      <t>ジュンヨウ</t>
    </rPh>
    <rPh sb="24" eb="25">
      <t>ダイ</t>
    </rPh>
    <rPh sb="28" eb="29">
      <t>ジョウ</t>
    </rPh>
    <rPh sb="31" eb="32">
      <t>ダイ</t>
    </rPh>
    <rPh sb="33" eb="34">
      <t>コウ</t>
    </rPh>
    <rPh sb="35" eb="37">
      <t>キテイ</t>
    </rPh>
    <phoneticPr fontId="2"/>
  </si>
  <si>
    <t>　　のは候補者の指定する２人に限られていますので、その指定をした２人（各証明書１枚につき１人）のみ</t>
    <rPh sb="35" eb="39">
      <t>カクショウメイショ</t>
    </rPh>
    <rPh sb="40" eb="41">
      <t>マイ</t>
    </rPh>
    <rPh sb="45" eb="46">
      <t>ヒト</t>
    </rPh>
    <phoneticPr fontId="2"/>
  </si>
  <si>
    <t>選挙公営関係用紙集</t>
    <rPh sb="0" eb="2">
      <t>センキョ</t>
    </rPh>
    <rPh sb="2" eb="4">
      <t>コウエイ</t>
    </rPh>
    <phoneticPr fontId="2"/>
  </si>
  <si>
    <t>　　給を受けた日ごとに記載してください。</t>
  </si>
  <si>
    <t>　７　５の場合には候補者の指定した契約以外の契約及び６の場合には候補者の指定した選挙運動用自動車以</t>
  </si>
  <si>
    <t>作　成　数</t>
    <rPh sb="0" eb="1">
      <t>サク</t>
    </rPh>
    <rPh sb="2" eb="3">
      <t>シゲル</t>
    </rPh>
    <rPh sb="4" eb="5">
      <t>スウ</t>
    </rPh>
    <phoneticPr fontId="2"/>
  </si>
  <si>
    <t>単　価
(G)</t>
    <rPh sb="0" eb="1">
      <t>タン</t>
    </rPh>
    <rPh sb="2" eb="3">
      <t>カ</t>
    </rPh>
    <phoneticPr fontId="2"/>
  </si>
  <si>
    <t>前回までの累積数（ａ）</t>
    <rPh sb="0" eb="2">
      <t>ゼンカイ</t>
    </rPh>
    <rPh sb="5" eb="7">
      <t>ルイセキ</t>
    </rPh>
    <rPh sb="7" eb="8">
      <t>スウ</t>
    </rPh>
    <phoneticPr fontId="2"/>
  </si>
  <si>
    <t>＝単価・・・１銭未満の端数は切上げ</t>
    <rPh sb="1" eb="3">
      <t>タンカ</t>
    </rPh>
    <rPh sb="7" eb="8">
      <t>セン</t>
    </rPh>
    <rPh sb="8" eb="10">
      <t>ミマン</t>
    </rPh>
    <rPh sb="11" eb="13">
      <t>ハスウ</t>
    </rPh>
    <rPh sb="14" eb="16">
      <t>キリア</t>
    </rPh>
    <phoneticPr fontId="2"/>
  </si>
  <si>
    <t>様　　　　式　　　　名</t>
  </si>
  <si>
    <t>　２　(Ｅ)欄には、(Ａ)欄と(Ｂ)欄とを比較して少ない方の額を記載してください。</t>
  </si>
  <si>
    <t>様　式　一　覧　表</t>
  </si>
  <si>
    <t>　　(1)一般乗用旅客自動車運送事業者との運送契約による場合 ６４，５００円</t>
  </si>
  <si>
    <t>　　料の供給を受けた選挙運動用自動車の自動車登録番号のうち自動車登録規則（昭和45年運輸省令第７号）第13条第１項</t>
  </si>
  <si>
    <t>提　出　先　・　期　限　等</t>
  </si>
  <si>
    <t>　１　この証明書は、使用の実績に基づいて運送事業者等ごとに別々に作成し、候補者から運送事業者等に提</t>
    <rPh sb="10" eb="12">
      <t>シヨウ</t>
    </rPh>
    <rPh sb="13" eb="15">
      <t>ジッセキ</t>
    </rPh>
    <rPh sb="16" eb="17">
      <t>モト</t>
    </rPh>
    <phoneticPr fontId="2"/>
  </si>
  <si>
    <t>備　考</t>
  </si>
  <si>
    <t>請求内訳書
（通常葉書の作成）</t>
  </si>
  <si>
    <t>　４　(Ｇ)欄には、(Ａ)欄と(Ｄ)欄とを比較して少ない方の額を記載してください。</t>
  </si>
  <si>
    <t>　　</t>
  </si>
  <si>
    <t>録画単価
(A)</t>
    <rPh sb="0" eb="2">
      <t>ロクガ</t>
    </rPh>
    <rPh sb="2" eb="3">
      <t>タン</t>
    </rPh>
    <rPh sb="3" eb="4">
      <t>カ</t>
    </rPh>
    <phoneticPr fontId="2"/>
  </si>
  <si>
    <t>車種及び自動車登録番号又は車両番号</t>
    <rPh sb="0" eb="2">
      <t>シャシュ</t>
    </rPh>
    <rPh sb="2" eb="3">
      <t>オヨ</t>
    </rPh>
    <rPh sb="4" eb="7">
      <t>ジドウシャ</t>
    </rPh>
    <rPh sb="7" eb="9">
      <t>トウロク</t>
    </rPh>
    <rPh sb="9" eb="11">
      <t>バンゴウ</t>
    </rPh>
    <rPh sb="11" eb="12">
      <t>マタ</t>
    </rPh>
    <rPh sb="13" eb="15">
      <t>シャリョウ</t>
    </rPh>
    <rPh sb="15" eb="17">
      <t>バンゴウ</t>
    </rPh>
    <phoneticPr fontId="2"/>
  </si>
  <si>
    <t>　次の自動車等取付用立札・看板作成数につき、公職選挙法施行令第１１０条の３</t>
    <rPh sb="1" eb="2">
      <t>ツギ</t>
    </rPh>
    <rPh sb="3" eb="7">
      <t>ジドウシャトウ</t>
    </rPh>
    <rPh sb="7" eb="9">
      <t>トリツケ</t>
    </rPh>
    <rPh sb="9" eb="10">
      <t>ヨウ</t>
    </rPh>
    <rPh sb="10" eb="12">
      <t>タテフダ</t>
    </rPh>
    <rPh sb="13" eb="15">
      <t>カンバン</t>
    </rPh>
    <rPh sb="15" eb="17">
      <t>サクセイ</t>
    </rPh>
    <rPh sb="17" eb="18">
      <t>スウ</t>
    </rPh>
    <rPh sb="22" eb="24">
      <t>コウショク</t>
    </rPh>
    <rPh sb="24" eb="27">
      <t>センキョホウ</t>
    </rPh>
    <rPh sb="27" eb="29">
      <t>セコウ</t>
    </rPh>
    <rPh sb="29" eb="30">
      <t>レイ</t>
    </rPh>
    <rPh sb="30" eb="31">
      <t>ダイ</t>
    </rPh>
    <rPh sb="34" eb="35">
      <t>ジョウ</t>
    </rPh>
    <phoneticPr fontId="2"/>
  </si>
  <si>
    <t>氏名又は名称及び住所並　　　　　　　　　　　　　　　　　
びに法人にあってはその　　　　　　　　　　　　　　　　　
代表者の氏名</t>
    <rPh sb="0" eb="2">
      <t>シメイ</t>
    </rPh>
    <rPh sb="2" eb="3">
      <t>マタ</t>
    </rPh>
    <rPh sb="4" eb="6">
      <t>メイショウ</t>
    </rPh>
    <rPh sb="6" eb="7">
      <t>オヨ</t>
    </rPh>
    <rPh sb="8" eb="10">
      <t>ジュウショ</t>
    </rPh>
    <rPh sb="10" eb="11">
      <t>ナラ</t>
    </rPh>
    <rPh sb="31" eb="33">
      <t>ホウジン</t>
    </rPh>
    <rPh sb="58" eb="61">
      <t>ダイヒョウシャ</t>
    </rPh>
    <rPh sb="62" eb="64">
      <t>シメイ</t>
    </rPh>
    <phoneticPr fontId="2"/>
  </si>
  <si>
    <t>　２　この証明書は、録音又は録画の実績に基づいて、録音・録画業者ごとに（同一業者が録音及び録画を共に</t>
    <rPh sb="10" eb="12">
      <t>ロクオン</t>
    </rPh>
    <rPh sb="12" eb="13">
      <t>マタ</t>
    </rPh>
    <rPh sb="14" eb="16">
      <t>ロクガ</t>
    </rPh>
    <rPh sb="17" eb="19">
      <t>ジッセキ</t>
    </rPh>
    <rPh sb="20" eb="21">
      <t>モト</t>
    </rPh>
    <rPh sb="25" eb="27">
      <t>ロクオン</t>
    </rPh>
    <rPh sb="28" eb="30">
      <t>ロクガ</t>
    </rPh>
    <rPh sb="30" eb="32">
      <t>ギョウシャ</t>
    </rPh>
    <rPh sb="36" eb="38">
      <t>ドウイツ</t>
    </rPh>
    <rPh sb="38" eb="40">
      <t>ギョウシャ</t>
    </rPh>
    <rPh sb="41" eb="43">
      <t>ロクオン</t>
    </rPh>
    <rPh sb="43" eb="44">
      <t>オヨ</t>
    </rPh>
    <rPh sb="45" eb="47">
      <t>ロクガ</t>
    </rPh>
    <rPh sb="48" eb="49">
      <t>トモ</t>
    </rPh>
    <phoneticPr fontId="2"/>
  </si>
  <si>
    <t>　　「請求金額」欄には、(イ)又は(ロ)のうちいずれか少ない方の額を記載してください。</t>
  </si>
  <si>
    <t>録音単価
(A)</t>
    <rPh sb="0" eb="2">
      <t>ロクオン</t>
    </rPh>
    <rPh sb="2" eb="3">
      <t>タン</t>
    </rPh>
    <rPh sb="3" eb="4">
      <t>カ</t>
    </rPh>
    <phoneticPr fontId="2"/>
  </si>
  <si>
    <t>　１　この証明書は、作成の実績に基づいて、ポスター作成業者ごとに別々に作成し、候補者からポスター作</t>
    <rPh sb="10" eb="12">
      <t>サクセイ</t>
    </rPh>
    <rPh sb="13" eb="15">
      <t>ジッセキ</t>
    </rPh>
    <rPh sb="16" eb="17">
      <t>モト</t>
    </rPh>
    <rPh sb="25" eb="27">
      <t>サクセイ</t>
    </rPh>
    <rPh sb="48" eb="49">
      <t>ツク</t>
    </rPh>
    <phoneticPr fontId="2"/>
  </si>
  <si>
    <t>　２　(Ｇ)欄には、(Ａ)欄と(Ｄ)欄とを比較して少ない方の額を記載してください。</t>
  </si>
  <si>
    <t>報　　　酬（イ）</t>
    <rPh sb="0" eb="1">
      <t>ホウ</t>
    </rPh>
    <rPh sb="4" eb="5">
      <t>シュウ</t>
    </rPh>
    <phoneticPr fontId="2"/>
  </si>
  <si>
    <t>自動車等取付用立札・看板作成証明書</t>
    <rPh sb="0" eb="4">
      <t>ジドウシャトウ</t>
    </rPh>
    <rPh sb="4" eb="6">
      <t>トリツケ</t>
    </rPh>
    <rPh sb="6" eb="7">
      <t>ヨウ</t>
    </rPh>
    <rPh sb="7" eb="9">
      <t>タテフダ</t>
    </rPh>
    <rPh sb="10" eb="12">
      <t>カンバン</t>
    </rPh>
    <rPh sb="12" eb="14">
      <t>サクセイ</t>
    </rPh>
    <rPh sb="14" eb="15">
      <t>ショウ</t>
    </rPh>
    <rPh sb="15" eb="16">
      <t>メイ</t>
    </rPh>
    <rPh sb="16" eb="17">
      <t>ショ</t>
    </rPh>
    <phoneticPr fontId="2"/>
  </si>
  <si>
    <t>請求内訳書
（ビラの作成）</t>
  </si>
  <si>
    <t>通 常 葉 書 作 成 証 明 書</t>
    <rPh sb="0" eb="1">
      <t>ツウ</t>
    </rPh>
    <rPh sb="2" eb="3">
      <t>ツネ</t>
    </rPh>
    <rPh sb="4" eb="5">
      <t>ハ</t>
    </rPh>
    <rPh sb="6" eb="7">
      <t>ショ</t>
    </rPh>
    <rPh sb="8" eb="9">
      <t>サク</t>
    </rPh>
    <rPh sb="10" eb="11">
      <t>シゲル</t>
    </rPh>
    <rPh sb="12" eb="13">
      <t>ショウ</t>
    </rPh>
    <rPh sb="14" eb="15">
      <t>メイ</t>
    </rPh>
    <rPh sb="16" eb="17">
      <t>ショ</t>
    </rPh>
    <phoneticPr fontId="2"/>
  </si>
  <si>
    <t>　３　「燃料の供給を受ける選挙運動用自動車の自動車登録番号又は車両番号」には、契約届出書に記載され</t>
  </si>
  <si>
    <t>　２　(Ｄ)欄には、次により算出した額を記載してください。</t>
  </si>
  <si>
    <t>５　金融機関名、口座名及び口座番号</t>
    <rPh sb="2" eb="4">
      <t>キンユウ</t>
    </rPh>
    <rPh sb="4" eb="6">
      <t>キカン</t>
    </rPh>
    <rPh sb="6" eb="7">
      <t>メイ</t>
    </rPh>
    <rPh sb="8" eb="10">
      <t>コウザ</t>
    </rPh>
    <rPh sb="10" eb="11">
      <t>メイ</t>
    </rPh>
    <rPh sb="11" eb="12">
      <t>オヨ</t>
    </rPh>
    <rPh sb="13" eb="15">
      <t>コウザ</t>
    </rPh>
    <rPh sb="15" eb="17">
      <t>バンゴウ</t>
    </rPh>
    <phoneticPr fontId="2"/>
  </si>
  <si>
    <t>　公職選挙法施行令第１１０条の４第２項の規定により、次の金額の支払を請求し</t>
    <rPh sb="1" eb="3">
      <t>コウショク</t>
    </rPh>
    <rPh sb="3" eb="6">
      <t>センキョホウ</t>
    </rPh>
    <rPh sb="6" eb="8">
      <t>セコウ</t>
    </rPh>
    <rPh sb="8" eb="9">
      <t>レイ</t>
    </rPh>
    <rPh sb="9" eb="10">
      <t>ダイ</t>
    </rPh>
    <rPh sb="13" eb="14">
      <t>ジョウ</t>
    </rPh>
    <rPh sb="16" eb="17">
      <t>ダイ</t>
    </rPh>
    <rPh sb="18" eb="19">
      <t>コウ</t>
    </rPh>
    <rPh sb="20" eb="22">
      <t>キテイ</t>
    </rPh>
    <rPh sb="26" eb="27">
      <t>ツギ</t>
    </rPh>
    <rPh sb="28" eb="30">
      <t>キンガク</t>
    </rPh>
    <rPh sb="31" eb="33">
      <t>シハライ</t>
    </rPh>
    <rPh sb="34" eb="36">
      <t>セイキュウ</t>
    </rPh>
    <phoneticPr fontId="2"/>
  </si>
  <si>
    <t>選挙運動用自動車の使用に関し、有償契約を締結後直ちに（立候補届出前に契約を締結したときには、立候補の届出後直ちに）合同選管に提出。</t>
    <rPh sb="57" eb="59">
      <t>ゴウドウ</t>
    </rPh>
    <phoneticPr fontId="2"/>
  </si>
  <si>
    <t>前回までの累積金額（ａ）</t>
    <rPh sb="0" eb="2">
      <t>ゼンカイ</t>
    </rPh>
    <rPh sb="5" eb="7">
      <t>ルイセキ</t>
    </rPh>
    <rPh sb="7" eb="9">
      <t>キンガク</t>
    </rPh>
    <phoneticPr fontId="2"/>
  </si>
  <si>
    <t>参議院徳島県及び高知県選挙区選出議員選挙</t>
    <rPh sb="0" eb="3">
      <t>サンギイン</t>
    </rPh>
    <rPh sb="3" eb="6">
      <t>トクシマケン</t>
    </rPh>
    <rPh sb="6" eb="7">
      <t>オヨ</t>
    </rPh>
    <rPh sb="8" eb="11">
      <t>コウチケン</t>
    </rPh>
    <rPh sb="11" eb="14">
      <t>センキョク</t>
    </rPh>
    <rPh sb="14" eb="16">
      <t>センシュツ</t>
    </rPh>
    <rPh sb="16" eb="18">
      <t>ギイン</t>
    </rPh>
    <rPh sb="18" eb="20">
      <t>センキョ</t>
    </rPh>
    <phoneticPr fontId="2"/>
  </si>
  <si>
    <t>　　　ロ　確認された作成枚数が50,000枚を超える場合</t>
  </si>
  <si>
    <t>選挙運動用自動車
使用証明書（自動車）</t>
  </si>
  <si>
    <t>　公職選挙法施行令第１１０条の３において準用する第１１０条の２第２項の規定</t>
    <rPh sb="1" eb="3">
      <t>コウショク</t>
    </rPh>
    <rPh sb="3" eb="6">
      <t>センキョホウ</t>
    </rPh>
    <rPh sb="6" eb="8">
      <t>セコウ</t>
    </rPh>
    <rPh sb="8" eb="9">
      <t>レイ</t>
    </rPh>
    <rPh sb="9" eb="10">
      <t>ダイ</t>
    </rPh>
    <rPh sb="13" eb="14">
      <t>ジョウ</t>
    </rPh>
    <rPh sb="20" eb="22">
      <t>ジュンヨウ</t>
    </rPh>
    <rPh sb="24" eb="25">
      <t>ダイ</t>
    </rPh>
    <rPh sb="28" eb="29">
      <t>ジョウ</t>
    </rPh>
    <rPh sb="31" eb="32">
      <t>ダイ</t>
    </rPh>
    <rPh sb="33" eb="34">
      <t>コウ</t>
    </rPh>
    <rPh sb="35" eb="37">
      <t>キテイ</t>
    </rPh>
    <phoneticPr fontId="2"/>
  </si>
  <si>
    <t>＝単価・・・１円未満の端数は切上げ</t>
    <rPh sb="1" eb="3">
      <t>タンカ</t>
    </rPh>
    <rPh sb="7" eb="8">
      <t>エン</t>
    </rPh>
    <rPh sb="8" eb="10">
      <t>ミマン</t>
    </rPh>
    <rPh sb="11" eb="13">
      <t>ハスウ</t>
    </rPh>
    <rPh sb="14" eb="16">
      <t>キリア</t>
    </rPh>
    <phoneticPr fontId="2"/>
  </si>
  <si>
    <t>　　供給金額が記載された書面で、燃料供給業者から給油の際に受領したものをいう。以下同じ。）の写しを添えて、候補</t>
  </si>
  <si>
    <t>　４　公費負担の限度額は、選挙運動用自動車１台につき１日当たり次の金額までです。</t>
  </si>
  <si>
    <t>立札・看板作成業者の氏名又は名称及び住所
並びに法人にあってはその代表者の氏名</t>
    <rPh sb="0" eb="2">
      <t>タテフダ</t>
    </rPh>
    <rPh sb="3" eb="5">
      <t>カンバン</t>
    </rPh>
    <rPh sb="5" eb="7">
      <t>サクセイ</t>
    </rPh>
    <rPh sb="7" eb="9">
      <t>ギョウシャ</t>
    </rPh>
    <rPh sb="10" eb="12">
      <t>シメイ</t>
    </rPh>
    <rPh sb="12" eb="13">
      <t>マタ</t>
    </rPh>
    <rPh sb="14" eb="16">
      <t>メイショウ</t>
    </rPh>
    <rPh sb="16" eb="17">
      <t>オヨ</t>
    </rPh>
    <rPh sb="18" eb="20">
      <t>ジュウショ</t>
    </rPh>
    <rPh sb="21" eb="22">
      <t>ナラ</t>
    </rPh>
    <rPh sb="24" eb="26">
      <t>ホウジン</t>
    </rPh>
    <rPh sb="33" eb="36">
      <t>ダイヒョウシャ</t>
    </rPh>
    <rPh sb="37" eb="39">
      <t>シメイ</t>
    </rPh>
    <phoneticPr fontId="2"/>
  </si>
  <si>
    <t>自動車等取付用立札・看板
作成証明書</t>
  </si>
  <si>
    <t>　２　この申請書は、自動車等取付用立札・看板作成数について公費負担の対象となるものの確認を受けるた</t>
    <rPh sb="10" eb="14">
      <t>ジドウシャトウ</t>
    </rPh>
    <rPh sb="14" eb="16">
      <t>トリツケ</t>
    </rPh>
    <rPh sb="16" eb="17">
      <t>ヨウ</t>
    </rPh>
    <rPh sb="17" eb="19">
      <t>タテフダ</t>
    </rPh>
    <rPh sb="20" eb="22">
      <t>カンバン</t>
    </rPh>
    <rPh sb="22" eb="24">
      <t>サクセイ</t>
    </rPh>
    <rPh sb="24" eb="25">
      <t>スウ</t>
    </rPh>
    <phoneticPr fontId="2"/>
  </si>
  <si>
    <t>政見放送用の録音</t>
    <rPh sb="0" eb="2">
      <t>セイケン</t>
    </rPh>
    <rPh sb="2" eb="5">
      <t>ホウソウヨウ</t>
    </rPh>
    <rPh sb="6" eb="8">
      <t>ロクオン</t>
    </rPh>
    <phoneticPr fontId="2"/>
  </si>
  <si>
    <t>録画基準
限度額
(B)</t>
    <rPh sb="0" eb="2">
      <t>ロクガ</t>
    </rPh>
    <rPh sb="2" eb="4">
      <t>キジュン</t>
    </rPh>
    <rPh sb="5" eb="8">
      <t>ゲンドガク</t>
    </rPh>
    <phoneticPr fontId="2"/>
  </si>
  <si>
    <t>様</t>
    <rPh sb="0" eb="1">
      <t>サマ</t>
    </rPh>
    <phoneticPr fontId="2"/>
  </si>
  <si>
    <t>請求内訳書
（ポスターの作成）</t>
  </si>
  <si>
    <t>数
(H)</t>
    <rPh sb="0" eb="1">
      <t>スウ</t>
    </rPh>
    <phoneticPr fontId="2"/>
  </si>
  <si>
    <t>ビラ作成枚数確認書及びビラ作成証明書を添付して、ビラ作成業者から合同選管に提出。このため、この用紙はビラ作成業者に渡す。</t>
    <rPh sb="32" eb="34">
      <t>ゴウドウ</t>
    </rPh>
    <phoneticPr fontId="2"/>
  </si>
  <si>
    <t>　　　項目
区分</t>
    <rPh sb="3" eb="5">
      <t>コウモク</t>
    </rPh>
    <rPh sb="6" eb="8">
      <t>クブン</t>
    </rPh>
    <phoneticPr fontId="2"/>
  </si>
  <si>
    <t>担当者の氏名及び　　　　　　　　　　　　　　　　　
連絡先</t>
    <rPh sb="0" eb="2">
      <t>タントウ</t>
    </rPh>
    <rPh sb="2" eb="3">
      <t>モノ</t>
    </rPh>
    <rPh sb="4" eb="6">
      <t>シメイ</t>
    </rPh>
    <rPh sb="6" eb="7">
      <t>オヨ</t>
    </rPh>
    <rPh sb="26" eb="29">
      <t>レンラクサキ</t>
    </rPh>
    <phoneticPr fontId="2"/>
  </si>
  <si>
    <t>　　(２)　確認書により確認された作成枚数が50,000枚を超える場合</t>
  </si>
  <si>
    <t>（２）録画の場合</t>
    <rPh sb="3" eb="5">
      <t>ロクガ</t>
    </rPh>
    <rPh sb="6" eb="8">
      <t>バアイ</t>
    </rPh>
    <phoneticPr fontId="2"/>
  </si>
  <si>
    <t>請求書
（選挙運動用自動車の使用）</t>
  </si>
  <si>
    <t>作成金額</t>
    <rPh sb="0" eb="2">
      <t>サクセイ</t>
    </rPh>
    <rPh sb="2" eb="4">
      <t>キンガク</t>
    </rPh>
    <phoneticPr fontId="2"/>
  </si>
  <si>
    <t>　３　この証明書には、候補者が日本放送協会又は基幹放送事業者（公職選挙法第１５０条第１項に規定する基</t>
    <rPh sb="11" eb="13">
      <t>コウホ</t>
    </rPh>
    <rPh sb="13" eb="14">
      <t>シャ</t>
    </rPh>
    <rPh sb="15" eb="17">
      <t>ニホン</t>
    </rPh>
    <rPh sb="17" eb="19">
      <t>ホウソウ</t>
    </rPh>
    <rPh sb="19" eb="21">
      <t>キョウカイ</t>
    </rPh>
    <rPh sb="21" eb="22">
      <t>マタ</t>
    </rPh>
    <rPh sb="23" eb="25">
      <t>キカン</t>
    </rPh>
    <rPh sb="25" eb="27">
      <t>ホウソウ</t>
    </rPh>
    <rPh sb="28" eb="30">
      <t>ギョウシャ</t>
    </rPh>
    <rPh sb="31" eb="33">
      <t>コウショク</t>
    </rPh>
    <rPh sb="33" eb="36">
      <t>センキョホウ</t>
    </rPh>
    <rPh sb="36" eb="37">
      <t>ダイ</t>
    </rPh>
    <rPh sb="40" eb="41">
      <t>ジョウ</t>
    </rPh>
    <rPh sb="41" eb="42">
      <t>ダイ</t>
    </rPh>
    <rPh sb="43" eb="44">
      <t>コウ</t>
    </rPh>
    <rPh sb="45" eb="47">
      <t>キテイ</t>
    </rPh>
    <rPh sb="49" eb="50">
      <t>モト</t>
    </rPh>
    <phoneticPr fontId="2"/>
  </si>
  <si>
    <t>自動車等取付用立札・看板作成数確認書及び自動車等取付用立札・看板作成証明書を添付して、立札・看板作成業者から合同選管に提出。このため、この用紙は立札・看板作成業者に渡す。</t>
    <rPh sb="54" eb="56">
      <t>ゴウドウ</t>
    </rPh>
    <phoneticPr fontId="2"/>
  </si>
  <si>
    <t>ポスター作成契約届出書</t>
    <rPh sb="4" eb="6">
      <t>サクセイ</t>
    </rPh>
    <rPh sb="6" eb="8">
      <t>ケイヤク</t>
    </rPh>
    <rPh sb="8" eb="10">
      <t>トドケデ</t>
    </rPh>
    <rPh sb="10" eb="11">
      <t>ショ</t>
    </rPh>
    <phoneticPr fontId="2"/>
  </si>
  <si>
    <t>複製基準
限度額
(D)</t>
    <rPh sb="0" eb="2">
      <t>フクセイ</t>
    </rPh>
    <rPh sb="2" eb="4">
      <t>キジュン</t>
    </rPh>
    <rPh sb="5" eb="8">
      <t>ゲンドガク</t>
    </rPh>
    <phoneticPr fontId="2"/>
  </si>
  <si>
    <t>　４　録音・録画業者が県に支払を請求するときは、この証明書を請求書に添付してください。</t>
    <rPh sb="3" eb="5">
      <t>ロクオン</t>
    </rPh>
    <rPh sb="6" eb="8">
      <t>ロクガ</t>
    </rPh>
    <rPh sb="8" eb="10">
      <t>ギョウシャ</t>
    </rPh>
    <rPh sb="11" eb="12">
      <t>ケン</t>
    </rPh>
    <rPh sb="13" eb="15">
      <t>シハラ</t>
    </rPh>
    <rPh sb="16" eb="18">
      <t>セイキュウ</t>
    </rPh>
    <rPh sb="26" eb="29">
      <t>ショウメイショ</t>
    </rPh>
    <rPh sb="30" eb="33">
      <t>セイキュウショ</t>
    </rPh>
    <rPh sb="34" eb="36">
      <t>テンプ</t>
    </rPh>
    <phoneticPr fontId="2"/>
  </si>
  <si>
    <t>購　入　金　額</t>
    <rPh sb="0" eb="1">
      <t>コウ</t>
    </rPh>
    <rPh sb="2" eb="3">
      <t>ニュウ</t>
    </rPh>
    <rPh sb="4" eb="5">
      <t>キン</t>
    </rPh>
    <rPh sb="6" eb="7">
      <t>ガク</t>
    </rPh>
    <phoneticPr fontId="2"/>
  </si>
  <si>
    <t>　次のポスター作成枚数につき、公職選挙法施行令第１１０条の４第２項の規定に</t>
    <rPh sb="1" eb="2">
      <t>ツギ</t>
    </rPh>
    <rPh sb="7" eb="9">
      <t>サクセイ</t>
    </rPh>
    <rPh sb="9" eb="11">
      <t>マイスウ</t>
    </rPh>
    <rPh sb="15" eb="17">
      <t>コウショク</t>
    </rPh>
    <rPh sb="17" eb="20">
      <t>センキョホウ</t>
    </rPh>
    <rPh sb="20" eb="22">
      <t>セコウ</t>
    </rPh>
    <rPh sb="22" eb="23">
      <t>レイ</t>
    </rPh>
    <rPh sb="23" eb="24">
      <t>ダイ</t>
    </rPh>
    <rPh sb="27" eb="28">
      <t>ジョウ</t>
    </rPh>
    <rPh sb="30" eb="31">
      <t>ダイ</t>
    </rPh>
    <rPh sb="32" eb="33">
      <t>コウ</t>
    </rPh>
    <rPh sb="34" eb="35">
      <t>キ</t>
    </rPh>
    <phoneticPr fontId="2"/>
  </si>
  <si>
    <t>　　することはできません。</t>
  </si>
  <si>
    <t>　（１）数　　　　６（設置することができる選挙事務所の数×３）</t>
    <rPh sb="4" eb="5">
      <t>スウ</t>
    </rPh>
    <rPh sb="11" eb="13">
      <t>セッチ</t>
    </rPh>
    <rPh sb="21" eb="23">
      <t>センキョ</t>
    </rPh>
    <rPh sb="23" eb="25">
      <t>ジム</t>
    </rPh>
    <rPh sb="25" eb="26">
      <t>ショ</t>
    </rPh>
    <rPh sb="27" eb="28">
      <t>カズ</t>
    </rPh>
    <phoneticPr fontId="2"/>
  </si>
  <si>
    <t>選挙運動用自動車使用証明書を添付して、運送事業者等から合同選管に提出。このため、この用紙は運送事業者等に渡す。</t>
    <rPh sb="27" eb="29">
      <t>ゴウドウ</t>
    </rPh>
    <phoneticPr fontId="2"/>
  </si>
  <si>
    <t>枚　数
(E)</t>
    <rPh sb="0" eb="1">
      <t>マイ</t>
    </rPh>
    <rPh sb="2" eb="3">
      <t>スウ</t>
    </rPh>
    <phoneticPr fontId="2"/>
  </si>
  <si>
    <t>により、次の金額の支払を請求します。</t>
  </si>
  <si>
    <t>請求書に添付。このため、この用紙は　　自動車所有者等に渡す。</t>
  </si>
  <si>
    <t>ポスター作成業者とポスター作成に関し、有償契約を締結後直ちに（立候補届出前に契約を締結したときは立候補の届出後直ちに）合同選管に提出。</t>
    <rPh sb="59" eb="61">
      <t>ゴウドウ</t>
    </rPh>
    <phoneticPr fontId="2"/>
  </si>
  <si>
    <t>　４　この証明書を発行した候補者について供託物が没収された場合には、運転手は、県に支払を請求するこ</t>
  </si>
  <si>
    <t>　　１　この様式は、参議院選挙区選出議員の選挙の場合の様式です。</t>
    <rPh sb="6" eb="8">
      <t>ヨウシキ</t>
    </rPh>
    <rPh sb="10" eb="13">
      <t>サンギイン</t>
    </rPh>
    <rPh sb="13" eb="16">
      <t>センキョク</t>
    </rPh>
    <rPh sb="16" eb="18">
      <t>センシュツ</t>
    </rPh>
    <rPh sb="18" eb="20">
      <t>ギイン</t>
    </rPh>
    <rPh sb="21" eb="23">
      <t>センキョ</t>
    </rPh>
    <rPh sb="24" eb="26">
      <t>バアイ</t>
    </rPh>
    <rPh sb="27" eb="29">
      <t>ヨウシキ</t>
    </rPh>
    <phoneticPr fontId="2"/>
  </si>
  <si>
    <t>　４　「前回までの累積金額」には、他の燃料供給業者から購入した金額をも含めて記載してください。</t>
  </si>
  <si>
    <t>（自動車等取付用立札・看板の作成）</t>
    <rPh sb="1" eb="4">
      <t>ジドウシャ</t>
    </rPh>
    <rPh sb="4" eb="5">
      <t>トウ</t>
    </rPh>
    <rPh sb="5" eb="8">
      <t>トリツケヨウ</t>
    </rPh>
    <rPh sb="8" eb="10">
      <t>タテフダ</t>
    </rPh>
    <rPh sb="11" eb="13">
      <t>カンバン</t>
    </rPh>
    <rPh sb="14" eb="16">
      <t>サクセイ</t>
    </rPh>
    <phoneticPr fontId="2"/>
  </si>
  <si>
    <t>契約の相手方の氏名又は名称及び住所</t>
  </si>
  <si>
    <t>ポスター作成契約
届出書</t>
  </si>
  <si>
    <t>ポスター作成について、公費負担を受けようとするときに、合同選管に提出。</t>
    <rPh sb="27" eb="29">
      <t>ゴウドウ</t>
    </rPh>
    <phoneticPr fontId="2"/>
  </si>
  <si>
    <t>ポスター作成枚数確認書及びポスター作成証明書を添付して、ポスター作成業者から合同選管に提出。このため、この用紙はポスター作成業者に渡す。</t>
    <rPh sb="38" eb="40">
      <t>ゴウドウ</t>
    </rPh>
    <phoneticPr fontId="2"/>
  </si>
  <si>
    <t>　次のとおり選挙事務所用立札・看板の作成契約を締結したので届け出ます。</t>
    <rPh sb="1" eb="2">
      <t>ツギ</t>
    </rPh>
    <rPh sb="6" eb="8">
      <t>センキョ</t>
    </rPh>
    <rPh sb="8" eb="10">
      <t>ジム</t>
    </rPh>
    <rPh sb="10" eb="11">
      <t>ショ</t>
    </rPh>
    <rPh sb="11" eb="12">
      <t>ヨウ</t>
    </rPh>
    <rPh sb="12" eb="14">
      <t>タテフダ</t>
    </rPh>
    <rPh sb="15" eb="17">
      <t>カンバン</t>
    </rPh>
    <rPh sb="18" eb="20">
      <t>サクセイ</t>
    </rPh>
    <rPh sb="20" eb="22">
      <t>ケイヤク</t>
    </rPh>
    <rPh sb="23" eb="25">
      <t>テイケツ</t>
    </rPh>
    <rPh sb="29" eb="30">
      <t>トド</t>
    </rPh>
    <rPh sb="31" eb="32">
      <t>デ</t>
    </rPh>
    <phoneticPr fontId="2"/>
  </si>
  <si>
    <t>　１　「基準限度額」(計)欄には、確認書に記載された額の合計を記載してください。</t>
  </si>
  <si>
    <t>　５　当該選挙区におけるポスター掲示場数を記載してください。</t>
    <rPh sb="3" eb="5">
      <t>トウガイ</t>
    </rPh>
    <rPh sb="5" eb="7">
      <t>センキョ</t>
    </rPh>
    <rPh sb="7" eb="8">
      <t>ク</t>
    </rPh>
    <rPh sb="16" eb="18">
      <t>ケイジ</t>
    </rPh>
    <rPh sb="18" eb="19">
      <t>ジョウ</t>
    </rPh>
    <rPh sb="19" eb="20">
      <t>スウ</t>
    </rPh>
    <rPh sb="21" eb="23">
      <t>キサイ</t>
    </rPh>
    <phoneticPr fontId="2"/>
  </si>
  <si>
    <t>請求書
（通常葉書の作成）</t>
  </si>
  <si>
    <t>　　い。</t>
  </si>
  <si>
    <t>備　　　　考</t>
    <rPh sb="0" eb="1">
      <t>ソノウ</t>
    </rPh>
    <rPh sb="5" eb="6">
      <t>コウ</t>
    </rPh>
    <phoneticPr fontId="2"/>
  </si>
  <si>
    <t>政見放送用録音・録画証明書</t>
    <rPh sb="0" eb="2">
      <t>セイケン</t>
    </rPh>
    <rPh sb="2" eb="5">
      <t>ホウソウヨウ</t>
    </rPh>
    <rPh sb="5" eb="7">
      <t>ロクオン</t>
    </rPh>
    <rPh sb="8" eb="10">
      <t>ロクガ</t>
    </rPh>
    <rPh sb="10" eb="13">
      <t>ショウメイショ</t>
    </rPh>
    <phoneticPr fontId="2"/>
  </si>
  <si>
    <t>・・・１銭未満の端数は切上げ</t>
    <rPh sb="4" eb="5">
      <t>セン</t>
    </rPh>
    <rPh sb="5" eb="7">
      <t>ミマン</t>
    </rPh>
    <rPh sb="8" eb="10">
      <t>ハスウ</t>
    </rPh>
    <rPh sb="11" eb="13">
      <t>キリア</t>
    </rPh>
    <phoneticPr fontId="2"/>
  </si>
  <si>
    <t>雇用年月日</t>
    <rPh sb="0" eb="2">
      <t>コヨウ</t>
    </rPh>
    <rPh sb="2" eb="5">
      <t>ネンガッピ</t>
    </rPh>
    <phoneticPr fontId="2"/>
  </si>
  <si>
    <t>請求書
（ビラの作成）</t>
  </si>
  <si>
    <t>　３　「燃料の供給を受けた選挙運動用自動車の自動車登録番号又は車両番号」欄、「燃料供給量」欄及び「燃料供給金</t>
    <rPh sb="43" eb="44">
      <t>リョウ</t>
    </rPh>
    <phoneticPr fontId="2"/>
  </si>
  <si>
    <t>請　　　　　求　　　　　書</t>
    <rPh sb="0" eb="1">
      <t>ショウ</t>
    </rPh>
    <rPh sb="6" eb="7">
      <t>モトム</t>
    </rPh>
    <rPh sb="12" eb="13">
      <t>ショ</t>
    </rPh>
    <phoneticPr fontId="2"/>
  </si>
  <si>
    <t>通常葉書作成枚数確認書及び通常葉書作成証明書を添付して、通常葉書作成業者から合同選管に提出。このため、この用紙は通常葉書作成業者に渡す。</t>
    <rPh sb="38" eb="40">
      <t>ゴウドウ</t>
    </rPh>
    <phoneticPr fontId="2"/>
  </si>
  <si>
    <t>録音・録画作成業者に提出。</t>
    <rPh sb="0" eb="2">
      <t>ロクオン</t>
    </rPh>
    <rPh sb="3" eb="5">
      <t>ロクガ</t>
    </rPh>
    <phoneticPr fontId="2"/>
  </si>
  <si>
    <t>請求書</t>
  </si>
  <si>
    <t>備　考</t>
    <rPh sb="0" eb="1">
      <t>ソナエ</t>
    </rPh>
    <rPh sb="2" eb="3">
      <t>コウ</t>
    </rPh>
    <phoneticPr fontId="2"/>
  </si>
  <si>
    <t>　次のとおり自動車等取付用立札・看板の作成契約を締結したので届け出ます。</t>
    <rPh sb="1" eb="2">
      <t>ツギ</t>
    </rPh>
    <rPh sb="6" eb="9">
      <t>ジドウシャ</t>
    </rPh>
    <rPh sb="9" eb="10">
      <t>トウ</t>
    </rPh>
    <rPh sb="10" eb="12">
      <t>トリツケ</t>
    </rPh>
    <rPh sb="12" eb="13">
      <t>ヨウ</t>
    </rPh>
    <rPh sb="13" eb="15">
      <t>タテフダ</t>
    </rPh>
    <rPh sb="16" eb="18">
      <t>カンバン</t>
    </rPh>
    <rPh sb="19" eb="21">
      <t>サクセイ</t>
    </rPh>
    <rPh sb="21" eb="23">
      <t>ケイヤク</t>
    </rPh>
    <rPh sb="24" eb="26">
      <t>テイケツ</t>
    </rPh>
    <rPh sb="30" eb="31">
      <t>トド</t>
    </rPh>
    <rPh sb="32" eb="33">
      <t>デ</t>
    </rPh>
    <phoneticPr fontId="2"/>
  </si>
  <si>
    <t>選挙区に
おける
ポスター
掲示場数</t>
    <rPh sb="0" eb="2">
      <t>センキョ</t>
    </rPh>
    <rPh sb="2" eb="3">
      <t>ク</t>
    </rPh>
    <rPh sb="14" eb="16">
      <t>ケイジ</t>
    </rPh>
    <rPh sb="16" eb="17">
      <t>ジョウ</t>
    </rPh>
    <rPh sb="17" eb="18">
      <t>スウ</t>
    </rPh>
    <phoneticPr fontId="2"/>
  </si>
  <si>
    <t>（　ビ　ラ　の　作　成　）</t>
    <rPh sb="8" eb="9">
      <t>サク</t>
    </rPh>
    <rPh sb="10" eb="11">
      <t>シゲル</t>
    </rPh>
    <phoneticPr fontId="2"/>
  </si>
  <si>
    <t>　５　この証明書を発行した候補者について供託物が没収された場合には、燃料供給業者は、県に支払を請求することはで</t>
  </si>
  <si>
    <t>選挙事務所用立札・看板作成数確認書及び選挙事務所用立札・看板作成証明書を添付して、立札・看板作成業者から合同選管に提出。このため、この用紙は立札・看板作成業者に渡す。</t>
    <rPh sb="52" eb="54">
      <t>ゴウドウ</t>
    </rPh>
    <phoneticPr fontId="2"/>
  </si>
  <si>
    <t>運送事業者等の氏名又は名称及び住所
並びに法人にあってはその代表者の氏名</t>
    <rPh sb="0" eb="2">
      <t>ウンソウ</t>
    </rPh>
    <rPh sb="2" eb="6">
      <t>ジギョウシャトウ</t>
    </rPh>
    <rPh sb="7" eb="9">
      <t>シメイ</t>
    </rPh>
    <rPh sb="9" eb="10">
      <t>マタ</t>
    </rPh>
    <rPh sb="11" eb="13">
      <t>メイショウ</t>
    </rPh>
    <rPh sb="13" eb="14">
      <t>オヨ</t>
    </rPh>
    <rPh sb="15" eb="17">
      <t>ジュウショ</t>
    </rPh>
    <rPh sb="18" eb="19">
      <t>ナラ</t>
    </rPh>
    <rPh sb="21" eb="23">
      <t>ホウジン</t>
    </rPh>
    <rPh sb="30" eb="33">
      <t>ダイヒョウシャ</t>
    </rPh>
    <rPh sb="34" eb="36">
      <t>シメイ</t>
    </rPh>
    <phoneticPr fontId="2"/>
  </si>
  <si>
    <t>自動車等取付用立札・看板
作成契約届出書</t>
  </si>
  <si>
    <t>[候補者氏名]</t>
    <rPh sb="1" eb="4">
      <t>コウホシャ</t>
    </rPh>
    <rPh sb="4" eb="6">
      <t>シメイ</t>
    </rPh>
    <phoneticPr fontId="2"/>
  </si>
  <si>
    <t>　　作成業者に提出してください。</t>
  </si>
  <si>
    <t>立札・看板作成業者と自動車等取付用立札・看板作成に関し、有償契約を締結後直ちに（立候補届出前に契約を締結したときは立候補の届出後直ちに）合同選管に提出。</t>
    <rPh sb="68" eb="70">
      <t>ゴウドウ</t>
    </rPh>
    <phoneticPr fontId="2"/>
  </si>
  <si>
    <t>　　　署名その他の措置がある場合はこの限りではありません。</t>
  </si>
  <si>
    <t>個人演説会場用立札・看板作成について公費負担を受けようとするときに、合同選管に提出。</t>
    <rPh sb="34" eb="36">
      <t>ゴウドウ</t>
    </rPh>
    <phoneticPr fontId="2"/>
  </si>
  <si>
    <t>(2) 燃料代</t>
    <rPh sb="4" eb="7">
      <t>ネンリョウダイ</t>
    </rPh>
    <phoneticPr fontId="2"/>
  </si>
  <si>
    <t>　３　「前回までの累積枚数」には、他の通常葉書作成業者によって作成された枚数をも含めて記載してくだ</t>
    <rPh sb="11" eb="13">
      <t>マイスウ</t>
    </rPh>
    <rPh sb="19" eb="21">
      <t>ツウジョウ</t>
    </rPh>
    <rPh sb="21" eb="23">
      <t>ハガキ</t>
    </rPh>
    <rPh sb="23" eb="25">
      <t>サクセイ</t>
    </rPh>
    <rPh sb="31" eb="33">
      <t>サクセイ</t>
    </rPh>
    <rPh sb="36" eb="38">
      <t>マイスウ</t>
    </rPh>
    <phoneticPr fontId="2"/>
  </si>
  <si>
    <t>自動車等取付用立札・
看板の作成</t>
  </si>
  <si>
    <t>令和　　年　　月　　日</t>
  </si>
  <si>
    <t>　　　イ　確認された作成枚数が35,000枚以下の場合</t>
  </si>
  <si>
    <t>　４　１人の候補者を通じて公費負担の対象となる数及びそれぞれの契約に基づく公費負担の限度額は、次のと</t>
    <rPh sb="4" eb="5">
      <t>ニン</t>
    </rPh>
    <rPh sb="6" eb="9">
      <t>コウホシャ</t>
    </rPh>
    <rPh sb="10" eb="11">
      <t>ツウ</t>
    </rPh>
    <rPh sb="13" eb="15">
      <t>コウヒ</t>
    </rPh>
    <rPh sb="15" eb="17">
      <t>フタン</t>
    </rPh>
    <rPh sb="18" eb="20">
      <t>タイショウ</t>
    </rPh>
    <rPh sb="23" eb="24">
      <t>スウ</t>
    </rPh>
    <rPh sb="24" eb="25">
      <t>オヨ</t>
    </rPh>
    <rPh sb="31" eb="33">
      <t>ケイヤク</t>
    </rPh>
    <rPh sb="34" eb="35">
      <t>モト</t>
    </rPh>
    <rPh sb="47" eb="48">
      <t>ツギ</t>
    </rPh>
    <phoneticPr fontId="2"/>
  </si>
  <si>
    <t>自動車等取付用立札・看板作成について公費負担を受けようとするときに、合同選管に提出。</t>
    <rPh sb="34" eb="36">
      <t>ゴウドウ</t>
    </rPh>
    <phoneticPr fontId="2"/>
  </si>
  <si>
    <t>燃料の供給を受けた選挙運動用自動車の自動車登録番号又は車両番号</t>
  </si>
  <si>
    <t>個人演説会場用立札・看板
作成契約届出書</t>
  </si>
  <si>
    <t>個人演説会場用立札・看板
作成数確認申請書</t>
  </si>
  <si>
    <t>２項の規定による確認を受けたいので申請します。</t>
  </si>
  <si>
    <t>　　請求することはできません。</t>
  </si>
  <si>
    <t>　　(２) 請求書又は請求内訳書が２枚以上になる場合は、１枚ごとに記載</t>
  </si>
  <si>
    <t>（自　動　車）</t>
    <rPh sb="1" eb="2">
      <t>ジ</t>
    </rPh>
    <rPh sb="3" eb="4">
      <t>ドウ</t>
    </rPh>
    <rPh sb="5" eb="6">
      <t>クルマ</t>
    </rPh>
    <phoneticPr fontId="2"/>
  </si>
  <si>
    <t>個人演説会場用立札・看板
作成証明書</t>
  </si>
  <si>
    <t>　（２）限度額</t>
    <rPh sb="4" eb="6">
      <t>ゲンド</t>
    </rPh>
    <rPh sb="6" eb="7">
      <t>ガク</t>
    </rPh>
    <phoneticPr fontId="2"/>
  </si>
  <si>
    <t>　１　(Ｅ)欄には、確認書により確認された作成数を記載してください。</t>
  </si>
  <si>
    <t>（ポスターの作成）</t>
    <rPh sb="6" eb="8">
      <t>サクセイ</t>
    </rPh>
    <phoneticPr fontId="2"/>
  </si>
  <si>
    <t>　４　この請求書及び別紙請求内訳書には、次に掲げる事項に留意して、発行責任者及び担当者の氏名及び連絡</t>
    <rPh sb="48" eb="50">
      <t>レンラク</t>
    </rPh>
    <phoneticPr fontId="2"/>
  </si>
  <si>
    <t>　　する４けた以下のアラビア数字、燃料供給量及び燃料供給金額が記載された書面で、燃料供給業者から給油の際に受領</t>
  </si>
  <si>
    <t>選挙運動用自動車の使用の契約届出書</t>
    <rPh sb="0" eb="2">
      <t>センキョ</t>
    </rPh>
    <rPh sb="2" eb="5">
      <t>ウンドウヨウ</t>
    </rPh>
    <rPh sb="5" eb="8">
      <t>ジドウシャ</t>
    </rPh>
    <rPh sb="9" eb="11">
      <t>シヨウ</t>
    </rPh>
    <rPh sb="12" eb="14">
      <t>ケイヤク</t>
    </rPh>
    <rPh sb="14" eb="16">
      <t>トドケデ</t>
    </rPh>
    <rPh sb="16" eb="17">
      <t>ショ</t>
    </rPh>
    <phoneticPr fontId="2"/>
  </si>
  <si>
    <t>複製金額
(C)</t>
    <rPh sb="0" eb="2">
      <t>フクセイ</t>
    </rPh>
    <rPh sb="2" eb="4">
      <t>キンガク</t>
    </rPh>
    <phoneticPr fontId="2"/>
  </si>
  <si>
    <t>　　さい。</t>
  </si>
  <si>
    <t>運送等金額</t>
    <rPh sb="0" eb="3">
      <t>ウンソウトウ</t>
    </rPh>
    <rPh sb="3" eb="5">
      <t>キンガク</t>
    </rPh>
    <phoneticPr fontId="2"/>
  </si>
  <si>
    <t>記</t>
    <rPh sb="0" eb="1">
      <t>キ</t>
    </rPh>
    <phoneticPr fontId="2"/>
  </si>
  <si>
    <t>区　　　分</t>
    <rPh sb="0" eb="1">
      <t>ク</t>
    </rPh>
    <rPh sb="4" eb="5">
      <t>フン</t>
    </rPh>
    <phoneticPr fontId="2"/>
  </si>
  <si>
    <t>　公職選挙法施行令第１０９条の４第２項の規定により、次の金額の支払を請求し</t>
    <rPh sb="1" eb="3">
      <t>コウショク</t>
    </rPh>
    <rPh sb="3" eb="6">
      <t>センキョホウ</t>
    </rPh>
    <rPh sb="6" eb="8">
      <t>セコウ</t>
    </rPh>
    <rPh sb="8" eb="9">
      <t>レイ</t>
    </rPh>
    <rPh sb="9" eb="10">
      <t>ダイ</t>
    </rPh>
    <rPh sb="13" eb="14">
      <t>ジョウ</t>
    </rPh>
    <rPh sb="16" eb="17">
      <t>ダイ</t>
    </rPh>
    <rPh sb="18" eb="19">
      <t>コウ</t>
    </rPh>
    <rPh sb="20" eb="22">
      <t>キテイ</t>
    </rPh>
    <rPh sb="26" eb="27">
      <t>ツギ</t>
    </rPh>
    <rPh sb="28" eb="30">
      <t>キンガク</t>
    </rPh>
    <rPh sb="31" eb="33">
      <t>シハライ</t>
    </rPh>
    <rPh sb="34" eb="36">
      <t>セイキュウ</t>
    </rPh>
    <phoneticPr fontId="2"/>
  </si>
  <si>
    <t>４　候補者の氏名</t>
    <rPh sb="2" eb="5">
      <t>コウホシャ</t>
    </rPh>
    <rPh sb="6" eb="8">
      <t>シメイ</t>
    </rPh>
    <phoneticPr fontId="2"/>
  </si>
  <si>
    <t>　　車登録規則（昭和45年運輸省令第７号）第13条第１項第４号に規定する４けた以下のアラビア数字又は車両番号のうち</t>
  </si>
  <si>
    <t>今回の購入金額（ｂ）</t>
    <rPh sb="0" eb="2">
      <t>コンカイ</t>
    </rPh>
    <rPh sb="3" eb="5">
      <t>コウニュウ</t>
    </rPh>
    <rPh sb="5" eb="7">
      <t>キンガク</t>
    </rPh>
    <phoneticPr fontId="2"/>
  </si>
  <si>
    <t>　
　注）配付数は各様式１部です。コピーしてご使用ください。</t>
    <rPh sb="3" eb="4">
      <t>チュウ</t>
    </rPh>
    <rPh sb="5" eb="7">
      <t>ハイフ</t>
    </rPh>
    <rPh sb="7" eb="8">
      <t>スウ</t>
    </rPh>
    <rPh sb="9" eb="10">
      <t>カク</t>
    </rPh>
    <rPh sb="10" eb="12">
      <t>ヨウシキ</t>
    </rPh>
    <rPh sb="13" eb="14">
      <t>ブ</t>
    </rPh>
    <rPh sb="23" eb="25">
      <t>シヨウ</t>
    </rPh>
    <phoneticPr fontId="2"/>
  </si>
  <si>
    <t>選挙事務所用立札・看板作成契約届出書</t>
    <rPh sb="0" eb="2">
      <t>センキョ</t>
    </rPh>
    <rPh sb="2" eb="4">
      <t>ジム</t>
    </rPh>
    <rPh sb="4" eb="5">
      <t>ショ</t>
    </rPh>
    <rPh sb="5" eb="6">
      <t>ヨウ</t>
    </rPh>
    <rPh sb="6" eb="8">
      <t>タテフダ</t>
    </rPh>
    <rPh sb="9" eb="11">
      <t>カンバン</t>
    </rPh>
    <rPh sb="11" eb="12">
      <t>サク</t>
    </rPh>
    <rPh sb="12" eb="13">
      <t>シゲル</t>
    </rPh>
    <rPh sb="13" eb="14">
      <t>ケイ</t>
    </rPh>
    <rPh sb="14" eb="15">
      <t>ヤク</t>
    </rPh>
    <rPh sb="15" eb="16">
      <t>トドケ</t>
    </rPh>
    <rPh sb="16" eb="17">
      <t>デ</t>
    </rPh>
    <rPh sb="17" eb="18">
      <t>ショ</t>
    </rPh>
    <phoneticPr fontId="2"/>
  </si>
  <si>
    <t>録音基準
限度額
(B)</t>
    <rPh sb="0" eb="2">
      <t>ロクオン</t>
    </rPh>
    <rPh sb="2" eb="4">
      <t>キジュン</t>
    </rPh>
    <rPh sb="5" eb="8">
      <t>ゲンドガク</t>
    </rPh>
    <phoneticPr fontId="2"/>
  </si>
  <si>
    <t>並びに法人にあってはその代表者の氏名</t>
  </si>
  <si>
    <t>　２　候補者が供託物を没収された場合には、県に支払を請求することはできません。</t>
  </si>
  <si>
    <t>運送契約期間</t>
    <rPh sb="0" eb="2">
      <t>ウンソウ</t>
    </rPh>
    <rPh sb="2" eb="4">
      <t>ケイヤク</t>
    </rPh>
    <rPh sb="4" eb="6">
      <t>キカン</t>
    </rPh>
    <phoneticPr fontId="2"/>
  </si>
  <si>
    <t>　　録番号又は車両番号を記載してください。</t>
  </si>
  <si>
    <t>１２，５００円</t>
    <rPh sb="6" eb="7">
      <t>エン</t>
    </rPh>
    <phoneticPr fontId="2"/>
  </si>
  <si>
    <t>運送契約金額</t>
    <rPh sb="0" eb="2">
      <t>ウンソウ</t>
    </rPh>
    <rPh sb="2" eb="4">
      <t>ケイヤク</t>
    </rPh>
    <rPh sb="4" eb="6">
      <t>キンガク</t>
    </rPh>
    <phoneticPr fontId="2"/>
  </si>
  <si>
    <t>２　１に掲げる場合以外の場合</t>
    <rPh sb="4" eb="5">
      <t>カカ</t>
    </rPh>
    <rPh sb="7" eb="9">
      <t>バアイ</t>
    </rPh>
    <rPh sb="9" eb="11">
      <t>イガイ</t>
    </rPh>
    <rPh sb="12" eb="14">
      <t>バアイ</t>
    </rPh>
    <phoneticPr fontId="2"/>
  </si>
  <si>
    <t>　３　「前回までの累積枚数」には、他のビラ作成業者によって作成された枚数をも含めて記載してくださ</t>
    <rPh sb="11" eb="13">
      <t>マイスウ</t>
    </rPh>
    <rPh sb="21" eb="23">
      <t>サクセイ</t>
    </rPh>
    <rPh sb="29" eb="31">
      <t>サクセイ</t>
    </rPh>
    <rPh sb="34" eb="36">
      <t>マイスウ</t>
    </rPh>
    <phoneticPr fontId="2"/>
  </si>
  <si>
    <t>借入れ期間等</t>
    <rPh sb="0" eb="2">
      <t>カリイ</t>
    </rPh>
    <rPh sb="3" eb="6">
      <t>キカントウ</t>
    </rPh>
    <phoneticPr fontId="2"/>
  </si>
  <si>
    <t>契約金額</t>
    <rPh sb="0" eb="2">
      <t>ケイヤク</t>
    </rPh>
    <rPh sb="2" eb="4">
      <t>キンガク</t>
    </rPh>
    <phoneticPr fontId="2"/>
  </si>
  <si>
    <t>　４　燃料供給業者が県に支払を請求するときは、この証明書及び給油伝票の写しを請求書に添付してください。</t>
  </si>
  <si>
    <t>燃 料 代</t>
    <rPh sb="0" eb="1">
      <t>ネン</t>
    </rPh>
    <rPh sb="2" eb="3">
      <t>リョウ</t>
    </rPh>
    <rPh sb="4" eb="5">
      <t>ダイ</t>
    </rPh>
    <phoneticPr fontId="2"/>
  </si>
  <si>
    <t>通常葉書作成業者の氏名又は名称及び住所
並びに法人にあってはその代表者の氏名</t>
    <rPh sb="0" eb="2">
      <t>ツウジョウ</t>
    </rPh>
    <rPh sb="2" eb="4">
      <t>ハガキ</t>
    </rPh>
    <rPh sb="4" eb="6">
      <t>サクセイ</t>
    </rPh>
    <rPh sb="6" eb="8">
      <t>ギョウシャ</t>
    </rPh>
    <rPh sb="9" eb="11">
      <t>シメイ</t>
    </rPh>
    <rPh sb="11" eb="12">
      <t>マタ</t>
    </rPh>
    <rPh sb="13" eb="15">
      <t>メイショウ</t>
    </rPh>
    <rPh sb="15" eb="16">
      <t>オヨ</t>
    </rPh>
    <rPh sb="17" eb="19">
      <t>ジュウショ</t>
    </rPh>
    <rPh sb="20" eb="21">
      <t>ナラ</t>
    </rPh>
    <rPh sb="23" eb="25">
      <t>ホウジン</t>
    </rPh>
    <rPh sb="32" eb="35">
      <t>ダイヒョウシャ</t>
    </rPh>
    <rPh sb="36" eb="38">
      <t>シメイ</t>
    </rPh>
    <phoneticPr fontId="2"/>
  </si>
  <si>
    <t>燃料供給金額</t>
    <rPh sb="0" eb="2">
      <t>ネンリョウ</t>
    </rPh>
    <rPh sb="2" eb="4">
      <t>キョウキュウ</t>
    </rPh>
    <rPh sb="4" eb="6">
      <t>キンガク</t>
    </rPh>
    <phoneticPr fontId="2"/>
  </si>
  <si>
    <t>　１　この請求書は、候補者から受領した選挙運動用自動車使用証明書（燃料代の請求の場合には、このほかに自動車燃料</t>
  </si>
  <si>
    <t>よる確認を受けたいので申請します。</t>
  </si>
  <si>
    <t>　備　考</t>
    <rPh sb="1" eb="2">
      <t>ビン</t>
    </rPh>
    <rPh sb="3" eb="4">
      <t>コウ</t>
    </rPh>
    <phoneticPr fontId="2"/>
  </si>
  <si>
    <t>　５　候補者本人が提出する場合にあっては本人確認書類の提示又は提出を、その代理人が提出する場合にあ</t>
    <rPh sb="9" eb="11">
      <t>テイシュツ</t>
    </rPh>
    <phoneticPr fontId="2"/>
  </si>
  <si>
    <t>金　額
(G)×(H)＝(I)</t>
    <rPh sb="0" eb="1">
      <t>キン</t>
    </rPh>
    <rPh sb="2" eb="3">
      <t>ガク</t>
    </rPh>
    <phoneticPr fontId="2"/>
  </si>
  <si>
    <t>　次のとおり運転手を使用したものであることを証明します。</t>
    <rPh sb="1" eb="2">
      <t>ツギ</t>
    </rPh>
    <rPh sb="6" eb="9">
      <t>ウンテンシュ</t>
    </rPh>
    <rPh sb="10" eb="12">
      <t>シヨウ</t>
    </rPh>
    <rPh sb="22" eb="24">
      <t>ショウメイ</t>
    </rPh>
    <phoneticPr fontId="2"/>
  </si>
  <si>
    <t>自 動 車 燃 料 代 確 認 申 請 書</t>
    <rPh sb="0" eb="1">
      <t>ジ</t>
    </rPh>
    <rPh sb="2" eb="3">
      <t>ドウ</t>
    </rPh>
    <rPh sb="4" eb="5">
      <t>クルマ</t>
    </rPh>
    <rPh sb="6" eb="7">
      <t>ネン</t>
    </rPh>
    <rPh sb="8" eb="9">
      <t>リョウ</t>
    </rPh>
    <rPh sb="10" eb="11">
      <t>ダイ</t>
    </rPh>
    <rPh sb="12" eb="13">
      <t>アキラ</t>
    </rPh>
    <rPh sb="14" eb="15">
      <t>ニン</t>
    </rPh>
    <rPh sb="16" eb="17">
      <t>サル</t>
    </rPh>
    <rPh sb="18" eb="19">
      <t>ショウ</t>
    </rPh>
    <rPh sb="20" eb="21">
      <t>ショ</t>
    </rPh>
    <phoneticPr fontId="2"/>
  </si>
  <si>
    <t>政見放送用の録画</t>
  </si>
  <si>
    <t>　次の自動車燃料代につき、公職選挙法施行令第１０９条の４第２項第２号ロの規</t>
    <rPh sb="1" eb="2">
      <t>ツギ</t>
    </rPh>
    <rPh sb="3" eb="6">
      <t>ジドウシャ</t>
    </rPh>
    <rPh sb="6" eb="9">
      <t>ネンリョウダイ</t>
    </rPh>
    <rPh sb="13" eb="15">
      <t>コウショク</t>
    </rPh>
    <rPh sb="15" eb="18">
      <t>センキョホウ</t>
    </rPh>
    <rPh sb="18" eb="20">
      <t>セコウ</t>
    </rPh>
    <rPh sb="20" eb="21">
      <t>レイ</t>
    </rPh>
    <rPh sb="21" eb="22">
      <t>ダイ</t>
    </rPh>
    <rPh sb="25" eb="26">
      <t>ジョウ</t>
    </rPh>
    <rPh sb="28" eb="29">
      <t>ダイ</t>
    </rPh>
    <rPh sb="30" eb="31">
      <t>コウ</t>
    </rPh>
    <rPh sb="31" eb="32">
      <t>ダイ</t>
    </rPh>
    <rPh sb="33" eb="34">
      <t>ゴウ</t>
    </rPh>
    <rPh sb="36" eb="37">
      <t>キ</t>
    </rPh>
    <phoneticPr fontId="2"/>
  </si>
  <si>
    <t>左のうち確認済又は確認申請金額</t>
    <rPh sb="0" eb="1">
      <t>ヒダリ</t>
    </rPh>
    <rPh sb="4" eb="6">
      <t>カクニン</t>
    </rPh>
    <rPh sb="6" eb="7">
      <t>ズ</t>
    </rPh>
    <rPh sb="7" eb="8">
      <t>マタ</t>
    </rPh>
    <rPh sb="9" eb="11">
      <t>カクニン</t>
    </rPh>
    <rPh sb="11" eb="13">
      <t>シンセイ</t>
    </rPh>
    <rPh sb="13" eb="15">
      <t>キンガク</t>
    </rPh>
    <phoneticPr fontId="2"/>
  </si>
  <si>
    <t>１　契約年月日</t>
    <rPh sb="2" eb="4">
      <t>ケイヤク</t>
    </rPh>
    <rPh sb="4" eb="7">
      <t>ネンガッピ</t>
    </rPh>
    <phoneticPr fontId="2"/>
  </si>
  <si>
    <t>　　してください。</t>
  </si>
  <si>
    <t>円</t>
    <rPh sb="0" eb="1">
      <t>エン</t>
    </rPh>
    <phoneticPr fontId="2"/>
  </si>
  <si>
    <t>　４　(Ｈ)欄には、(Ｂ)欄と(Ｅ)欄とを比較して少ない方の枚数を記載してください。</t>
  </si>
  <si>
    <t>単　価
(A)</t>
    <rPh sb="0" eb="1">
      <t>タン</t>
    </rPh>
    <rPh sb="2" eb="3">
      <t>カ</t>
    </rPh>
    <phoneticPr fontId="2"/>
  </si>
  <si>
    <t>燃料代計（ａ）＋（ｂ）</t>
    <rPh sb="0" eb="3">
      <t>ネンリョウダイ</t>
    </rPh>
    <rPh sb="3" eb="4">
      <t>ケイ</t>
    </rPh>
    <phoneticPr fontId="2"/>
  </si>
  <si>
    <t>　４　「燃料の供給を受けた選挙運動用自動車の自動車登録番号又は車両番号」欄及び「（イ）」欄は、燃料の供</t>
  </si>
  <si>
    <t>　１　この申請書は、燃料供給業者ごとに別々に候補者から県に提出してください。</t>
  </si>
  <si>
    <t>　　提出してください。</t>
  </si>
  <si>
    <t>ビ　ラ　作　成　証　明　書</t>
    <rPh sb="4" eb="5">
      <t>サク</t>
    </rPh>
    <rPh sb="6" eb="7">
      <t>シゲル</t>
    </rPh>
    <rPh sb="8" eb="9">
      <t>ショウ</t>
    </rPh>
    <rPh sb="10" eb="11">
      <t>メイ</t>
    </rPh>
    <rPh sb="12" eb="13">
      <t>ショ</t>
    </rPh>
    <phoneticPr fontId="2"/>
  </si>
  <si>
    <t>　３　燃料代の請求は、契約届出書に記載された選挙運動用自動車に供給したもので、自動車燃料代確認書に記載された</t>
  </si>
  <si>
    <t>　　　イ　確認された作成枚数が50,000枚以下の場合</t>
  </si>
  <si>
    <t>　２　この申請書は、選挙運動用自動車の燃料代について公費負担の対象となるものの確認を受けるためのも</t>
  </si>
  <si>
    <t>　　用自動車の自動車登録番号又は車両番号を記載してください。</t>
  </si>
  <si>
    <t>備　　考</t>
    <rPh sb="0" eb="1">
      <t>ビン</t>
    </rPh>
    <rPh sb="3" eb="4">
      <t>コウ</t>
    </rPh>
    <phoneticPr fontId="2"/>
  </si>
  <si>
    <t>　２　運送事業者等が県に支払を請求するときは、この証明書を請求書に添付してください。</t>
  </si>
  <si>
    <t>　２　ビラ作成業者が県に支払を請求するときは、この証明書を請求書に添付してください。</t>
    <rPh sb="5" eb="7">
      <t>サクセイ</t>
    </rPh>
    <rPh sb="7" eb="9">
      <t>ギョウシャ</t>
    </rPh>
    <phoneticPr fontId="2"/>
  </si>
  <si>
    <t>　３　この証明書を発行した候補者について供託物が没収された場合には、運送事業者等は、県に支払を請求</t>
  </si>
  <si>
    <t>　　(２)　確認書により確認された作成枚数が35,000枚を超える場合</t>
  </si>
  <si>
    <t>　４　候補者本人が届け出る場合にあっては本人確認書類の提示又は提出を、その代理人が届け出る場合にあ</t>
  </si>
  <si>
    <t>　１　契約届出書には、契約書の写しを添付してください。</t>
  </si>
  <si>
    <t>作成契約金額</t>
    <rPh sb="0" eb="2">
      <t>サクセイ</t>
    </rPh>
    <rPh sb="2" eb="4">
      <t>ケイヤク</t>
    </rPh>
    <rPh sb="4" eb="6">
      <t>キンガク</t>
    </rPh>
    <phoneticPr fontId="2"/>
  </si>
  <si>
    <t>　５　同一の日において一般乗用旅客自動車運送事業者との運送契約（「運送等契約区分」欄の１）とそれ以</t>
  </si>
  <si>
    <t>　　外の契約（「運送等契約区分」欄の２）とのいずれもが締結された場合には、公費負担の対象となるのは</t>
  </si>
  <si>
    <t>数
(B)</t>
    <rPh sb="0" eb="1">
      <t>スウ</t>
    </rPh>
    <phoneticPr fontId="2"/>
  </si>
  <si>
    <t>　　候補者の指定する一の契約に限られていますので、その指定をした一の契約のみについて記載してくださ</t>
  </si>
  <si>
    <t>　６　同一の日において一般乗用旅客自動車運送事業者との運送契約又はそれ以外の契約により３台以上の選</t>
  </si>
  <si>
    <t>　　ください。</t>
  </si>
  <si>
    <t>請求書に添付。このため、この用紙は、録音作成業者に渡す。</t>
    <rPh sb="18" eb="20">
      <t>ロクオン</t>
    </rPh>
    <phoneticPr fontId="2"/>
  </si>
  <si>
    <t>　　板作成証明書とともに選挙の期日後速やかに提出してください。</t>
  </si>
  <si>
    <t>　　外の選挙運動用自動車については、県に支払を請求することはできません。</t>
  </si>
  <si>
    <t>（燃　　　料）</t>
    <rPh sb="1" eb="2">
      <t>ネン</t>
    </rPh>
    <rPh sb="5" eb="6">
      <t>リョウ</t>
    </rPh>
    <phoneticPr fontId="2"/>
  </si>
  <si>
    <t>今回の数（ｂ）</t>
    <rPh sb="0" eb="2">
      <t>コンカイ</t>
    </rPh>
    <rPh sb="3" eb="4">
      <t>カズ</t>
    </rPh>
    <phoneticPr fontId="2"/>
  </si>
  <si>
    <t>　　　あっては委任状の提示又は提出及び当該代理人の本人確認書類の提示又は提出を行ってください。ただ</t>
    <rPh sb="39" eb="40">
      <t>オコナ</t>
    </rPh>
    <phoneticPr fontId="2"/>
  </si>
  <si>
    <t>燃料供給業者の氏名又は名称及び住所
並びに法人にあってはその代表者の氏名</t>
    <rPh sb="0" eb="2">
      <t>ネンリョウ</t>
    </rPh>
    <rPh sb="2" eb="4">
      <t>キョウキュウ</t>
    </rPh>
    <rPh sb="4" eb="6">
      <t>ギョウシャ</t>
    </rPh>
    <rPh sb="7" eb="9">
      <t>シメイ</t>
    </rPh>
    <rPh sb="9" eb="10">
      <t>マタ</t>
    </rPh>
    <rPh sb="11" eb="13">
      <t>メイショウ</t>
    </rPh>
    <rPh sb="13" eb="14">
      <t>オヨ</t>
    </rPh>
    <rPh sb="15" eb="17">
      <t>ジュウショ</t>
    </rPh>
    <rPh sb="18" eb="19">
      <t>ナラ</t>
    </rPh>
    <rPh sb="21" eb="23">
      <t>ホウジン</t>
    </rPh>
    <rPh sb="30" eb="33">
      <t>ダイヒョウシャ</t>
    </rPh>
    <rPh sb="34" eb="36">
      <t>シメイ</t>
    </rPh>
    <phoneticPr fontId="2"/>
  </si>
  <si>
    <t>燃料供給年月日</t>
    <rPh sb="0" eb="2">
      <t>ネンリョウ</t>
    </rPh>
    <rPh sb="2" eb="4">
      <t>キョウキュウ</t>
    </rPh>
    <rPh sb="4" eb="7">
      <t>ネンガッピ</t>
    </rPh>
    <phoneticPr fontId="2"/>
  </si>
  <si>
    <t>燃料の供給を受けた選挙運動用自動車の自動車登録番号又は車両番号</t>
    <rPh sb="0" eb="2">
      <t>ネンリョウ</t>
    </rPh>
    <rPh sb="3" eb="5">
      <t>キョウキュウ</t>
    </rPh>
    <rPh sb="6" eb="7">
      <t>ウ</t>
    </rPh>
    <rPh sb="9" eb="11">
      <t>センキョ</t>
    </rPh>
    <rPh sb="11" eb="14">
      <t>ウンドウヨウ</t>
    </rPh>
    <rPh sb="14" eb="17">
      <t>ジドウシャ</t>
    </rPh>
    <rPh sb="18" eb="21">
      <t>ジドウシャ</t>
    </rPh>
    <rPh sb="21" eb="23">
      <t>トウロク</t>
    </rPh>
    <rPh sb="23" eb="25">
      <t>バンゴウ</t>
    </rPh>
    <rPh sb="25" eb="26">
      <t>マタ</t>
    </rPh>
    <rPh sb="27" eb="29">
      <t>シャリョウ</t>
    </rPh>
    <rPh sb="29" eb="31">
      <t>バンゴウ</t>
    </rPh>
    <phoneticPr fontId="2"/>
  </si>
  <si>
    <t>　１　この申請書は、通常葉書作成業者ごとに別々に候補者から県に提出してください。</t>
    <rPh sb="10" eb="12">
      <t>ツウジョウ</t>
    </rPh>
    <rPh sb="12" eb="14">
      <t>ハガキ</t>
    </rPh>
    <rPh sb="14" eb="16">
      <t>サクセイ</t>
    </rPh>
    <phoneticPr fontId="2"/>
  </si>
  <si>
    <t>　　挙運動用自動車が使用される場合は、公費負担の対象となるのは、候補者の指定する２台に限られていま</t>
    <rPh sb="2" eb="3">
      <t>コゾ</t>
    </rPh>
    <rPh sb="3" eb="6">
      <t>ウンドウヨウ</t>
    </rPh>
    <rPh sb="6" eb="9">
      <t>ジドウシャ</t>
    </rPh>
    <rPh sb="10" eb="12">
      <t>シヨウ</t>
    </rPh>
    <rPh sb="15" eb="17">
      <t>バアイ</t>
    </rPh>
    <rPh sb="19" eb="21">
      <t>コウヒ</t>
    </rPh>
    <rPh sb="21" eb="23">
      <t>フタン</t>
    </rPh>
    <rPh sb="24" eb="26">
      <t>タイショウ</t>
    </rPh>
    <rPh sb="32" eb="35">
      <t>コウホシャ</t>
    </rPh>
    <rPh sb="36" eb="38">
      <t>シテイ</t>
    </rPh>
    <rPh sb="41" eb="42">
      <t>ダイ</t>
    </rPh>
    <rPh sb="43" eb="44">
      <t>カギ</t>
    </rPh>
    <phoneticPr fontId="2"/>
  </si>
  <si>
    <t>　次のとおり個人演説会場用立札・看板の作成契約を締結したので届け出ます。</t>
    <rPh sb="1" eb="2">
      <t>ツギ</t>
    </rPh>
    <rPh sb="6" eb="8">
      <t>コジン</t>
    </rPh>
    <rPh sb="8" eb="10">
      <t>エンゼツ</t>
    </rPh>
    <rPh sb="10" eb="12">
      <t>カイジョウ</t>
    </rPh>
    <rPh sb="12" eb="13">
      <t>ヨウ</t>
    </rPh>
    <rPh sb="13" eb="15">
      <t>タテフダ</t>
    </rPh>
    <rPh sb="16" eb="18">
      <t>カンバン</t>
    </rPh>
    <rPh sb="19" eb="21">
      <t>サクセイ</t>
    </rPh>
    <rPh sb="21" eb="23">
      <t>ケイヤク</t>
    </rPh>
    <rPh sb="24" eb="26">
      <t>テイケツ</t>
    </rPh>
    <rPh sb="30" eb="31">
      <t>トド</t>
    </rPh>
    <rPh sb="32" eb="33">
      <t>デ</t>
    </rPh>
    <phoneticPr fontId="2"/>
  </si>
  <si>
    <t>備　　考</t>
    <rPh sb="0" eb="1">
      <t>ソナエ</t>
    </rPh>
    <rPh sb="3" eb="4">
      <t>コウ</t>
    </rPh>
    <phoneticPr fontId="2"/>
  </si>
  <si>
    <t>㍑</t>
  </si>
  <si>
    <t>発行責任者の氏名及び　　　　　　　　　　　　　　　　　
連絡先</t>
    <rPh sb="0" eb="2">
      <t>ハッコウ</t>
    </rPh>
    <rPh sb="2" eb="5">
      <t>セキニンシャ</t>
    </rPh>
    <rPh sb="6" eb="8">
      <t>シメイ</t>
    </rPh>
    <rPh sb="8" eb="9">
      <t>オヨ</t>
    </rPh>
    <rPh sb="28" eb="31">
      <t>レンラクサキ</t>
    </rPh>
    <phoneticPr fontId="2"/>
  </si>
  <si>
    <t>　　幹放送事業者をいう。以下同じ。）に提出した政見放送用録音・録画について記載してください。</t>
    <rPh sb="5" eb="8">
      <t>ジギョウシャ</t>
    </rPh>
    <rPh sb="12" eb="14">
      <t>イカ</t>
    </rPh>
    <rPh sb="14" eb="15">
      <t>オナ</t>
    </rPh>
    <rPh sb="19" eb="21">
      <t>テイシュツ</t>
    </rPh>
    <rPh sb="23" eb="25">
      <t>セイケン</t>
    </rPh>
    <rPh sb="25" eb="28">
      <t>ホウソウヨウ</t>
    </rPh>
    <rPh sb="28" eb="30">
      <t>ロクオン</t>
    </rPh>
    <rPh sb="31" eb="33">
      <t>ロクガ</t>
    </rPh>
    <rPh sb="37" eb="39">
      <t>キサイ</t>
    </rPh>
    <phoneticPr fontId="2"/>
  </si>
  <si>
    <t>今回の枚数（ｂ）</t>
    <rPh sb="0" eb="2">
      <t>コンカイ</t>
    </rPh>
    <rPh sb="3" eb="5">
      <t>マイスウ</t>
    </rPh>
    <phoneticPr fontId="2"/>
  </si>
  <si>
    <t>箇所</t>
    <rPh sb="0" eb="2">
      <t>カショ</t>
    </rPh>
    <phoneticPr fontId="2"/>
  </si>
  <si>
    <t>計</t>
    <rPh sb="0" eb="1">
      <t>ケイ</t>
    </rPh>
    <phoneticPr fontId="2"/>
  </si>
  <si>
    <t>　１　この証明書は、使用の実績に基づいて、燃料供給業者ごとに別々に作成し、給油伝票（燃料の供給を受けた日付、燃</t>
  </si>
  <si>
    <t>　２　この申請書は、ポスター作成枚数について公費負担の対象となるものの確認を受けるためのものです。</t>
    <rPh sb="14" eb="16">
      <t>サクセイ</t>
    </rPh>
    <rPh sb="16" eb="18">
      <t>マイスウ</t>
    </rPh>
    <phoneticPr fontId="2"/>
  </si>
  <si>
    <t>　公職選挙法施行令第１０９条の７第２項の規定により、次の金額の支払を請求し</t>
    <rPh sb="1" eb="3">
      <t>コウショク</t>
    </rPh>
    <rPh sb="3" eb="6">
      <t>センキョホウ</t>
    </rPh>
    <rPh sb="6" eb="8">
      <t>セコウ</t>
    </rPh>
    <rPh sb="8" eb="9">
      <t>レイ</t>
    </rPh>
    <rPh sb="9" eb="10">
      <t>ダイ</t>
    </rPh>
    <rPh sb="13" eb="14">
      <t>ジョウ</t>
    </rPh>
    <rPh sb="16" eb="17">
      <t>ダイ</t>
    </rPh>
    <rPh sb="18" eb="19">
      <t>コウ</t>
    </rPh>
    <rPh sb="20" eb="22">
      <t>キテイ</t>
    </rPh>
    <rPh sb="26" eb="27">
      <t>ツギ</t>
    </rPh>
    <rPh sb="28" eb="30">
      <t>キンガク</t>
    </rPh>
    <rPh sb="31" eb="33">
      <t>シハライ</t>
    </rPh>
    <rPh sb="34" eb="36">
      <t>セイキュウ</t>
    </rPh>
    <phoneticPr fontId="2"/>
  </si>
  <si>
    <t>　３　「前回までの累積数」には、他の立札・看板作成業者によって作成された数をも含めて記載してくださ</t>
    <rPh sb="11" eb="12">
      <t>スウ</t>
    </rPh>
    <rPh sb="18" eb="20">
      <t>タテフダ</t>
    </rPh>
    <rPh sb="21" eb="23">
      <t>カンバン</t>
    </rPh>
    <rPh sb="23" eb="25">
      <t>サクセイ</t>
    </rPh>
    <rPh sb="31" eb="33">
      <t>サクセイ</t>
    </rPh>
    <rPh sb="36" eb="37">
      <t>スウ</t>
    </rPh>
    <phoneticPr fontId="2"/>
  </si>
  <si>
    <t>　　きません。</t>
  </si>
  <si>
    <t>において準用する第１１０条の２第２項の規定による確認を受けたいので申請しま</t>
  </si>
  <si>
    <t>　３　「燃料の供給を受けた選挙運動用自動車の自動車登録番号又は車両番号」欄には、契約届出書に記載された</t>
  </si>
  <si>
    <t>氏</t>
    <rPh sb="0" eb="1">
      <t>ウジ</t>
    </rPh>
    <phoneticPr fontId="2"/>
  </si>
  <si>
    <t>　１　この証明書は、作成された実績に基づいて、通常葉書作成業者ごとに別々に作成し、候補者から通常葉</t>
    <rPh sb="10" eb="12">
      <t>サクセイ</t>
    </rPh>
    <rPh sb="15" eb="17">
      <t>ジッセキ</t>
    </rPh>
    <rPh sb="18" eb="19">
      <t>モト</t>
    </rPh>
    <rPh sb="23" eb="25">
      <t>ツウジョウ</t>
    </rPh>
    <rPh sb="25" eb="27">
      <t>ハガキ</t>
    </rPh>
    <rPh sb="27" eb="29">
      <t>サクセイ</t>
    </rPh>
    <rPh sb="46" eb="48">
      <t>ツウジョウ</t>
    </rPh>
    <rPh sb="48" eb="49">
      <t>ハ</t>
    </rPh>
    <phoneticPr fontId="2"/>
  </si>
  <si>
    <r>
      <rPr>
        <sz val="9"/>
        <color rgb="FFC00000"/>
        <rFont val="ＭＳ 明朝"/>
        <family val="1"/>
        <charset val="128"/>
      </rPr>
      <t>301,700円</t>
    </r>
    <r>
      <rPr>
        <sz val="9"/>
        <rFont val="ＭＳ 明朝"/>
        <family val="1"/>
        <charset val="128"/>
      </rPr>
      <t>＋</t>
    </r>
    <r>
      <rPr>
        <sz val="9"/>
        <color rgb="FFC00000"/>
        <rFont val="ＭＳ 明朝"/>
        <family val="1"/>
        <charset val="128"/>
      </rPr>
      <t>7円46銭</t>
    </r>
    <r>
      <rPr>
        <sz val="9"/>
        <rFont val="ＭＳ 明朝"/>
        <family val="1"/>
        <charset val="128"/>
      </rPr>
      <t>×(当該作成枚数－35,000)</t>
    </r>
  </si>
  <si>
    <t>　６　公費負担の限度額は、候補者から燃料供給業者に提出された確認書に記載された金額までです。</t>
  </si>
  <si>
    <t>請　　求　　内　　訳　　書</t>
    <rPh sb="0" eb="1">
      <t>ショウ</t>
    </rPh>
    <rPh sb="3" eb="4">
      <t>モトム</t>
    </rPh>
    <rPh sb="6" eb="7">
      <t>ウチ</t>
    </rPh>
    <rPh sb="9" eb="10">
      <t>ヤク</t>
    </rPh>
    <rPh sb="12" eb="13">
      <t>ショ</t>
    </rPh>
    <phoneticPr fontId="2"/>
  </si>
  <si>
    <t>使用年月日</t>
    <rPh sb="0" eb="2">
      <t>シヨウ</t>
    </rPh>
    <rPh sb="2" eb="5">
      <t>ネンガッピ</t>
    </rPh>
    <phoneticPr fontId="2"/>
  </si>
  <si>
    <t>（運　転　手）</t>
    <rPh sb="1" eb="2">
      <t>ウン</t>
    </rPh>
    <rPh sb="3" eb="4">
      <t>テン</t>
    </rPh>
    <rPh sb="5" eb="6">
      <t>テ</t>
    </rPh>
    <phoneticPr fontId="2"/>
  </si>
  <si>
    <t>　３　「燃料代」にあっては、単価契約を締結した場合には、「備考」に契約単価を記載してください（なお、</t>
  </si>
  <si>
    <t>政見放送用の録音・録画の契約届出書</t>
    <rPh sb="0" eb="2">
      <t>セイケン</t>
    </rPh>
    <rPh sb="2" eb="5">
      <t>ホウソウヨウ</t>
    </rPh>
    <rPh sb="6" eb="8">
      <t>ロクオン</t>
    </rPh>
    <rPh sb="9" eb="11">
      <t>ロクガ</t>
    </rPh>
    <rPh sb="12" eb="14">
      <t>ケイヤク</t>
    </rPh>
    <rPh sb="14" eb="17">
      <t>トドケデショ</t>
    </rPh>
    <phoneticPr fontId="2"/>
  </si>
  <si>
    <t>　　　し、候補者本人の署名その他の措置がある場合はこの限りではありません。</t>
  </si>
  <si>
    <t>報酬の額</t>
    <rPh sb="0" eb="2">
      <t>ホウシュウ</t>
    </rPh>
    <rPh sb="3" eb="4">
      <t>ガク</t>
    </rPh>
    <phoneticPr fontId="2"/>
  </si>
  <si>
    <t>（別紙）</t>
    <rPh sb="1" eb="3">
      <t>ベッシ</t>
    </rPh>
    <phoneticPr fontId="2"/>
  </si>
  <si>
    <t>　３　運転手が県に支払を請求するときは、この証明書を請求書に添付してください。</t>
  </si>
  <si>
    <t>　２　「請求金額」欄には、(イ)の(計)欄又は(ロ)の(計)欄のうちいずれか少ない方の額を記載してください。</t>
  </si>
  <si>
    <t>基準限度額（ロ）</t>
    <rPh sb="0" eb="2">
      <t>キジュン</t>
    </rPh>
    <rPh sb="2" eb="4">
      <t>ゲンド</t>
    </rPh>
    <rPh sb="4" eb="5">
      <t>ガク</t>
    </rPh>
    <phoneticPr fontId="2"/>
  </si>
  <si>
    <t>　　とはできません。</t>
  </si>
  <si>
    <t>５　金融機関名、口座名及び口座番号</t>
    <rPh sb="2" eb="4">
      <t>キンユウ</t>
    </rPh>
    <rPh sb="4" eb="7">
      <t>キカンメイ</t>
    </rPh>
    <rPh sb="8" eb="10">
      <t>コウザ</t>
    </rPh>
    <rPh sb="10" eb="11">
      <t>メイ</t>
    </rPh>
    <rPh sb="11" eb="12">
      <t>オヨ</t>
    </rPh>
    <rPh sb="13" eb="15">
      <t>コウザ</t>
    </rPh>
    <rPh sb="15" eb="17">
      <t>バンゴウ</t>
    </rPh>
    <phoneticPr fontId="2"/>
  </si>
  <si>
    <t>　１　この請求書は、候補者から受領した自動車等取付用立札・看板作成数確認書及び自動車等取付用立札・看</t>
    <rPh sb="19" eb="23">
      <t>ジドウシャトウ</t>
    </rPh>
    <rPh sb="23" eb="25">
      <t>トリツケ</t>
    </rPh>
    <rPh sb="25" eb="26">
      <t>ヨウ</t>
    </rPh>
    <rPh sb="26" eb="28">
      <t>タテフダ</t>
    </rPh>
    <rPh sb="29" eb="31">
      <t>カンバン</t>
    </rPh>
    <rPh sb="31" eb="33">
      <t>サクセイ</t>
    </rPh>
    <rPh sb="33" eb="34">
      <t>スウ</t>
    </rPh>
    <rPh sb="34" eb="36">
      <t>カクニン</t>
    </rPh>
    <rPh sb="37" eb="38">
      <t>オヨ</t>
    </rPh>
    <rPh sb="39" eb="43">
      <t>ジドウシャトウ</t>
    </rPh>
    <rPh sb="43" eb="45">
      <t>トリツケ</t>
    </rPh>
    <phoneticPr fontId="2"/>
  </si>
  <si>
    <t>徳島県及び高知県選挙区</t>
    <rPh sb="0" eb="3">
      <t>トクシマケン</t>
    </rPh>
    <rPh sb="3" eb="4">
      <t>オヨ</t>
    </rPh>
    <rPh sb="5" eb="7">
      <t>コウチ</t>
    </rPh>
    <rPh sb="7" eb="8">
      <t>ケン</t>
    </rPh>
    <rPh sb="8" eb="11">
      <t>センキョク</t>
    </rPh>
    <phoneticPr fontId="2"/>
  </si>
  <si>
    <t>　５　公費負担の限度額は、選挙運動用自動車１台につき１日を通じて１２，５００円までです。</t>
  </si>
  <si>
    <t>　３　この証明書を発行した候補者について供託物が没収された場合には、立札・看板作成業者は、県に支払を</t>
    <rPh sb="34" eb="36">
      <t>タテフダ</t>
    </rPh>
    <rPh sb="37" eb="39">
      <t>カンバン</t>
    </rPh>
    <rPh sb="39" eb="41">
      <t>サクセイ</t>
    </rPh>
    <phoneticPr fontId="2"/>
  </si>
  <si>
    <t>　２　この申請書は、通常葉書作成枚数について公費負担の対象となるものの確認を受けるためのものです。</t>
    <rPh sb="10" eb="12">
      <t>ツウジョウ</t>
    </rPh>
    <rPh sb="12" eb="14">
      <t>ハガキ</t>
    </rPh>
    <rPh sb="14" eb="16">
      <t>サクセイ</t>
    </rPh>
    <rPh sb="16" eb="18">
      <t>マイスウ</t>
    </rPh>
    <phoneticPr fontId="2"/>
  </si>
  <si>
    <t>徳島県知事</t>
    <rPh sb="0" eb="3">
      <t>トクシマケン</t>
    </rPh>
    <rPh sb="3" eb="5">
      <t>チジ</t>
    </rPh>
    <phoneticPr fontId="2"/>
  </si>
  <si>
    <t>備考</t>
    <rPh sb="0" eb="2">
      <t>ビコウ</t>
    </rPh>
    <phoneticPr fontId="2"/>
  </si>
  <si>
    <t>ふりがな</t>
  </si>
  <si>
    <t>　　代確認書及び給油伝票（燃料の供給を受けた日付、燃料の供給を受けた選挙運動用自動車の自動車登録番号のうち自動</t>
  </si>
  <si>
    <t>　　したものをいう。）の写し）とともに選挙の期日後速やかに提出してください。</t>
  </si>
  <si>
    <t>録音・録画作成業者と政見放送用録音・録画作成に関し、有償契約を締結後直ちに（立候補届出前に契約を締結したときは立候補の届出後直ちに）合同選管に提出。</t>
    <rPh sb="0" eb="2">
      <t>ロクオン</t>
    </rPh>
    <rPh sb="3" eb="5">
      <t>ロクガ</t>
    </rPh>
    <rPh sb="10" eb="12">
      <t>セイケン</t>
    </rPh>
    <rPh sb="12" eb="15">
      <t>ホウソウヨウ</t>
    </rPh>
    <rPh sb="15" eb="17">
      <t>ロクオン</t>
    </rPh>
    <rPh sb="18" eb="20">
      <t>ロクガ</t>
    </rPh>
    <rPh sb="66" eb="68">
      <t>ゴウドウ</t>
    </rPh>
    <phoneticPr fontId="2"/>
  </si>
  <si>
    <t>請　求　金　額</t>
    <rPh sb="0" eb="1">
      <t>ショウ</t>
    </rPh>
    <rPh sb="2" eb="3">
      <t>モトム</t>
    </rPh>
    <rPh sb="4" eb="5">
      <t>キン</t>
    </rPh>
    <rPh sb="6" eb="7">
      <t>ガク</t>
    </rPh>
    <phoneticPr fontId="2"/>
  </si>
  <si>
    <t>　１　(Ｄ)欄には、総務大臣が政見の放送のために必要な複製に要する金額として複製数に応じて定める金額を記載</t>
    <rPh sb="10" eb="12">
      <t>ソウム</t>
    </rPh>
    <rPh sb="12" eb="14">
      <t>ダイジン</t>
    </rPh>
    <rPh sb="15" eb="17">
      <t>セイケン</t>
    </rPh>
    <rPh sb="18" eb="20">
      <t>ホウソウ</t>
    </rPh>
    <rPh sb="24" eb="26">
      <t>ヒツヨウ</t>
    </rPh>
    <rPh sb="27" eb="29">
      <t>フクセイ</t>
    </rPh>
    <rPh sb="30" eb="31">
      <t>ヨウ</t>
    </rPh>
    <rPh sb="33" eb="35">
      <t>キンガク</t>
    </rPh>
    <rPh sb="38" eb="40">
      <t>フクセイ</t>
    </rPh>
    <rPh sb="40" eb="41">
      <t>スウ</t>
    </rPh>
    <rPh sb="42" eb="43">
      <t>オウ</t>
    </rPh>
    <rPh sb="45" eb="46">
      <t>サダ</t>
    </rPh>
    <rPh sb="48" eb="50">
      <t>キンガク</t>
    </rPh>
    <phoneticPr fontId="2"/>
  </si>
  <si>
    <t>（１）自動車の借入れ</t>
    <rPh sb="3" eb="6">
      <t>ジドウシャ</t>
    </rPh>
    <rPh sb="7" eb="9">
      <t>カリイ</t>
    </rPh>
    <phoneticPr fontId="2"/>
  </si>
  <si>
    <t>　　っては委任状の提示又は提出及び当該代理人の本人確認書類の提示又は提出を行ってください。ただし、</t>
    <rPh sb="37" eb="38">
      <t>オコナ</t>
    </rPh>
    <phoneticPr fontId="2"/>
  </si>
  <si>
    <t>　次のとおり政見放送用の録音・録画の契約を締結したので届け出ます。</t>
    <rPh sb="1" eb="2">
      <t>ツギ</t>
    </rPh>
    <rPh sb="6" eb="8">
      <t>セイケン</t>
    </rPh>
    <rPh sb="8" eb="11">
      <t>ホウソウヨウ</t>
    </rPh>
    <rPh sb="12" eb="14">
      <t>ロクオン</t>
    </rPh>
    <rPh sb="15" eb="17">
      <t>ロクガ</t>
    </rPh>
    <rPh sb="18" eb="20">
      <t>ケイヤク</t>
    </rPh>
    <rPh sb="21" eb="23">
      <t>テイケツ</t>
    </rPh>
    <rPh sb="27" eb="28">
      <t>トド</t>
    </rPh>
    <rPh sb="29" eb="30">
      <t>デ</t>
    </rPh>
    <phoneticPr fontId="2"/>
  </si>
  <si>
    <t>金融機関（本・支店）名</t>
    <rPh sb="0" eb="2">
      <t>キンユウ</t>
    </rPh>
    <rPh sb="2" eb="4">
      <t>キカン</t>
    </rPh>
    <rPh sb="5" eb="6">
      <t>ホン</t>
    </rPh>
    <rPh sb="7" eb="9">
      <t>シテン</t>
    </rPh>
    <rPh sb="10" eb="11">
      <t>メイ</t>
    </rPh>
    <phoneticPr fontId="2"/>
  </si>
  <si>
    <t>　１　この請求書は、候補者から受領したポスター作成枚数確認書及びポスター作成証明書とともに選挙の期日</t>
    <rPh sb="23" eb="25">
      <t>サクセイ</t>
    </rPh>
    <rPh sb="25" eb="27">
      <t>マイスウ</t>
    </rPh>
    <rPh sb="27" eb="29">
      <t>カクニン</t>
    </rPh>
    <rPh sb="30" eb="31">
      <t>オヨ</t>
    </rPh>
    <rPh sb="36" eb="38">
      <t>サクセイ</t>
    </rPh>
    <rPh sb="38" eb="41">
      <t>ショウメイショ</t>
    </rPh>
    <phoneticPr fontId="2"/>
  </si>
  <si>
    <t>　次のとおり通常葉書の作成契約を締結したので届け出ます。</t>
    <rPh sb="1" eb="2">
      <t>ツギ</t>
    </rPh>
    <rPh sb="6" eb="8">
      <t>ツウジョウ</t>
    </rPh>
    <rPh sb="8" eb="10">
      <t>ハガキ</t>
    </rPh>
    <rPh sb="11" eb="13">
      <t>サクセイ</t>
    </rPh>
    <rPh sb="13" eb="15">
      <t>ケイヤク</t>
    </rPh>
    <rPh sb="16" eb="18">
      <t>テイケツ</t>
    </rPh>
    <rPh sb="22" eb="23">
      <t>トド</t>
    </rPh>
    <rPh sb="24" eb="25">
      <t>デ</t>
    </rPh>
    <phoneticPr fontId="2"/>
  </si>
  <si>
    <t>　　選挙運動用自動車の自動車登録番号又は車両番号を記載してください。</t>
  </si>
  <si>
    <t>　次のとおりポスターの作成契約を締結したので届け出ます。</t>
    <rPh sb="1" eb="2">
      <t>ツギ</t>
    </rPh>
    <rPh sb="11" eb="13">
      <t>サクセイ</t>
    </rPh>
    <rPh sb="13" eb="15">
      <t>ケイヤク</t>
    </rPh>
    <rPh sb="16" eb="18">
      <t>テイケツ</t>
    </rPh>
    <rPh sb="22" eb="23">
      <t>トド</t>
    </rPh>
    <rPh sb="24" eb="25">
      <t>デ</t>
    </rPh>
    <phoneticPr fontId="2"/>
  </si>
  <si>
    <t>作成契約枚数</t>
    <rPh sb="0" eb="2">
      <t>サクセイ</t>
    </rPh>
    <rPh sb="2" eb="4">
      <t>ケイヤク</t>
    </rPh>
    <rPh sb="4" eb="6">
      <t>マイスウ</t>
    </rPh>
    <phoneticPr fontId="2"/>
  </si>
  <si>
    <t>前回までの累積枚数（ａ）</t>
    <rPh sb="0" eb="2">
      <t>ゼンカイ</t>
    </rPh>
    <rPh sb="5" eb="7">
      <t>ルイセキ</t>
    </rPh>
    <rPh sb="7" eb="9">
      <t>マイスウ</t>
    </rPh>
    <phoneticPr fontId="2"/>
  </si>
  <si>
    <t>ポ ス タ ー 作 成 証 明 書</t>
    <rPh sb="8" eb="9">
      <t>サク</t>
    </rPh>
    <rPh sb="10" eb="11">
      <t>シゲル</t>
    </rPh>
    <rPh sb="12" eb="13">
      <t>ショウ</t>
    </rPh>
    <rPh sb="14" eb="15">
      <t>メイ</t>
    </rPh>
    <rPh sb="16" eb="17">
      <t>ショ</t>
    </rPh>
    <phoneticPr fontId="2"/>
  </si>
  <si>
    <t>　３　この証明書を発行した候補者について供託物が没収された場合には、ビラ作成業者は、県に支払を請求</t>
    <rPh sb="36" eb="38">
      <t>サクセイ</t>
    </rPh>
    <rPh sb="47" eb="49">
      <t>セイキュウ</t>
    </rPh>
    <phoneticPr fontId="2"/>
  </si>
  <si>
    <t>名称</t>
    <rPh sb="0" eb="2">
      <t>メイショウ</t>
    </rPh>
    <phoneticPr fontId="2"/>
  </si>
  <si>
    <t>　　出してください。</t>
    <rPh sb="2" eb="3">
      <t>ダ</t>
    </rPh>
    <phoneticPr fontId="2"/>
  </si>
  <si>
    <t>枚数計（ａ）＋（ｂ）</t>
    <rPh sb="0" eb="2">
      <t>マイスウ</t>
    </rPh>
    <rPh sb="2" eb="3">
      <t>ケイ</t>
    </rPh>
    <phoneticPr fontId="2"/>
  </si>
  <si>
    <t>　１　この申請書は、ポスター作成業者ごとに別々に候補者から県に提出してください。</t>
    <rPh sb="14" eb="16">
      <t>サクセイ</t>
    </rPh>
    <phoneticPr fontId="2"/>
  </si>
  <si>
    <t>　３　「前回までの累積枚数」には、他のポスター作成業者によって作成された枚数をも含めて記載してくだ</t>
    <rPh sb="11" eb="13">
      <t>マイスウ</t>
    </rPh>
    <rPh sb="23" eb="25">
      <t>サクセイ</t>
    </rPh>
    <rPh sb="31" eb="33">
      <t>サクセイ</t>
    </rPh>
    <rPh sb="36" eb="38">
      <t>マイスウ</t>
    </rPh>
    <phoneticPr fontId="2"/>
  </si>
  <si>
    <t>　次のとおりポスターを作成したものであることを証明します。</t>
    <rPh sb="1" eb="2">
      <t>ツギ</t>
    </rPh>
    <rPh sb="11" eb="13">
      <t>サクセイ</t>
    </rPh>
    <rPh sb="23" eb="25">
      <t>ショウメイ</t>
    </rPh>
    <phoneticPr fontId="2"/>
  </si>
  <si>
    <t>ビラ作成業者の氏名又は名称及び住所
並びに法人にあってはその代表者の氏名</t>
    <rPh sb="2" eb="4">
      <t>サクセイ</t>
    </rPh>
    <rPh sb="4" eb="6">
      <t>ギョウシャ</t>
    </rPh>
    <rPh sb="7" eb="9">
      <t>シメイ</t>
    </rPh>
    <rPh sb="9" eb="10">
      <t>マタ</t>
    </rPh>
    <rPh sb="11" eb="13">
      <t>メイショウ</t>
    </rPh>
    <rPh sb="13" eb="14">
      <t>オヨ</t>
    </rPh>
    <rPh sb="15" eb="17">
      <t>ジュウショ</t>
    </rPh>
    <rPh sb="18" eb="19">
      <t>ナラ</t>
    </rPh>
    <rPh sb="21" eb="23">
      <t>ホウジン</t>
    </rPh>
    <rPh sb="30" eb="33">
      <t>ダイヒョウシャ</t>
    </rPh>
    <rPh sb="34" eb="36">
      <t>シメイ</t>
    </rPh>
    <phoneticPr fontId="2"/>
  </si>
  <si>
    <t>作成枚数</t>
    <rPh sb="0" eb="2">
      <t>サクセイ</t>
    </rPh>
    <rPh sb="2" eb="4">
      <t>マイスウ</t>
    </rPh>
    <phoneticPr fontId="2"/>
  </si>
  <si>
    <t>当該選挙区におけるポスター掲示場数</t>
    <rPh sb="0" eb="2">
      <t>トウガイ</t>
    </rPh>
    <rPh sb="2" eb="4">
      <t>センキョ</t>
    </rPh>
    <rPh sb="4" eb="5">
      <t>ク</t>
    </rPh>
    <rPh sb="13" eb="15">
      <t>ケイジ</t>
    </rPh>
    <rPh sb="15" eb="16">
      <t>ジョウ</t>
    </rPh>
    <rPh sb="16" eb="17">
      <t>スウ</t>
    </rPh>
    <phoneticPr fontId="2"/>
  </si>
  <si>
    <t>　１　この請求書は、候補者から受領した個人演説会場用立札・看板作成数確認書及び個人演説会場用立札・看</t>
    <rPh sb="19" eb="21">
      <t>コジン</t>
    </rPh>
    <rPh sb="21" eb="23">
      <t>エンゼツ</t>
    </rPh>
    <rPh sb="23" eb="25">
      <t>カイジョウ</t>
    </rPh>
    <rPh sb="25" eb="26">
      <t>ヨウ</t>
    </rPh>
    <rPh sb="26" eb="28">
      <t>タテフダ</t>
    </rPh>
    <rPh sb="29" eb="31">
      <t>カンバン</t>
    </rPh>
    <rPh sb="31" eb="33">
      <t>サクセイ</t>
    </rPh>
    <rPh sb="33" eb="34">
      <t>スウ</t>
    </rPh>
    <rPh sb="34" eb="36">
      <t>カクニン</t>
    </rPh>
    <rPh sb="37" eb="38">
      <t>オヨ</t>
    </rPh>
    <rPh sb="39" eb="41">
      <t>コジン</t>
    </rPh>
    <rPh sb="41" eb="43">
      <t>エンゼツ</t>
    </rPh>
    <rPh sb="43" eb="45">
      <t>カイジョウ</t>
    </rPh>
    <phoneticPr fontId="2"/>
  </si>
  <si>
    <t>　２　ポスター作成業者が県に支払を請求するときは、この証明書を請求書に添付してください。</t>
    <rPh sb="7" eb="9">
      <t>サクセイ</t>
    </rPh>
    <rPh sb="9" eb="11">
      <t>ギョウシャ</t>
    </rPh>
    <phoneticPr fontId="2"/>
  </si>
  <si>
    <t>複製数</t>
    <rPh sb="0" eb="2">
      <t>フクセイ</t>
    </rPh>
    <rPh sb="2" eb="3">
      <t>スウ</t>
    </rPh>
    <phoneticPr fontId="2"/>
  </si>
  <si>
    <t>選挙事務所用立札・看板作成証明書</t>
    <rPh sb="0" eb="2">
      <t>センキョ</t>
    </rPh>
    <rPh sb="2" eb="4">
      <t>ジム</t>
    </rPh>
    <rPh sb="4" eb="5">
      <t>ショ</t>
    </rPh>
    <rPh sb="5" eb="6">
      <t>ヨウ</t>
    </rPh>
    <rPh sb="6" eb="8">
      <t>タテフダ</t>
    </rPh>
    <rPh sb="9" eb="11">
      <t>カンバン</t>
    </rPh>
    <rPh sb="11" eb="13">
      <t>サクセイ</t>
    </rPh>
    <rPh sb="13" eb="14">
      <t>ショウ</t>
    </rPh>
    <rPh sb="14" eb="15">
      <t>メイ</t>
    </rPh>
    <rPh sb="15" eb="16">
      <t>ショ</t>
    </rPh>
    <phoneticPr fontId="2"/>
  </si>
  <si>
    <t>　４　１人の候補者を通じて公費負担の対象となる枚数及びそれぞれの契約に基づく公費負担の限度額は、次</t>
    <rPh sb="4" eb="5">
      <t>ニン</t>
    </rPh>
    <rPh sb="6" eb="9">
      <t>コウホシャ</t>
    </rPh>
    <rPh sb="10" eb="11">
      <t>ツウ</t>
    </rPh>
    <rPh sb="13" eb="15">
      <t>コウヒ</t>
    </rPh>
    <rPh sb="15" eb="17">
      <t>フタン</t>
    </rPh>
    <rPh sb="18" eb="20">
      <t>タイショウ</t>
    </rPh>
    <rPh sb="23" eb="25">
      <t>マイスウ</t>
    </rPh>
    <rPh sb="25" eb="26">
      <t>オヨ</t>
    </rPh>
    <rPh sb="32" eb="34">
      <t>ケイヤク</t>
    </rPh>
    <rPh sb="35" eb="36">
      <t>モト</t>
    </rPh>
    <rPh sb="48" eb="49">
      <t>ツギ</t>
    </rPh>
    <phoneticPr fontId="2"/>
  </si>
  <si>
    <t>　　　　当該選挙区におけるポスター掲示場数×２枚</t>
    <rPh sb="4" eb="6">
      <t>トウガイ</t>
    </rPh>
    <rPh sb="6" eb="9">
      <t>センキョク</t>
    </rPh>
    <rPh sb="17" eb="19">
      <t>ケイジ</t>
    </rPh>
    <rPh sb="19" eb="20">
      <t>ジョウ</t>
    </rPh>
    <rPh sb="20" eb="21">
      <t>スウ</t>
    </rPh>
    <rPh sb="23" eb="24">
      <t>マイ</t>
    </rPh>
    <phoneticPr fontId="2"/>
  </si>
  <si>
    <t>（自動車等取付用立札・看板の作成）</t>
    <rPh sb="1" eb="5">
      <t>ジドウシャトウ</t>
    </rPh>
    <rPh sb="5" eb="7">
      <t>トリツケ</t>
    </rPh>
    <rPh sb="7" eb="8">
      <t>ヨウ</t>
    </rPh>
    <rPh sb="8" eb="10">
      <t>タテフダ</t>
    </rPh>
    <rPh sb="11" eb="13">
      <t>カンバン</t>
    </rPh>
    <rPh sb="14" eb="16">
      <t>サクセイ</t>
    </rPh>
    <phoneticPr fontId="2"/>
  </si>
  <si>
    <t>　　　　単価×確認された作成枚数＝限度額</t>
    <rPh sb="4" eb="6">
      <t>タンカ</t>
    </rPh>
    <rPh sb="7" eb="9">
      <t>カクニン</t>
    </rPh>
    <rPh sb="12" eb="14">
      <t>サクセイ</t>
    </rPh>
    <rPh sb="14" eb="16">
      <t>マイスウ</t>
    </rPh>
    <rPh sb="17" eb="19">
      <t>ゲンド</t>
    </rPh>
    <rPh sb="19" eb="20">
      <t>ガク</t>
    </rPh>
    <phoneticPr fontId="2"/>
  </si>
  <si>
    <t>枚　数
(B)</t>
    <rPh sb="0" eb="1">
      <t>マイ</t>
    </rPh>
    <rPh sb="2" eb="3">
      <t>スウ</t>
    </rPh>
    <phoneticPr fontId="2"/>
  </si>
  <si>
    <t>金　額
(D)×(E)＝(F)</t>
    <rPh sb="0" eb="1">
      <t>キン</t>
    </rPh>
    <rPh sb="2" eb="3">
      <t>ガク</t>
    </rPh>
    <phoneticPr fontId="2"/>
  </si>
  <si>
    <t>　１　「ポスター掲示場数」欄には、ポスター作成証明書の「当該選挙区におけるポスター掲示場数」欄に記載</t>
  </si>
  <si>
    <t>　　３　候補者本人が届け出る場合にあっては本人確認書類の提示又は提出を、その代理人が届け出る場合にあっては</t>
  </si>
  <si>
    <t>　　　　42,500枚</t>
    <rPh sb="10" eb="11">
      <t>マイ</t>
    </rPh>
    <phoneticPr fontId="2"/>
  </si>
  <si>
    <t>　２　通常葉書作成業者が県に支払を請求するときは、この証明書を請求書に添付してください。</t>
    <rPh sb="3" eb="5">
      <t>ツウジョウ</t>
    </rPh>
    <rPh sb="5" eb="7">
      <t>ハガキ</t>
    </rPh>
    <rPh sb="7" eb="9">
      <t>サクセイ</t>
    </rPh>
    <rPh sb="9" eb="11">
      <t>ギョウシャ</t>
    </rPh>
    <phoneticPr fontId="2"/>
  </si>
  <si>
    <t>　次の通常葉書作成枚数につき、公職選挙法施行令第１０９条の７第２項の規定に</t>
    <rPh sb="1" eb="2">
      <t>ツギ</t>
    </rPh>
    <rPh sb="3" eb="5">
      <t>ツウジョウ</t>
    </rPh>
    <rPh sb="5" eb="7">
      <t>ハガキ</t>
    </rPh>
    <rPh sb="7" eb="9">
      <t>サクセイ</t>
    </rPh>
    <rPh sb="9" eb="11">
      <t>マイスウ</t>
    </rPh>
    <rPh sb="15" eb="17">
      <t>コウショク</t>
    </rPh>
    <rPh sb="17" eb="20">
      <t>センキョホウ</t>
    </rPh>
    <rPh sb="20" eb="22">
      <t>セコウ</t>
    </rPh>
    <rPh sb="22" eb="23">
      <t>レイ</t>
    </rPh>
    <rPh sb="23" eb="24">
      <t>ダイ</t>
    </rPh>
    <rPh sb="27" eb="28">
      <t>ジョウ</t>
    </rPh>
    <rPh sb="30" eb="31">
      <t>ダイ</t>
    </rPh>
    <rPh sb="32" eb="33">
      <t>コウ</t>
    </rPh>
    <rPh sb="34" eb="35">
      <t>キ</t>
    </rPh>
    <phoneticPr fontId="2"/>
  </si>
  <si>
    <t>　　先を必ず記載してください。</t>
  </si>
  <si>
    <t>　次のとおり通常葉書を作成したものであることを証明します。</t>
    <rPh sb="1" eb="2">
      <t>ツギ</t>
    </rPh>
    <rPh sb="6" eb="8">
      <t>ツウジョウ</t>
    </rPh>
    <rPh sb="8" eb="10">
      <t>ハガキ</t>
    </rPh>
    <rPh sb="11" eb="13">
      <t>サクセイ</t>
    </rPh>
    <rPh sb="23" eb="25">
      <t>ショウメイ</t>
    </rPh>
    <phoneticPr fontId="2"/>
  </si>
  <si>
    <t>候補者氏名</t>
  </si>
  <si>
    <t>　３　この証明書を発行した候補者について供託物が没収された場合には、通常葉書作成業者は、県に支払を</t>
    <rPh sb="34" eb="36">
      <t>ツウジョウ</t>
    </rPh>
    <rPh sb="36" eb="38">
      <t>ハガキ</t>
    </rPh>
    <rPh sb="38" eb="40">
      <t>サクセイ</t>
    </rPh>
    <phoneticPr fontId="2"/>
  </si>
  <si>
    <t>　　ただし、契約業者等（法人にあっては、その代表者）本人の署名その他の措置がある場合はこの限りではありません。</t>
  </si>
  <si>
    <t>当該作成枚数</t>
    <rPh sb="0" eb="2">
      <t>トウガイ</t>
    </rPh>
    <rPh sb="2" eb="4">
      <t>サクセイ</t>
    </rPh>
    <rPh sb="4" eb="6">
      <t>マイスウ</t>
    </rPh>
    <phoneticPr fontId="2"/>
  </si>
  <si>
    <t>（通常葉書の作成）</t>
    <rPh sb="1" eb="3">
      <t>ツウジョウ</t>
    </rPh>
    <rPh sb="3" eb="5">
      <t>ハガキ</t>
    </rPh>
    <rPh sb="6" eb="8">
      <t>サクセイ</t>
    </rPh>
    <phoneticPr fontId="2"/>
  </si>
  <si>
    <t>　（１）数　　　　10</t>
    <rPh sb="4" eb="5">
      <t>スウ</t>
    </rPh>
    <phoneticPr fontId="2"/>
  </si>
  <si>
    <t>　１　(Ｄ)欄には、次により算出した額を記載してください。</t>
  </si>
  <si>
    <t>政見放送用の録音・録画</t>
  </si>
  <si>
    <t>　３　(Ｇ)欄には、(Ａ)欄と(Ｄ)欄とを比較して少ない方の額を記載してください。</t>
  </si>
  <si>
    <t>濵田　省司</t>
  </si>
  <si>
    <t>ビ ラ 作 成 契 約 届 出 書</t>
    <rPh sb="4" eb="5">
      <t>サク</t>
    </rPh>
    <rPh sb="6" eb="7">
      <t>シゲル</t>
    </rPh>
    <rPh sb="8" eb="9">
      <t>ケイ</t>
    </rPh>
    <rPh sb="10" eb="11">
      <t>ヤク</t>
    </rPh>
    <rPh sb="12" eb="13">
      <t>トドケ</t>
    </rPh>
    <rPh sb="14" eb="15">
      <t>デ</t>
    </rPh>
    <rPh sb="16" eb="17">
      <t>ショ</t>
    </rPh>
    <phoneticPr fontId="2"/>
  </si>
  <si>
    <t>　次のとおりビラの作成契約を締結したので届け出ます。</t>
    <rPh sb="1" eb="2">
      <t>ツギ</t>
    </rPh>
    <rPh sb="9" eb="11">
      <t>サクセイ</t>
    </rPh>
    <rPh sb="11" eb="13">
      <t>ケイヤク</t>
    </rPh>
    <rPh sb="14" eb="16">
      <t>テイケツ</t>
    </rPh>
    <rPh sb="20" eb="21">
      <t>トド</t>
    </rPh>
    <rPh sb="22" eb="23">
      <t>デ</t>
    </rPh>
    <phoneticPr fontId="2"/>
  </si>
  <si>
    <t>　１　この申請書は、ビラ作成業者ごとに別々に候補者から県に提出してください。</t>
    <rPh sb="12" eb="14">
      <t>サクセイ</t>
    </rPh>
    <phoneticPr fontId="2"/>
  </si>
  <si>
    <t>作成契約数</t>
    <rPh sb="0" eb="2">
      <t>サクセイ</t>
    </rPh>
    <rPh sb="2" eb="4">
      <t>ケイヤク</t>
    </rPh>
    <rPh sb="4" eb="5">
      <t>スウ</t>
    </rPh>
    <phoneticPr fontId="2"/>
  </si>
  <si>
    <t>選挙事務所用立札・看板作成数確認申請書</t>
    <rPh sb="0" eb="2">
      <t>センキョ</t>
    </rPh>
    <rPh sb="2" eb="4">
      <t>ジム</t>
    </rPh>
    <rPh sb="4" eb="5">
      <t>ショ</t>
    </rPh>
    <rPh sb="5" eb="6">
      <t>ヨウ</t>
    </rPh>
    <rPh sb="6" eb="8">
      <t>タテフダ</t>
    </rPh>
    <rPh sb="9" eb="11">
      <t>カンバン</t>
    </rPh>
    <rPh sb="11" eb="13">
      <t>サクセイ</t>
    </rPh>
    <rPh sb="13" eb="14">
      <t>スウ</t>
    </rPh>
    <rPh sb="14" eb="15">
      <t>アキラ</t>
    </rPh>
    <rPh sb="15" eb="16">
      <t>ニン</t>
    </rPh>
    <rPh sb="16" eb="17">
      <t>サル</t>
    </rPh>
    <rPh sb="17" eb="18">
      <t>ショウ</t>
    </rPh>
    <rPh sb="18" eb="19">
      <t>ショ</t>
    </rPh>
    <phoneticPr fontId="2"/>
  </si>
  <si>
    <t>　次の選挙事務所用立札・看板作成数につき、公職選挙法施行令第１１０条の２第</t>
    <rPh sb="1" eb="2">
      <t>ツギ</t>
    </rPh>
    <rPh sb="3" eb="5">
      <t>センキョ</t>
    </rPh>
    <rPh sb="5" eb="7">
      <t>ジム</t>
    </rPh>
    <rPh sb="7" eb="8">
      <t>ショ</t>
    </rPh>
    <rPh sb="8" eb="9">
      <t>ヨウ</t>
    </rPh>
    <rPh sb="9" eb="11">
      <t>タテフダ</t>
    </rPh>
    <rPh sb="12" eb="14">
      <t>カンバン</t>
    </rPh>
    <rPh sb="14" eb="16">
      <t>サクセイ</t>
    </rPh>
    <rPh sb="16" eb="17">
      <t>スウ</t>
    </rPh>
    <rPh sb="21" eb="23">
      <t>コウショク</t>
    </rPh>
    <rPh sb="23" eb="26">
      <t>センキョホウ</t>
    </rPh>
    <rPh sb="26" eb="28">
      <t>セコウ</t>
    </rPh>
    <rPh sb="28" eb="29">
      <t>レイ</t>
    </rPh>
    <rPh sb="29" eb="30">
      <t>ダイ</t>
    </rPh>
    <rPh sb="33" eb="34">
      <t>ジョウ</t>
    </rPh>
    <rPh sb="36" eb="37">
      <t>ダイ</t>
    </rPh>
    <phoneticPr fontId="2"/>
  </si>
  <si>
    <t>　　てください。</t>
  </si>
  <si>
    <t>計（ａ）＋（ｂ）</t>
    <rPh sb="0" eb="1">
      <t>ケイ</t>
    </rPh>
    <phoneticPr fontId="2"/>
  </si>
  <si>
    <t>　公職選挙法施行令第１１１条の５第２項の規定により、次の金額の支払を請求し</t>
    <rPh sb="1" eb="3">
      <t>コウショク</t>
    </rPh>
    <rPh sb="3" eb="6">
      <t>センキョホウ</t>
    </rPh>
    <rPh sb="6" eb="8">
      <t>セコウ</t>
    </rPh>
    <rPh sb="8" eb="9">
      <t>レイ</t>
    </rPh>
    <rPh sb="9" eb="10">
      <t>ダイ</t>
    </rPh>
    <rPh sb="13" eb="14">
      <t>ジョウ</t>
    </rPh>
    <rPh sb="16" eb="17">
      <t>ダイ</t>
    </rPh>
    <rPh sb="18" eb="19">
      <t>コウ</t>
    </rPh>
    <rPh sb="20" eb="22">
      <t>キテイ</t>
    </rPh>
    <rPh sb="26" eb="27">
      <t>ツギ</t>
    </rPh>
    <rPh sb="28" eb="30">
      <t>キンガク</t>
    </rPh>
    <rPh sb="31" eb="33">
      <t>シハラ</t>
    </rPh>
    <rPh sb="34" eb="36">
      <t>セイキュウ</t>
    </rPh>
    <phoneticPr fontId="2"/>
  </si>
  <si>
    <t>　　　項目
 区分</t>
    <rPh sb="3" eb="5">
      <t>コウモク</t>
    </rPh>
    <phoneticPr fontId="2"/>
  </si>
  <si>
    <t>録音・録画
一種類の
契約単価</t>
    <rPh sb="0" eb="2">
      <t>ロクオン</t>
    </rPh>
    <rPh sb="3" eb="5">
      <t>ロクガ</t>
    </rPh>
    <rPh sb="6" eb="7">
      <t>イッ</t>
    </rPh>
    <rPh sb="7" eb="9">
      <t>シュルイ</t>
    </rPh>
    <rPh sb="11" eb="13">
      <t>ケイヤク</t>
    </rPh>
    <rPh sb="13" eb="15">
      <t>タンカ</t>
    </rPh>
    <phoneticPr fontId="2"/>
  </si>
  <si>
    <t>　　２　契約届出書には、契約書の写しを添付してください。</t>
    <rPh sb="4" eb="6">
      <t>ケイヤク</t>
    </rPh>
    <rPh sb="6" eb="9">
      <t>トドケデショ</t>
    </rPh>
    <rPh sb="12" eb="15">
      <t>ケイヤクショ</t>
    </rPh>
    <rPh sb="16" eb="17">
      <t>ウツ</t>
    </rPh>
    <rPh sb="19" eb="21">
      <t>テンプ</t>
    </rPh>
    <phoneticPr fontId="2"/>
  </si>
  <si>
    <t>作成数</t>
    <rPh sb="0" eb="2">
      <t>サクセイ</t>
    </rPh>
    <rPh sb="2" eb="3">
      <t>スウ</t>
    </rPh>
    <phoneticPr fontId="2"/>
  </si>
  <si>
    <t>（選挙事務所用立札・看板の作成）</t>
    <rPh sb="1" eb="3">
      <t>センキョ</t>
    </rPh>
    <rPh sb="3" eb="5">
      <t>ジム</t>
    </rPh>
    <rPh sb="5" eb="6">
      <t>ショ</t>
    </rPh>
    <rPh sb="6" eb="7">
      <t>ヨウ</t>
    </rPh>
    <rPh sb="7" eb="9">
      <t>タテフダ</t>
    </rPh>
    <rPh sb="10" eb="12">
      <t>カンバン</t>
    </rPh>
    <rPh sb="13" eb="15">
      <t>サクセイ</t>
    </rPh>
    <phoneticPr fontId="2"/>
  </si>
  <si>
    <t>数
(E)</t>
    <rPh sb="0" eb="1">
      <t>スウ</t>
    </rPh>
    <phoneticPr fontId="2"/>
  </si>
  <si>
    <t>自動車等取付用立札・看板作成契約届出書</t>
    <rPh sb="0" eb="4">
      <t>ジドウシャトウ</t>
    </rPh>
    <rPh sb="4" eb="7">
      <t>トリツケヨウ</t>
    </rPh>
    <rPh sb="7" eb="9">
      <t>タテフダ</t>
    </rPh>
    <rPh sb="10" eb="12">
      <t>カンバン</t>
    </rPh>
    <rPh sb="12" eb="13">
      <t>サク</t>
    </rPh>
    <rPh sb="13" eb="14">
      <t>シゲル</t>
    </rPh>
    <rPh sb="14" eb="15">
      <t>ケイ</t>
    </rPh>
    <rPh sb="15" eb="16">
      <t>ヤク</t>
    </rPh>
    <rPh sb="16" eb="17">
      <t>トドケ</t>
    </rPh>
    <rPh sb="17" eb="18">
      <t>デ</t>
    </rPh>
    <rPh sb="18" eb="19">
      <t>ショ</t>
    </rPh>
    <phoneticPr fontId="2"/>
  </si>
  <si>
    <t>す。</t>
  </si>
  <si>
    <t>　　２の「契約内容」欄の「契約金額」には、契約の見込額を記載して差し支えありません。）。</t>
  </si>
  <si>
    <t>　次の個人演説会場用立札・看板作成数につき、公職選挙法施行令第１２５条の３</t>
    <rPh sb="1" eb="2">
      <t>ツギ</t>
    </rPh>
    <rPh sb="3" eb="5">
      <t>コジン</t>
    </rPh>
    <rPh sb="5" eb="7">
      <t>エンゼツ</t>
    </rPh>
    <rPh sb="7" eb="10">
      <t>カイジョウヨウ</t>
    </rPh>
    <rPh sb="10" eb="12">
      <t>タテフダ</t>
    </rPh>
    <rPh sb="13" eb="15">
      <t>カンバン</t>
    </rPh>
    <rPh sb="15" eb="17">
      <t>サクセイ</t>
    </rPh>
    <rPh sb="17" eb="18">
      <t>スウ</t>
    </rPh>
    <rPh sb="22" eb="24">
      <t>コウショク</t>
    </rPh>
    <rPh sb="24" eb="27">
      <t>センキョホウ</t>
    </rPh>
    <rPh sb="27" eb="29">
      <t>セコウ</t>
    </rPh>
    <rPh sb="29" eb="30">
      <t>レイ</t>
    </rPh>
    <rPh sb="30" eb="31">
      <t>ダイ</t>
    </rPh>
    <rPh sb="34" eb="35">
      <t>ジョウ</t>
    </rPh>
    <phoneticPr fontId="2"/>
  </si>
  <si>
    <t>　公職選挙法施行令第１２５条の３において準用する第１１０条の２第２項の規定</t>
    <rPh sb="1" eb="3">
      <t>コウショク</t>
    </rPh>
    <rPh sb="3" eb="6">
      <t>センキョホウ</t>
    </rPh>
    <rPh sb="6" eb="8">
      <t>セコウ</t>
    </rPh>
    <rPh sb="8" eb="9">
      <t>レイ</t>
    </rPh>
    <rPh sb="9" eb="10">
      <t>ダイ</t>
    </rPh>
    <rPh sb="13" eb="14">
      <t>ジョウ</t>
    </rPh>
    <rPh sb="20" eb="22">
      <t>ジュンヨウ</t>
    </rPh>
    <rPh sb="24" eb="25">
      <t>ダイ</t>
    </rPh>
    <rPh sb="28" eb="29">
      <t>ジョウ</t>
    </rPh>
    <rPh sb="31" eb="32">
      <t>ダイ</t>
    </rPh>
    <rPh sb="33" eb="34">
      <t>コウ</t>
    </rPh>
    <rPh sb="35" eb="37">
      <t>キテイ</t>
    </rPh>
    <phoneticPr fontId="2"/>
  </si>
  <si>
    <t>　　成業者に提出してください。</t>
  </si>
  <si>
    <t>　次のとおり政見放送用に録音又は録画したものであることを証明します。</t>
    <rPh sb="1" eb="2">
      <t>ツギ</t>
    </rPh>
    <rPh sb="6" eb="8">
      <t>セイケン</t>
    </rPh>
    <rPh sb="8" eb="11">
      <t>ホウソウヨウ</t>
    </rPh>
    <rPh sb="12" eb="14">
      <t>ロクオン</t>
    </rPh>
    <rPh sb="14" eb="15">
      <t>マタ</t>
    </rPh>
    <rPh sb="16" eb="18">
      <t>ロクガ</t>
    </rPh>
    <rPh sb="28" eb="30">
      <t>ショウメイ</t>
    </rPh>
    <phoneticPr fontId="2"/>
  </si>
  <si>
    <t>１　一般乗用旅客自動車運送事業者との契約による場合</t>
    <rPh sb="2" eb="4">
      <t>イッパン</t>
    </rPh>
    <rPh sb="4" eb="6">
      <t>ジョウヨウ</t>
    </rPh>
    <rPh sb="6" eb="8">
      <t>リョキャク</t>
    </rPh>
    <rPh sb="8" eb="11">
      <t>ジドウシャ</t>
    </rPh>
    <rPh sb="11" eb="13">
      <t>ウンソウ</t>
    </rPh>
    <rPh sb="13" eb="16">
      <t>ジギョウシャ</t>
    </rPh>
    <rPh sb="18" eb="20">
      <t>ケイヤク</t>
    </rPh>
    <rPh sb="23" eb="25">
      <t>バアイ</t>
    </rPh>
    <phoneticPr fontId="2"/>
  </si>
  <si>
    <t>　２　２の「契約内容」欄の「借入れ期間等」には、「自動車の借入れ」にあっては借入れ期間を、「運転手</t>
  </si>
  <si>
    <t xml:space="preserve">
　注）配付数は各様式１部です。コピーしてご使用ください。</t>
    <rPh sb="2" eb="3">
      <t>チュウ</t>
    </rPh>
    <rPh sb="4" eb="6">
      <t>ハイフ</t>
    </rPh>
    <rPh sb="6" eb="7">
      <t>スウ</t>
    </rPh>
    <rPh sb="8" eb="9">
      <t>カク</t>
    </rPh>
    <rPh sb="9" eb="11">
      <t>ヨウシキ</t>
    </rPh>
    <rPh sb="12" eb="13">
      <t>ブ</t>
    </rPh>
    <rPh sb="22" eb="24">
      <t>シヨウ</t>
    </rPh>
    <phoneticPr fontId="2"/>
  </si>
  <si>
    <t>（別紙）その1</t>
    <rPh sb="1" eb="3">
      <t>ベッシ</t>
    </rPh>
    <phoneticPr fontId="2"/>
  </si>
  <si>
    <t>録音・録画業者の氏名又は名称及び住所
並びに法人にあってはその代表者の氏名</t>
    <rPh sb="0" eb="2">
      <t>ロクオン</t>
    </rPh>
    <rPh sb="3" eb="5">
      <t>ロクガ</t>
    </rPh>
    <phoneticPr fontId="2"/>
  </si>
  <si>
    <t>録音・録画一種類の単価</t>
    <rPh sb="0" eb="2">
      <t>ロクオン</t>
    </rPh>
    <rPh sb="3" eb="5">
      <t>ロクガ</t>
    </rPh>
    <rPh sb="5" eb="6">
      <t>イッ</t>
    </rPh>
    <rPh sb="6" eb="8">
      <t>シュルイ</t>
    </rPh>
    <rPh sb="9" eb="11">
      <t>タンカ</t>
    </rPh>
    <phoneticPr fontId="2"/>
  </si>
  <si>
    <t>録音又は録画の区分
（該当する方の番号に○をしてください。）</t>
    <rPh sb="0" eb="2">
      <t>ロクオン</t>
    </rPh>
    <rPh sb="2" eb="3">
      <t>マタ</t>
    </rPh>
    <rPh sb="4" eb="6">
      <t>ロクガ</t>
    </rPh>
    <rPh sb="7" eb="9">
      <t>クブン</t>
    </rPh>
    <rPh sb="11" eb="13">
      <t>ガイトウ</t>
    </rPh>
    <rPh sb="15" eb="16">
      <t>ホウ</t>
    </rPh>
    <rPh sb="17" eb="19">
      <t>バンゴウ</t>
    </rPh>
    <phoneticPr fontId="2"/>
  </si>
  <si>
    <t>　５　公費負担の限度額は、録音・録画一種類につき次の金額までです。</t>
    <rPh sb="3" eb="5">
      <t>コウヒ</t>
    </rPh>
    <rPh sb="5" eb="7">
      <t>フタン</t>
    </rPh>
    <rPh sb="8" eb="11">
      <t>ゲンドガク</t>
    </rPh>
    <rPh sb="13" eb="15">
      <t>ロクオン</t>
    </rPh>
    <rPh sb="16" eb="18">
      <t>ロクガ</t>
    </rPh>
    <rPh sb="18" eb="19">
      <t>イッ</t>
    </rPh>
    <rPh sb="19" eb="21">
      <t>シュルイ</t>
    </rPh>
    <rPh sb="24" eb="25">
      <t>ツギ</t>
    </rPh>
    <rPh sb="26" eb="28">
      <t>キンガク</t>
    </rPh>
    <phoneticPr fontId="2"/>
  </si>
  <si>
    <t>　６　日本放送協会及び基幹放送事業者において放送されなかった録音・録画（公職選挙法第１５１条の２の規</t>
    <rPh sb="3" eb="5">
      <t>ニホン</t>
    </rPh>
    <rPh sb="5" eb="7">
      <t>ホウソウ</t>
    </rPh>
    <rPh sb="7" eb="9">
      <t>キョウカイ</t>
    </rPh>
    <rPh sb="9" eb="10">
      <t>オヨ</t>
    </rPh>
    <rPh sb="11" eb="13">
      <t>キカン</t>
    </rPh>
    <rPh sb="13" eb="15">
      <t>ホウソウ</t>
    </rPh>
    <rPh sb="15" eb="18">
      <t>ジギョウシャ</t>
    </rPh>
    <rPh sb="22" eb="24">
      <t>ホウソウ</t>
    </rPh>
    <rPh sb="30" eb="32">
      <t>ロクオン</t>
    </rPh>
    <rPh sb="33" eb="35">
      <t>ロクガ</t>
    </rPh>
    <rPh sb="49" eb="50">
      <t>ノリ</t>
    </rPh>
    <phoneticPr fontId="2"/>
  </si>
  <si>
    <t>　　定により放送されなかったものを除く。）に係る金額については、県に支払を請求することはできません。</t>
    <rPh sb="2" eb="3">
      <t>テイ</t>
    </rPh>
    <rPh sb="6" eb="8">
      <t>ホウソウ</t>
    </rPh>
    <rPh sb="17" eb="18">
      <t>ノゾ</t>
    </rPh>
    <rPh sb="22" eb="23">
      <t>カカ</t>
    </rPh>
    <rPh sb="24" eb="26">
      <t>キンガク</t>
    </rPh>
    <rPh sb="32" eb="33">
      <t>ケン</t>
    </rPh>
    <rPh sb="34" eb="36">
      <t>シハラ</t>
    </rPh>
    <rPh sb="37" eb="39">
      <t>セイキュウ</t>
    </rPh>
    <phoneticPr fontId="2"/>
  </si>
  <si>
    <t>　１　この請求書は、参議院選挙区選出議員の選挙の場合の請求書です。</t>
    <rPh sb="10" eb="13">
      <t>サンギイン</t>
    </rPh>
    <rPh sb="13" eb="16">
      <t>センキョク</t>
    </rPh>
    <rPh sb="16" eb="18">
      <t>センシュツ</t>
    </rPh>
    <rPh sb="18" eb="20">
      <t>ギイン</t>
    </rPh>
    <rPh sb="21" eb="23">
      <t>センキョ</t>
    </rPh>
    <rPh sb="24" eb="26">
      <t>バアイ</t>
    </rPh>
    <rPh sb="27" eb="30">
      <t>セイキュウショ</t>
    </rPh>
    <phoneticPr fontId="2"/>
  </si>
  <si>
    <t>【選挙に関する事項】</t>
    <rPh sb="1" eb="3">
      <t>センキョ</t>
    </rPh>
    <rPh sb="4" eb="5">
      <t>カン</t>
    </rPh>
    <rPh sb="7" eb="9">
      <t>ジコウ</t>
    </rPh>
    <phoneticPr fontId="2"/>
  </si>
  <si>
    <t>政見放送用の録音・録画の契約届出書</t>
  </si>
  <si>
    <t>政見放送用録音・録画証明書</t>
  </si>
  <si>
    <t>[(ふりがな)]</t>
  </si>
  <si>
    <t>複製契約
金　　額</t>
    <rPh sb="0" eb="2">
      <t>フクセイ</t>
    </rPh>
    <rPh sb="2" eb="4">
      <t>ケイヤク</t>
    </rPh>
    <rPh sb="5" eb="6">
      <t>カネ</t>
    </rPh>
    <rPh sb="8" eb="9">
      <t>ガク</t>
    </rPh>
    <phoneticPr fontId="2"/>
  </si>
  <si>
    <t>　　　　145,000枚</t>
    <rPh sb="11" eb="12">
      <t>マイ</t>
    </rPh>
    <phoneticPr fontId="2"/>
  </si>
  <si>
    <t>　（１）録音又は録画に要した金額</t>
    <rPh sb="4" eb="6">
      <t>ロクオン</t>
    </rPh>
    <rPh sb="6" eb="7">
      <t>マタ</t>
    </rPh>
    <rPh sb="8" eb="10">
      <t>ロクガ</t>
    </rPh>
    <rPh sb="11" eb="12">
      <t>ヨウ</t>
    </rPh>
    <rPh sb="14" eb="16">
      <t>キンガク</t>
    </rPh>
    <phoneticPr fontId="2"/>
  </si>
  <si>
    <t>　（２）複製に要した金額</t>
    <rPh sb="4" eb="6">
      <t>フクセイ</t>
    </rPh>
    <rPh sb="7" eb="8">
      <t>ヨウ</t>
    </rPh>
    <rPh sb="10" eb="12">
      <t>キンガク</t>
    </rPh>
    <phoneticPr fontId="2"/>
  </si>
  <si>
    <r>
      <t>　（２）限度額　　</t>
    </r>
    <r>
      <rPr>
        <sz val="9"/>
        <color rgb="FFC00000"/>
        <rFont val="ＭＳ 明朝"/>
        <family val="1"/>
        <charset val="128"/>
      </rPr>
      <t>44,403円</t>
    </r>
    <r>
      <rPr>
        <sz val="9"/>
        <rFont val="ＭＳ 明朝"/>
        <family val="1"/>
        <charset val="128"/>
      </rPr>
      <t>×確認された作成数</t>
    </r>
    <rPh sb="4" eb="6">
      <t>ゲンド</t>
    </rPh>
    <rPh sb="6" eb="7">
      <t>ガク</t>
    </rPh>
    <rPh sb="15" eb="16">
      <t>エン</t>
    </rPh>
    <rPh sb="17" eb="19">
      <t>カクニン</t>
    </rPh>
    <rPh sb="22" eb="24">
      <t>サクセイ</t>
    </rPh>
    <rPh sb="24" eb="25">
      <t>スウ</t>
    </rPh>
    <phoneticPr fontId="2"/>
  </si>
  <si>
    <t>複製に要した金　額
(F)</t>
    <rPh sb="0" eb="2">
      <t>フクセイ</t>
    </rPh>
    <rPh sb="3" eb="4">
      <t>ヨウ</t>
    </rPh>
    <rPh sb="6" eb="7">
      <t>カネ</t>
    </rPh>
    <rPh sb="8" eb="9">
      <t>ガク</t>
    </rPh>
    <phoneticPr fontId="2"/>
  </si>
  <si>
    <t>　　　イ　録音の場合　一種類につき　　226,000円</t>
    <rPh sb="5" eb="7">
      <t>ロクオン</t>
    </rPh>
    <rPh sb="8" eb="10">
      <t>バアイ</t>
    </rPh>
    <rPh sb="11" eb="12">
      <t>イッ</t>
    </rPh>
    <rPh sb="12" eb="14">
      <t>シュルイ</t>
    </rPh>
    <rPh sb="26" eb="27">
      <t>エン</t>
    </rPh>
    <phoneticPr fontId="2"/>
  </si>
  <si>
    <t>　　　イ　録音の場合　複製一本につき　　2,000円</t>
    <rPh sb="5" eb="7">
      <t>ロクオン</t>
    </rPh>
    <rPh sb="8" eb="10">
      <t>バアイ</t>
    </rPh>
    <rPh sb="11" eb="13">
      <t>フクセイ</t>
    </rPh>
    <rPh sb="13" eb="14">
      <t>1</t>
    </rPh>
    <rPh sb="14" eb="15">
      <t>ポン</t>
    </rPh>
    <rPh sb="25" eb="26">
      <t>エン</t>
    </rPh>
    <phoneticPr fontId="2"/>
  </si>
  <si>
    <t>　　　ロ　録画の場合　複製一本につき　 34,000円</t>
    <rPh sb="5" eb="7">
      <t>ロクガ</t>
    </rPh>
    <rPh sb="8" eb="10">
      <t>バアイ</t>
    </rPh>
    <rPh sb="11" eb="13">
      <t>フクセイ</t>
    </rPh>
    <rPh sb="13" eb="15">
      <t>イッポン</t>
    </rPh>
    <rPh sb="26" eb="27">
      <t>エン</t>
    </rPh>
    <phoneticPr fontId="2"/>
  </si>
  <si>
    <t>　　について記載してください。</t>
  </si>
  <si>
    <r>
      <t xml:space="preserve">運送等契約区分
</t>
    </r>
    <r>
      <rPr>
        <sz val="7"/>
        <rFont val="ＭＳ 明朝"/>
        <family val="1"/>
        <charset val="128"/>
      </rPr>
      <t>（該当する方の番号に○をしてください。）</t>
    </r>
    <rPh sb="0" eb="3">
      <t>ウンソウトウ</t>
    </rPh>
    <rPh sb="3" eb="5">
      <t>ケイヤク</t>
    </rPh>
    <rPh sb="5" eb="7">
      <t>クブン</t>
    </rPh>
    <rPh sb="9" eb="11">
      <t>ガイトウ</t>
    </rPh>
    <rPh sb="13" eb="14">
      <t>ホウ</t>
    </rPh>
    <rPh sb="15" eb="17">
      <t>バンゴウ</t>
    </rPh>
    <phoneticPr fontId="2"/>
  </si>
  <si>
    <t>政見放送用の録音・録画</t>
    <rPh sb="9" eb="11">
      <t>ロクガ</t>
    </rPh>
    <phoneticPr fontId="2"/>
  </si>
  <si>
    <t>　　(１) 発行責任者と担当者とは、同一人物でも可</t>
  </si>
  <si>
    <t>　　候補者本人の署名その他の措置がある場合はこの限りではありません。</t>
  </si>
  <si>
    <t>　４　候補者本人が提出する場合にあっては本人確認書類の提示又は提出を、その代理人が提出する場合にあ</t>
    <rPh sb="9" eb="11">
      <t>テイシュツ</t>
    </rPh>
    <phoneticPr fontId="2"/>
  </si>
  <si>
    <t>　　理人が提出する場合にあっては委任状の提示又は提出及び当該代理人の本人確認書類の提示又は提出を行ってください。</t>
  </si>
  <si>
    <t>　　２　候補者本人が届け出る場合にあっては本人確認書類の提示又は提出を、その代理人が届け出る場合に</t>
  </si>
  <si>
    <t>　　後速やかに提出してください。</t>
  </si>
  <si>
    <t>　３　契約業者等（法人にあっては、その代表者）本人が提出する場合にあっては本人確認書類の提示又は提出</t>
    <rPh sb="3" eb="5">
      <t>ケイヤク</t>
    </rPh>
    <rPh sb="5" eb="7">
      <t>ギョウシャ</t>
    </rPh>
    <rPh sb="7" eb="8">
      <t>トウ</t>
    </rPh>
    <rPh sb="9" eb="11">
      <t>ホウジン</t>
    </rPh>
    <rPh sb="19" eb="22">
      <t>ダイヒョウシャ</t>
    </rPh>
    <rPh sb="26" eb="28">
      <t>テイシュツ</t>
    </rPh>
    <phoneticPr fontId="2"/>
  </si>
  <si>
    <t>　　る場合はこの限りではありません。</t>
  </si>
  <si>
    <t>　１　この請求書は、候補者から受領した通常葉書作成枚数確認書及び通常葉書作成証明書とともに選挙の期日</t>
    <rPh sb="19" eb="21">
      <t>ツウジョウ</t>
    </rPh>
    <rPh sb="21" eb="23">
      <t>ハガキ</t>
    </rPh>
    <rPh sb="23" eb="25">
      <t>サクセイ</t>
    </rPh>
    <rPh sb="25" eb="27">
      <t>マイスウ</t>
    </rPh>
    <rPh sb="27" eb="29">
      <t>カクニン</t>
    </rPh>
    <rPh sb="30" eb="31">
      <t>オヨ</t>
    </rPh>
    <rPh sb="32" eb="34">
      <t>ツウジョウ</t>
    </rPh>
    <rPh sb="34" eb="36">
      <t>ハガキ</t>
    </rPh>
    <rPh sb="36" eb="38">
      <t>サクセイ</t>
    </rPh>
    <rPh sb="38" eb="41">
      <t>ショウメイショ</t>
    </rPh>
    <phoneticPr fontId="2"/>
  </si>
  <si>
    <t>　１　この請求書は、候補者から受領したビラ作成枚数確認書及びビラ作成証明書とともに選挙の期日後速やか</t>
    <rPh sb="21" eb="23">
      <t>サクセイ</t>
    </rPh>
    <rPh sb="23" eb="25">
      <t>マイスウ</t>
    </rPh>
    <rPh sb="25" eb="27">
      <t>カクニン</t>
    </rPh>
    <rPh sb="28" eb="29">
      <t>オヨ</t>
    </rPh>
    <rPh sb="32" eb="34">
      <t>サクセイ</t>
    </rPh>
    <rPh sb="34" eb="37">
      <t>ショウメイショ</t>
    </rPh>
    <rPh sb="41" eb="43">
      <t>センキョ</t>
    </rPh>
    <rPh sb="44" eb="45">
      <t>キ</t>
    </rPh>
    <phoneticPr fontId="2"/>
  </si>
  <si>
    <t>　　成証明書とともに選挙の期日後速やかに提出してください。</t>
  </si>
  <si>
    <t>　１　この請求書は、候補者から受領した選挙事務所用立札・看板作成数確認書及び選挙事務所用立札・看板作</t>
    <rPh sb="19" eb="21">
      <t>センキョ</t>
    </rPh>
    <rPh sb="21" eb="23">
      <t>ジム</t>
    </rPh>
    <rPh sb="23" eb="24">
      <t>ショ</t>
    </rPh>
    <rPh sb="24" eb="25">
      <t>ヨウ</t>
    </rPh>
    <rPh sb="25" eb="27">
      <t>タテフダ</t>
    </rPh>
    <rPh sb="28" eb="30">
      <t>カンバン</t>
    </rPh>
    <rPh sb="30" eb="32">
      <t>サクセイ</t>
    </rPh>
    <rPh sb="32" eb="33">
      <t>スウ</t>
    </rPh>
    <rPh sb="33" eb="35">
      <t>カクニン</t>
    </rPh>
    <rPh sb="36" eb="37">
      <t>オヨ</t>
    </rPh>
    <rPh sb="38" eb="40">
      <t>センキョ</t>
    </rPh>
    <rPh sb="40" eb="42">
      <t>ジム</t>
    </rPh>
    <rPh sb="42" eb="43">
      <t>ショ</t>
    </rPh>
    <rPh sb="43" eb="44">
      <t>ヨウ</t>
    </rPh>
    <rPh sb="44" eb="45">
      <t>リツ</t>
    </rPh>
    <phoneticPr fontId="2"/>
  </si>
  <si>
    <t>　２　この請求書は、候補者から受領した政見放送用録音・録画証明書とともに選挙の期日後速やかに提出して</t>
    <rPh sb="19" eb="21">
      <t>セイケン</t>
    </rPh>
    <rPh sb="21" eb="24">
      <t>ホウソウヨウ</t>
    </rPh>
    <rPh sb="24" eb="26">
      <t>ロクオン</t>
    </rPh>
    <rPh sb="27" eb="29">
      <t>ロクガ</t>
    </rPh>
    <rPh sb="29" eb="32">
      <t>ショウメイショ</t>
    </rPh>
    <rPh sb="36" eb="38">
      <t>センキョ</t>
    </rPh>
    <rPh sb="39" eb="41">
      <t>キジツ</t>
    </rPh>
    <rPh sb="41" eb="42">
      <t>ゴ</t>
    </rPh>
    <rPh sb="42" eb="43">
      <t>スミ</t>
    </rPh>
    <phoneticPr fontId="2"/>
  </si>
  <si>
    <t>（３）運転手</t>
  </si>
  <si>
    <t>　　　委任状の提示又は提出及び当該代理人の本人確認書類の提示又は提出を行ってください。ただし、候補者本人の</t>
    <rPh sb="35" eb="36">
      <t>オコナ</t>
    </rPh>
    <phoneticPr fontId="2"/>
  </si>
  <si>
    <t>種別及び口座番号</t>
    <rPh sb="0" eb="2">
      <t>シュベツ</t>
    </rPh>
    <rPh sb="2" eb="3">
      <t>オヨ</t>
    </rPh>
    <rPh sb="4" eb="6">
      <t>コウザ</t>
    </rPh>
    <rPh sb="6" eb="8">
      <t>バンゴウ</t>
    </rPh>
    <phoneticPr fontId="2"/>
  </si>
  <si>
    <t>口座名義</t>
    <rPh sb="0" eb="2">
      <t>コウザ</t>
    </rPh>
    <rPh sb="2" eb="4">
      <t>メイギ</t>
    </rPh>
    <phoneticPr fontId="2"/>
  </si>
  <si>
    <t>普　通　・　当　座</t>
    <rPh sb="0" eb="1">
      <t>ススム</t>
    </rPh>
    <rPh sb="2" eb="3">
      <t>ツウ</t>
    </rPh>
    <rPh sb="6" eb="7">
      <t>トウ</t>
    </rPh>
    <rPh sb="8" eb="9">
      <t>ザ</t>
    </rPh>
    <phoneticPr fontId="2"/>
  </si>
  <si>
    <t>　５　この請求書及び別紙請求内訳書には、次に掲げる事項に留意して、発行責任者及び担当者の氏名及び連絡先を必ず</t>
  </si>
  <si>
    <t>（ふりがな）</t>
  </si>
  <si>
    <t>【候補者に関する事項】</t>
    <rPh sb="1" eb="3">
      <t>コウホ</t>
    </rPh>
    <rPh sb="3" eb="4">
      <t>シャ</t>
    </rPh>
    <rPh sb="5" eb="6">
      <t>カン</t>
    </rPh>
    <rPh sb="8" eb="10">
      <t>ジコウ</t>
    </rPh>
    <phoneticPr fontId="2"/>
  </si>
  <si>
    <t>田中　庄司</t>
    <rPh sb="0" eb="2">
      <t>タナカ</t>
    </rPh>
    <rPh sb="3" eb="5">
      <t>ショウジ</t>
    </rPh>
    <phoneticPr fontId="2"/>
  </si>
  <si>
    <t>合同選管委員長</t>
    <rPh sb="0" eb="2">
      <t>ゴウドウ</t>
    </rPh>
    <rPh sb="2" eb="4">
      <t>センカン</t>
    </rPh>
    <rPh sb="4" eb="7">
      <t>イインチョウ</t>
    </rPh>
    <phoneticPr fontId="2"/>
  </si>
  <si>
    <t>公示日</t>
    <rPh sb="0" eb="2">
      <t>コウジ</t>
    </rPh>
    <rPh sb="2" eb="3">
      <t>ヒ</t>
    </rPh>
    <phoneticPr fontId="2"/>
  </si>
  <si>
    <t>執行年月日</t>
    <rPh sb="0" eb="2">
      <t>シッコウ</t>
    </rPh>
    <rPh sb="2" eb="5">
      <t>ネンガッピ</t>
    </rPh>
    <phoneticPr fontId="2"/>
  </si>
  <si>
    <t>令和7年</t>
    <rPh sb="0" eb="2">
      <t>レイワ</t>
    </rPh>
    <rPh sb="3" eb="4">
      <t>ネン</t>
    </rPh>
    <phoneticPr fontId="2"/>
  </si>
  <si>
    <t>選挙区</t>
    <rPh sb="0" eb="3">
      <t>センキョク</t>
    </rPh>
    <phoneticPr fontId="2"/>
  </si>
  <si>
    <t>種類</t>
    <rPh sb="0" eb="2">
      <t>シュルイ</t>
    </rPh>
    <phoneticPr fontId="2"/>
  </si>
  <si>
    <t>第27回参議院議員通常選挙</t>
    <rPh sb="0" eb="1">
      <t>ダイ</t>
    </rPh>
    <rPh sb="3" eb="4">
      <t>カイ</t>
    </rPh>
    <rPh sb="4" eb="7">
      <t>サンギイン</t>
    </rPh>
    <rPh sb="7" eb="9">
      <t>ギイン</t>
    </rPh>
    <rPh sb="9" eb="11">
      <t>ツウジョウ</t>
    </rPh>
    <rPh sb="11" eb="13">
      <t>センキョ</t>
    </rPh>
    <phoneticPr fontId="2"/>
  </si>
  <si>
    <t>次のとおり選挙運動用自動車の使用の契約を締結したので届け出ます。</t>
    <rPh sb="0" eb="1">
      <t>ツギ</t>
    </rPh>
    <rPh sb="5" eb="7">
      <t>センキョ</t>
    </rPh>
    <rPh sb="7" eb="10">
      <t>ウンドウヨウ</t>
    </rPh>
    <rPh sb="10" eb="13">
      <t>ジドウシャ</t>
    </rPh>
    <rPh sb="14" eb="16">
      <t>シヨウ</t>
    </rPh>
    <rPh sb="17" eb="19">
      <t>ケイヤク</t>
    </rPh>
    <rPh sb="20" eb="22">
      <t>テイケツ</t>
    </rPh>
    <rPh sb="26" eb="27">
      <t>トド</t>
    </rPh>
    <rPh sb="28" eb="29">
      <t>デ</t>
    </rPh>
    <phoneticPr fontId="2"/>
  </si>
  <si>
    <t>候補者氏名</t>
    <rPh sb="0" eb="3">
      <t>コウホシャ</t>
    </rPh>
    <rPh sb="3" eb="4">
      <t>シ</t>
    </rPh>
    <rPh sb="4" eb="5">
      <t>メイ</t>
    </rPh>
    <phoneticPr fontId="2"/>
  </si>
  <si>
    <t>４　確認申請金額</t>
    <rPh sb="2" eb="4">
      <t>カクニン</t>
    </rPh>
    <rPh sb="4" eb="6">
      <t>シンセイ</t>
    </rPh>
    <rPh sb="6" eb="8">
      <t>キンガク</t>
    </rPh>
    <phoneticPr fontId="2"/>
  </si>
  <si>
    <t>令和　　年　　月　　日</t>
    <rPh sb="4" eb="5">
      <t>ネン</t>
    </rPh>
    <rPh sb="7" eb="8">
      <t>ガツ</t>
    </rPh>
    <rPh sb="10" eb="11">
      <t>ニチ</t>
    </rPh>
    <phoneticPr fontId="2"/>
  </si>
  <si>
    <t>高知県知事</t>
    <rPh sb="0" eb="3">
      <t>コウチケン</t>
    </rPh>
    <rPh sb="3" eb="5">
      <t>チジ</t>
    </rPh>
    <phoneticPr fontId="2"/>
  </si>
  <si>
    <t>後藤田　正純</t>
    <rPh sb="0" eb="3">
      <t>ゴトウダ</t>
    </rPh>
    <rPh sb="4" eb="6">
      <t>マサズミ</t>
    </rPh>
    <phoneticPr fontId="2"/>
  </si>
  <si>
    <t>　　　　　知事</t>
  </si>
  <si>
    <t>１　請求金額</t>
    <rPh sb="2" eb="4">
      <t>セイキュウ</t>
    </rPh>
    <rPh sb="4" eb="6">
      <t>キンガク</t>
    </rPh>
    <phoneticPr fontId="2"/>
  </si>
  <si>
    <t>運送金額 (ｲ)</t>
    <rPh sb="0" eb="2">
      <t>ウンソウ</t>
    </rPh>
    <rPh sb="2" eb="4">
      <t>キンガク</t>
    </rPh>
    <phoneticPr fontId="2"/>
  </si>
  <si>
    <t>基準限度額 (ﾛ)</t>
    <rPh sb="0" eb="2">
      <t>キジュン</t>
    </rPh>
    <rPh sb="2" eb="5">
      <t>ゲンドガク</t>
    </rPh>
    <phoneticPr fontId="2"/>
  </si>
  <si>
    <t>令和　年</t>
    <rPh sb="0" eb="2">
      <t>レイワ</t>
    </rPh>
    <rPh sb="3" eb="4">
      <t>ネン</t>
    </rPh>
    <phoneticPr fontId="2"/>
  </si>
  <si>
    <t>　　月　　日</t>
    <rPh sb="2" eb="3">
      <t>ガツ</t>
    </rPh>
    <rPh sb="5" eb="6">
      <t>ニチ</t>
    </rPh>
    <phoneticPr fontId="2"/>
  </si>
  <si>
    <t>(</t>
  </si>
  <si>
    <t>)</t>
  </si>
  <si>
    <t>×</t>
  </si>
  <si>
    <t>=</t>
  </si>
  <si>
    <t>発行責任者の氏名　　　　　　　　　　　　　　　　　
及び連絡先</t>
    <rPh sb="0" eb="2">
      <t>ハッコウ</t>
    </rPh>
    <rPh sb="2" eb="5">
      <t>セキニンシャ</t>
    </rPh>
    <rPh sb="6" eb="8">
      <t>シメイ</t>
    </rPh>
    <rPh sb="26" eb="27">
      <t>オヨ</t>
    </rPh>
    <rPh sb="28" eb="31">
      <t>レンラクサキ</t>
    </rPh>
    <phoneticPr fontId="2"/>
  </si>
  <si>
    <t>担当者の氏名　　　　　　　　　　　　　　　　　
及び連絡先</t>
    <rPh sb="0" eb="2">
      <t>タントウ</t>
    </rPh>
    <rPh sb="2" eb="3">
      <t>モノ</t>
    </rPh>
    <rPh sb="4" eb="6">
      <t>シメイ</t>
    </rPh>
    <rPh sb="24" eb="25">
      <t>オヨ</t>
    </rPh>
    <rPh sb="26" eb="29">
      <t>レンラクサキ</t>
    </rPh>
    <phoneticPr fontId="2"/>
  </si>
  <si>
    <t>（別紙）その2</t>
    <rPh sb="1" eb="3">
      <t>ベッシ</t>
    </rPh>
    <phoneticPr fontId="2"/>
  </si>
  <si>
    <t>（一般乗用旅客自動車運送事業者以外の者との契約により自動車を使用した場合）</t>
  </si>
  <si>
    <t>販売年月日</t>
    <rPh sb="0" eb="2">
      <t>ハンバイ</t>
    </rPh>
    <rPh sb="2" eb="5">
      <t>ネンガッピ</t>
    </rPh>
    <phoneticPr fontId="2"/>
  </si>
  <si>
    <t>販売金額 (ｲ)</t>
    <rPh sb="0" eb="2">
      <t>ハンバイ</t>
    </rPh>
    <rPh sb="2" eb="4">
      <t>キンガク</t>
    </rPh>
    <phoneticPr fontId="2"/>
  </si>
  <si>
    <t>基準限度額
 (ﾛ)</t>
    <rPh sb="0" eb="2">
      <t>キジュン</t>
    </rPh>
    <rPh sb="2" eb="5">
      <t>ゲンドガク</t>
    </rPh>
    <phoneticPr fontId="2"/>
  </si>
  <si>
    <t>担当者の氏名
及び連絡先</t>
    <rPh sb="0" eb="2">
      <t>タントウ</t>
    </rPh>
    <rPh sb="2" eb="3">
      <t>モノ</t>
    </rPh>
    <rPh sb="4" eb="6">
      <t>シメイ</t>
    </rPh>
    <rPh sb="7" eb="8">
      <t>オヨ</t>
    </rPh>
    <rPh sb="9" eb="12">
      <t>レンラクサキ</t>
    </rPh>
    <phoneticPr fontId="2"/>
  </si>
  <si>
    <t>発行責任者の氏名
及び連絡先</t>
    <rPh sb="0" eb="2">
      <t>ハッコウ</t>
    </rPh>
    <rPh sb="2" eb="4">
      <t>セキニン</t>
    </rPh>
    <rPh sb="4" eb="5">
      <t>モノ</t>
    </rPh>
    <rPh sb="6" eb="8">
      <t>シメイ</t>
    </rPh>
    <rPh sb="9" eb="10">
      <t>オヨ</t>
    </rPh>
    <rPh sb="11" eb="14">
      <t>レンラクサキ</t>
    </rPh>
    <phoneticPr fontId="2"/>
  </si>
  <si>
    <t>枚</t>
  </si>
  <si>
    <t>３　確認申請枚数</t>
    <rPh sb="2" eb="4">
      <t>カクニン</t>
    </rPh>
    <rPh sb="4" eb="6">
      <t>シンセイ</t>
    </rPh>
    <rPh sb="6" eb="8">
      <t>マイスウ</t>
    </rPh>
    <phoneticPr fontId="2"/>
  </si>
  <si>
    <r>
      <t>316,250円＋</t>
    </r>
    <r>
      <rPr>
        <sz val="9"/>
        <color rgb="FFC00000"/>
        <rFont val="ＭＳ 明朝"/>
        <family val="1"/>
        <charset val="128"/>
      </rPr>
      <t>293,440円</t>
    </r>
    <r>
      <rPr>
        <sz val="9"/>
        <rFont val="ＭＳ 明朝"/>
        <family val="1"/>
        <charset val="128"/>
      </rPr>
      <t>＋</t>
    </r>
    <r>
      <rPr>
        <sz val="9"/>
        <color rgb="FFC00000"/>
        <rFont val="ＭＳ 明朝"/>
        <family val="1"/>
        <charset val="128"/>
      </rPr>
      <t>30円73銭</t>
    </r>
    <r>
      <rPr>
        <sz val="9"/>
        <rFont val="ＭＳ 明朝"/>
        <family val="1"/>
        <charset val="128"/>
      </rPr>
      <t>×（ﾎﾟｽﾀｰ掲示場数－500）</t>
    </r>
    <rPh sb="7" eb="8">
      <t>エン</t>
    </rPh>
    <rPh sb="16" eb="17">
      <t>エン</t>
    </rPh>
    <rPh sb="20" eb="21">
      <t>エン</t>
    </rPh>
    <rPh sb="23" eb="24">
      <t>セン</t>
    </rPh>
    <rPh sb="31" eb="33">
      <t>ケイジ</t>
    </rPh>
    <rPh sb="33" eb="34">
      <t>ジョウ</t>
    </rPh>
    <rPh sb="34" eb="35">
      <t>スウ</t>
    </rPh>
    <phoneticPr fontId="2"/>
  </si>
  <si>
    <t>ポスター掲示場数</t>
    <rPh sb="4" eb="7">
      <t>ケイジジョウ</t>
    </rPh>
    <rPh sb="7" eb="8">
      <t>スウ</t>
    </rPh>
    <phoneticPr fontId="2"/>
  </si>
  <si>
    <r>
      <t>316,250円＋</t>
    </r>
    <r>
      <rPr>
        <sz val="9"/>
        <color rgb="FFC00000"/>
        <rFont val="ＭＳ 明朝"/>
        <family val="1"/>
        <charset val="128"/>
      </rPr>
      <t>293,440円</t>
    </r>
    <r>
      <rPr>
        <sz val="9"/>
        <rFont val="ＭＳ 明朝"/>
        <family val="1"/>
        <charset val="128"/>
      </rPr>
      <t>＋</t>
    </r>
    <r>
      <rPr>
        <sz val="9"/>
        <color rgb="FFC00000"/>
        <rFont val="ＭＳ 明朝"/>
        <family val="1"/>
        <charset val="128"/>
      </rPr>
      <t>30円73銭</t>
    </r>
    <r>
      <rPr>
        <sz val="9"/>
        <rFont val="ＭＳ 明朝"/>
        <family val="1"/>
        <charset val="128"/>
      </rPr>
      <t>×（ﾎﾟｽﾀｰ掲示場数－500）</t>
    </r>
    <rPh sb="7" eb="8">
      <t>エン</t>
    </rPh>
    <phoneticPr fontId="2"/>
  </si>
  <si>
    <t>発行責任者の氏名
及び連絡先</t>
  </si>
  <si>
    <t>担当者の氏名
及び連絡先</t>
  </si>
  <si>
    <r>
      <t>　　　　　　</t>
    </r>
    <r>
      <rPr>
        <sz val="9"/>
        <color rgb="FFC00000"/>
        <rFont val="ＭＳ 明朝"/>
        <family val="1"/>
        <charset val="128"/>
      </rPr>
      <t>8円62銭</t>
    </r>
    <r>
      <rPr>
        <sz val="9"/>
        <rFont val="ＭＳ 明朝"/>
        <family val="1"/>
        <charset val="128"/>
      </rPr>
      <t>（単価）×当該作成枚数＝限度額</t>
    </r>
  </si>
  <si>
    <r>
      <t>　　(１)　確認書により確認された作成枚数が35,000枚以下の場合    8</t>
    </r>
    <r>
      <rPr>
        <sz val="9"/>
        <color rgb="FFC00000"/>
        <rFont val="ＭＳ 明朝"/>
        <family val="1"/>
        <charset val="128"/>
      </rPr>
      <t>円62銭</t>
    </r>
  </si>
  <si>
    <r>
      <t>　　　　　　</t>
    </r>
    <r>
      <rPr>
        <sz val="9"/>
        <color rgb="FFC00000"/>
        <rFont val="ＭＳ 明朝"/>
        <family val="1"/>
        <charset val="128"/>
      </rPr>
      <t>8円38銭</t>
    </r>
    <r>
      <rPr>
        <sz val="9"/>
        <rFont val="ＭＳ 明朝"/>
        <family val="1"/>
        <charset val="128"/>
      </rPr>
      <t>（単価）×当該作成枚数＝限度額</t>
    </r>
  </si>
  <si>
    <r>
      <t xml:space="preserve">　　(１)　確認書により確認された作成枚数が50,000枚以下の場合    </t>
    </r>
    <r>
      <rPr>
        <sz val="9"/>
        <color rgb="FFC00000"/>
        <rFont val="ＭＳ 明朝"/>
        <family val="1"/>
        <charset val="128"/>
      </rPr>
      <t>8円38銭</t>
    </r>
  </si>
  <si>
    <t>３　確認申請数</t>
    <rPh sb="2" eb="4">
      <t>カクニン</t>
    </rPh>
    <rPh sb="4" eb="6">
      <t>シンセイ</t>
    </rPh>
    <rPh sb="6" eb="7">
      <t>スウ</t>
    </rPh>
    <phoneticPr fontId="2"/>
  </si>
  <si>
    <r>
      <t>　（２）限度額　　</t>
    </r>
    <r>
      <rPr>
        <sz val="9"/>
        <color rgb="FFC00000"/>
        <rFont val="ＭＳ 明朝"/>
        <family val="1"/>
        <charset val="128"/>
      </rPr>
      <t>61,379円</t>
    </r>
    <r>
      <rPr>
        <sz val="9"/>
        <rFont val="ＭＳ 明朝"/>
        <family val="1"/>
        <charset val="128"/>
      </rPr>
      <t>×確認された作成数</t>
    </r>
    <rPh sb="4" eb="6">
      <t>ゲンド</t>
    </rPh>
    <rPh sb="6" eb="7">
      <t>ガク</t>
    </rPh>
    <rPh sb="15" eb="16">
      <t>エン</t>
    </rPh>
    <rPh sb="17" eb="19">
      <t>カクニン</t>
    </rPh>
    <rPh sb="22" eb="24">
      <t>サクセイ</t>
    </rPh>
    <rPh sb="24" eb="25">
      <t>スウ</t>
    </rPh>
    <phoneticPr fontId="2"/>
  </si>
  <si>
    <r>
      <t>　（２）限度額　　</t>
    </r>
    <r>
      <rPr>
        <sz val="9"/>
        <color rgb="FFC00000"/>
        <rFont val="ＭＳ 明朝"/>
        <family val="1"/>
        <charset val="128"/>
      </rPr>
      <t>58,114円</t>
    </r>
    <r>
      <rPr>
        <sz val="9"/>
        <rFont val="ＭＳ 明朝"/>
        <family val="1"/>
        <charset val="128"/>
      </rPr>
      <t>×確認された作成数</t>
    </r>
    <rPh sb="4" eb="6">
      <t>ゲンド</t>
    </rPh>
    <rPh sb="6" eb="7">
      <t>ガク</t>
    </rPh>
    <rPh sb="15" eb="16">
      <t>エン</t>
    </rPh>
    <rPh sb="17" eb="19">
      <t>カクニン</t>
    </rPh>
    <rPh sb="22" eb="24">
      <t>サクセイ</t>
    </rPh>
    <rPh sb="24" eb="25">
      <t>スウ</t>
    </rPh>
    <phoneticPr fontId="2"/>
  </si>
  <si>
    <t>令和7年　　月　　日</t>
    <rPh sb="0" eb="2">
      <t>レイワ</t>
    </rPh>
    <rPh sb="3" eb="4">
      <t>ネン</t>
    </rPh>
    <rPh sb="6" eb="7">
      <t>ガツ</t>
    </rPh>
    <rPh sb="9" eb="10">
      <t>ニチ</t>
    </rPh>
    <phoneticPr fontId="2"/>
  </si>
  <si>
    <t xml:space="preserve">
</t>
    <phoneticPr fontId="2"/>
  </si>
  <si>
    <t>　　１　契約届出書には、契約書の写しを添付してください。</t>
  </si>
  <si>
    <t>　　第36条の17第１項第４号若しくは第36条の18第１項第３号に規定する４けた以下のアラビア数字、燃料供給量及び燃料</t>
    <rPh sb="15" eb="16">
      <t>ワカ</t>
    </rPh>
    <phoneticPr fontId="2"/>
  </si>
  <si>
    <t>　　(2)(1)以外の場合    　　　　　　　　　　　　　　　　  １６，１００円</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</si>
</sst>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176" formatCode="[$-409]ggge&quot;年&quot;m&quot;月&quot;d&quot;日&quot;;@"/>
    <numFmt numFmtId="177" formatCode="#,##0_ "/>
    <numFmt numFmtId="178" formatCode="#,##0_ &quot;円&quot;"/>
    <numFmt numFmtId="179" formatCode="#,##0_ &quot;㍑&quot;"/>
    <numFmt numFmtId="180" formatCode="#,##0.00_ &quot;円&quot;"/>
    <numFmt numFmtId="181" formatCode="0.00_);[Red]\(0.00\)"/>
    <numFmt numFmtId="182" formatCode="0.0"/>
    <numFmt numFmtId="183" formatCode="#,##0_ &quot;枚&quot;"/>
    <numFmt numFmtId="184" formatCode="0_ "/>
    <numFmt numFmtId="185" formatCode="#,##0.00_ "/>
    <numFmt numFmtId="186" formatCode="#,##0;&quot;▲ &quot;#,##0"/>
    <numFmt numFmtId="187" formatCode="0;&quot;▲ &quot;0"/>
    <numFmt numFmtId="188" formatCode="[$]ggge&quot;年&quot;m&quot;月&quot;d&quot;日&quot;;@" x16r2:formatCode16="[$-ja-JP-x-gannen]ggge&quot;年&quot;m&quot;月&quot;d&quot;日&quot;;@"/>
  </numFmts>
  <fonts count="44" x14ac:knownFonts="1">
    <font>
      <sz val="11"/>
      <color theme="1"/>
      <name val="ＭＳ Ｐゴシック"/>
      <family val="3"/>
    </font>
    <font>
      <sz val="11"/>
      <color theme="1"/>
      <name val="ＭＳ Ｐゴシック"/>
      <family val="3"/>
    </font>
    <font>
      <sz val="6"/>
      <name val="ＭＳ Ｐゴシック"/>
      <family val="3"/>
    </font>
    <font>
      <sz val="12"/>
      <color theme="1"/>
      <name val="Meiryo UI"/>
      <family val="3"/>
    </font>
    <font>
      <b/>
      <sz val="12"/>
      <color theme="9" tint="-0.499984740745262"/>
      <name val="Meiryo UI"/>
      <family val="3"/>
    </font>
    <font>
      <sz val="12"/>
      <name val="Meiryo UI"/>
      <family val="3"/>
    </font>
    <font>
      <sz val="11"/>
      <name val="ＭＳ Ｐゴシック"/>
      <family val="3"/>
    </font>
    <font>
      <sz val="12"/>
      <name val="ＭＳ ゴシック"/>
      <family val="3"/>
    </font>
    <font>
      <sz val="11"/>
      <name val="Century"/>
      <family val="1"/>
    </font>
    <font>
      <b/>
      <sz val="22"/>
      <name val="ＭＳ 明朝"/>
      <family val="1"/>
    </font>
    <font>
      <b/>
      <sz val="36"/>
      <name val="ＭＳ 明朝"/>
      <family val="1"/>
    </font>
    <font>
      <b/>
      <sz val="18"/>
      <name val="ＭＳ 明朝"/>
      <family val="1"/>
    </font>
    <font>
      <sz val="9.5"/>
      <name val="Century"/>
      <family val="1"/>
    </font>
    <font>
      <b/>
      <sz val="14"/>
      <name val="ＭＳ 明朝"/>
      <family val="1"/>
    </font>
    <font>
      <sz val="10"/>
      <name val="ＭＳ Ｐゴシック"/>
      <family val="3"/>
    </font>
    <font>
      <b/>
      <sz val="16"/>
      <name val="ＭＳ 明朝"/>
      <family val="1"/>
    </font>
    <font>
      <sz val="11"/>
      <name val="ＭＳ 明朝"/>
      <family val="1"/>
    </font>
    <font>
      <sz val="10"/>
      <name val="ＭＳ 明朝"/>
      <family val="1"/>
    </font>
    <font>
      <sz val="10"/>
      <name val="Century"/>
      <family val="1"/>
    </font>
    <font>
      <sz val="8"/>
      <name val="ＭＳ 明朝"/>
      <family val="1"/>
      <charset val="128"/>
    </font>
    <font>
      <sz val="9"/>
      <color rgb="FFC00000"/>
      <name val="ＭＳ 明朝"/>
      <family val="1"/>
      <charset val="128"/>
    </font>
    <font>
      <sz val="9"/>
      <name val="ＭＳ 明朝"/>
      <family val="1"/>
      <charset val="128"/>
    </font>
    <font>
      <sz val="7"/>
      <name val="ＭＳ 明朝"/>
      <family val="1"/>
      <charset val="128"/>
    </font>
    <font>
      <sz val="11"/>
      <color theme="1"/>
      <name val="ＭＳ Ｐゴシック"/>
      <family val="3"/>
      <charset val="128"/>
    </font>
    <font>
      <sz val="10"/>
      <name val="ＭＳ 明朝"/>
      <family val="1"/>
      <charset val="128"/>
    </font>
    <font>
      <sz val="11"/>
      <name val="ＭＳ 明朝"/>
      <family val="1"/>
      <charset val="128"/>
    </font>
    <font>
      <b/>
      <sz val="19"/>
      <name val="ＭＳ 明朝"/>
      <family val="1"/>
      <charset val="128"/>
    </font>
    <font>
      <sz val="12"/>
      <name val="ＭＳ 明朝"/>
      <family val="1"/>
      <charset val="128"/>
    </font>
    <font>
      <sz val="16"/>
      <name val="ＭＳ 明朝"/>
      <family val="1"/>
      <charset val="128"/>
    </font>
    <font>
      <sz val="10"/>
      <color rgb="FFFF0000"/>
      <name val="ＭＳ 明朝"/>
      <family val="1"/>
      <charset val="128"/>
    </font>
    <font>
      <sz val="5"/>
      <name val="ＭＳ 明朝"/>
      <family val="1"/>
      <charset val="128"/>
    </font>
    <font>
      <sz val="6"/>
      <name val="ＭＳ 明朝"/>
      <family val="1"/>
      <charset val="128"/>
    </font>
    <font>
      <sz val="11"/>
      <color rgb="FFFF0000"/>
      <name val="ＭＳ 明朝"/>
      <family val="1"/>
      <charset val="128"/>
    </font>
    <font>
      <sz val="9"/>
      <color rgb="FFFF0000"/>
      <name val="ＭＳ 明朝"/>
      <family val="1"/>
      <charset val="128"/>
    </font>
    <font>
      <sz val="12"/>
      <color rgb="FFFF0000"/>
      <name val="ＭＳ 明朝"/>
      <family val="1"/>
      <charset val="128"/>
    </font>
    <font>
      <sz val="14"/>
      <name val="ＭＳ 明朝"/>
      <family val="1"/>
      <charset val="128"/>
    </font>
    <font>
      <sz val="10"/>
      <color theme="1"/>
      <name val="ＭＳ 明朝"/>
      <family val="1"/>
      <charset val="128"/>
    </font>
    <font>
      <sz val="6"/>
      <color theme="1"/>
      <name val="ＭＳ 明朝"/>
      <family val="1"/>
      <charset val="128"/>
    </font>
    <font>
      <sz val="11"/>
      <color theme="1"/>
      <name val="ＭＳ 明朝"/>
      <family val="1"/>
      <charset val="128"/>
    </font>
    <font>
      <sz val="8"/>
      <color rgb="FFFF0000"/>
      <name val="ＭＳ 明朝"/>
      <family val="1"/>
      <charset val="128"/>
    </font>
    <font>
      <sz val="12"/>
      <color theme="1"/>
      <name val="ＭＳ 明朝"/>
      <family val="1"/>
      <charset val="128"/>
    </font>
    <font>
      <sz val="9"/>
      <color theme="1"/>
      <name val="ＭＳ 明朝"/>
      <family val="1"/>
      <charset val="128"/>
    </font>
    <font>
      <sz val="10"/>
      <color rgb="FF0000C0"/>
      <name val="ＭＳ 明朝"/>
      <family val="1"/>
      <charset val="128"/>
    </font>
    <font>
      <sz val="6"/>
      <color rgb="FFFF0000"/>
      <name val="ＭＳ 明朝"/>
      <family val="1"/>
      <charset val="128"/>
    </font>
  </fonts>
  <fills count="6">
    <fill>
      <patternFill patternType="none"/>
    </fill>
    <fill>
      <patternFill patternType="gray125"/>
    </fill>
    <fill>
      <patternFill patternType="solid">
        <fgColor theme="9" tint="0.79998168889431442"/>
        <bgColor indexed="64"/>
      </patternFill>
    </fill>
    <fill>
      <patternFill patternType="solid">
        <fgColor theme="5" tint="0.39997558519241921"/>
        <bgColor indexed="64"/>
      </patternFill>
    </fill>
    <fill>
      <patternFill patternType="solid">
        <fgColor rgb="FFFFFFCC"/>
        <bgColor indexed="64"/>
      </patternFill>
    </fill>
    <fill>
      <patternFill patternType="solid">
        <fgColor theme="4" tint="0.79998168889431442"/>
        <bgColor indexed="64"/>
      </patternFill>
    </fill>
  </fills>
  <borders count="101">
    <border>
      <left/>
      <right/>
      <top/>
      <bottom/>
      <diagonal/>
    </border>
    <border>
      <left style="thick">
        <color rgb="FF000000"/>
      </left>
      <right style="thin">
        <color rgb="FF000000"/>
      </right>
      <top style="thick">
        <color rgb="FF000000"/>
      </top>
      <bottom style="thin">
        <color rgb="FF000000"/>
      </bottom>
      <diagonal/>
    </border>
    <border>
      <left style="thick">
        <color rgb="FF000000"/>
      </left>
      <right style="thin">
        <color rgb="FF000000"/>
      </right>
      <top style="thin">
        <color rgb="FF000000"/>
      </top>
      <bottom style="medium">
        <color rgb="FF000000"/>
      </bottom>
      <diagonal/>
    </border>
    <border>
      <left style="thick">
        <color rgb="FF000000"/>
      </left>
      <right style="thin">
        <color rgb="FF000000"/>
      </right>
      <top/>
      <bottom style="thin">
        <color rgb="FF000000"/>
      </bottom>
      <diagonal/>
    </border>
    <border>
      <left style="thick">
        <color rgb="FF000000"/>
      </left>
      <right style="thin">
        <color rgb="FF000000"/>
      </right>
      <top style="thin">
        <color rgb="FF000000"/>
      </top>
      <bottom style="thin">
        <color rgb="FF000000"/>
      </bottom>
      <diagonal/>
    </border>
    <border>
      <left style="thick">
        <color rgb="FF000000"/>
      </left>
      <right style="thin">
        <color rgb="FF000000"/>
      </right>
      <top style="thin">
        <color rgb="FF000000"/>
      </top>
      <bottom/>
      <diagonal/>
    </border>
    <border>
      <left style="thick">
        <color rgb="FF000000"/>
      </left>
      <right style="thin">
        <color rgb="FF000000"/>
      </right>
      <top style="thin">
        <color rgb="FF000000"/>
      </top>
      <bottom style="thick">
        <color rgb="FF000000"/>
      </bottom>
      <diagonal/>
    </border>
    <border>
      <left/>
      <right/>
      <top style="thick">
        <color rgb="FF000000"/>
      </top>
      <bottom/>
      <diagonal/>
    </border>
    <border>
      <left style="thick">
        <color rgb="FF000000"/>
      </left>
      <right style="thin">
        <color rgb="FF000000"/>
      </right>
      <top style="thick">
        <color rgb="FF000000"/>
      </top>
      <bottom/>
      <diagonal/>
    </border>
    <border>
      <left style="thick">
        <color rgb="FF000000"/>
      </left>
      <right style="thin">
        <color rgb="FF000000"/>
      </right>
      <top/>
      <bottom style="medium">
        <color rgb="FF000000"/>
      </bottom>
      <diagonal/>
    </border>
    <border>
      <left style="thick">
        <color rgb="FF000000"/>
      </left>
      <right style="thin">
        <color rgb="FF000000"/>
      </right>
      <top style="medium">
        <color rgb="FF000000"/>
      </top>
      <bottom/>
      <diagonal/>
    </border>
    <border>
      <left style="thick">
        <color rgb="FF000000"/>
      </left>
      <right style="thin">
        <color rgb="FF000000"/>
      </right>
      <top/>
      <bottom/>
      <diagonal/>
    </border>
    <border>
      <left style="thick">
        <color rgb="FF000000"/>
      </left>
      <right style="thin">
        <color rgb="FF000000"/>
      </right>
      <top/>
      <bottom style="thick">
        <color rgb="FF000000"/>
      </bottom>
      <diagonal/>
    </border>
    <border>
      <left style="thin">
        <color rgb="FF000000"/>
      </left>
      <right style="thin">
        <color rgb="FF000000"/>
      </right>
      <top style="thick">
        <color rgb="FF000000"/>
      </top>
      <bottom/>
      <diagonal/>
    </border>
    <border>
      <left style="thin">
        <color rgb="FF000000"/>
      </left>
      <right style="thin">
        <color rgb="FF000000"/>
      </right>
      <top/>
      <bottom style="medium">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ck">
        <color rgb="FF000000"/>
      </bottom>
      <diagonal/>
    </border>
    <border>
      <left style="thin">
        <color rgb="FF000000"/>
      </left>
      <right style="thin">
        <color rgb="FF000000"/>
      </right>
      <top style="medium">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ck">
        <color rgb="FF000000"/>
      </top>
      <bottom style="thin">
        <color rgb="FF000000"/>
      </bottom>
      <diagonal/>
    </border>
    <border>
      <left style="thin">
        <color rgb="FF000000"/>
      </left>
      <right style="thin">
        <color rgb="FF000000"/>
      </right>
      <top style="thin">
        <color rgb="FF000000"/>
      </top>
      <bottom style="medium">
        <color rgb="FF000000"/>
      </bottom>
      <diagonal/>
    </border>
    <border>
      <left style="thin">
        <color rgb="FF000000"/>
      </left>
      <right style="thick">
        <color rgb="FF000000"/>
      </right>
      <top style="thick">
        <color rgb="FF000000"/>
      </top>
      <bottom style="thin">
        <color rgb="FF000000"/>
      </bottom>
      <diagonal/>
    </border>
    <border>
      <left style="thin">
        <color rgb="FF000000"/>
      </left>
      <right style="thick">
        <color rgb="FF000000"/>
      </right>
      <top style="thin">
        <color rgb="FF000000"/>
      </top>
      <bottom style="medium">
        <color rgb="FF000000"/>
      </bottom>
      <diagonal/>
    </border>
    <border>
      <left style="thin">
        <color rgb="FF000000"/>
      </left>
      <right style="thick">
        <color rgb="FF000000"/>
      </right>
      <top/>
      <bottom style="thin">
        <color rgb="FF000000"/>
      </bottom>
      <diagonal/>
    </border>
    <border>
      <left style="thin">
        <color rgb="FF000000"/>
      </left>
      <right style="thick">
        <color rgb="FF000000"/>
      </right>
      <top style="thin">
        <color rgb="FF000000"/>
      </top>
      <bottom style="thin">
        <color rgb="FF000000"/>
      </bottom>
      <diagonal/>
    </border>
    <border>
      <left style="thin">
        <color rgb="FF000000"/>
      </left>
      <right style="thick">
        <color rgb="FF000000"/>
      </right>
      <top style="thin">
        <color rgb="FF000000"/>
      </top>
      <bottom style="thick">
        <color rgb="FF000000"/>
      </bottom>
      <diagonal/>
    </border>
    <border>
      <left style="thin">
        <color rgb="FF000000"/>
      </left>
      <right style="thick">
        <color rgb="FF000000"/>
      </right>
      <top style="thick">
        <color rgb="FF000000"/>
      </top>
      <bottom/>
      <diagonal/>
    </border>
    <border>
      <left style="thin">
        <color rgb="FF000000"/>
      </left>
      <right style="thick">
        <color rgb="FF000000"/>
      </right>
      <top/>
      <bottom style="medium">
        <color rgb="FF000000"/>
      </bottom>
      <diagonal/>
    </border>
    <border>
      <left style="thin">
        <color rgb="FF000000"/>
      </left>
      <right style="thick">
        <color rgb="FF000000"/>
      </right>
      <top style="medium">
        <color rgb="FF000000"/>
      </top>
      <bottom style="thin">
        <color rgb="FF000000"/>
      </bottom>
      <diagonal/>
    </border>
    <border>
      <left style="thin">
        <color rgb="FF000000"/>
      </left>
      <right style="thick">
        <color rgb="FF000000"/>
      </right>
      <top style="thin">
        <color rgb="FF000000"/>
      </top>
      <bottom/>
      <diagonal/>
    </border>
    <border>
      <left/>
      <right/>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diagonalDown="1">
      <left style="medium">
        <color auto="1"/>
      </left>
      <right style="thin">
        <color auto="1"/>
      </right>
      <top style="medium">
        <color auto="1"/>
      </top>
      <bottom style="thin">
        <color auto="1"/>
      </bottom>
      <diagonal style="thin">
        <color auto="1"/>
      </diagonal>
    </border>
    <border diagonalDown="1">
      <left style="medium">
        <color auto="1"/>
      </left>
      <right style="thin">
        <color auto="1"/>
      </right>
      <top style="thin">
        <color auto="1"/>
      </top>
      <bottom style="thin">
        <color auto="1"/>
      </bottom>
      <diagonal style="thin">
        <color auto="1"/>
      </diagonal>
    </border>
    <border>
      <left style="medium">
        <color auto="1"/>
      </left>
      <right style="thin">
        <color auto="1"/>
      </right>
      <top style="thin">
        <color auto="1"/>
      </top>
      <bottom/>
      <diagonal/>
    </border>
    <border>
      <left style="medium">
        <color auto="1"/>
      </left>
      <right style="thin">
        <color auto="1"/>
      </right>
      <top/>
      <bottom/>
      <diagonal/>
    </border>
    <border>
      <left style="medium">
        <color auto="1"/>
      </left>
      <right style="thin">
        <color auto="1"/>
      </right>
      <top/>
      <bottom style="thin">
        <color auto="1"/>
      </bottom>
      <diagonal/>
    </border>
    <border>
      <left style="medium">
        <color auto="1"/>
      </left>
      <right style="thin">
        <color auto="1"/>
      </right>
      <top/>
      <bottom style="medium">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style="thin">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thin">
        <color auto="1"/>
      </left>
      <right style="medium">
        <color auto="1"/>
      </right>
      <top style="thin">
        <color auto="1"/>
      </top>
      <bottom style="medium">
        <color auto="1"/>
      </bottom>
      <diagonal/>
    </border>
    <border>
      <left style="medium">
        <color auto="1"/>
      </left>
      <right/>
      <top style="thin">
        <color auto="1"/>
      </top>
      <bottom style="thin">
        <color auto="1"/>
      </bottom>
      <diagonal/>
    </border>
    <border>
      <left style="thin">
        <color auto="1"/>
      </left>
      <right/>
      <top style="medium">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top style="thin">
        <color auto="1"/>
      </top>
      <bottom style="medium">
        <color auto="1"/>
      </bottom>
      <diagonal/>
    </border>
    <border>
      <left/>
      <right/>
      <top style="medium">
        <color auto="1"/>
      </top>
      <bottom style="thin">
        <color auto="1"/>
      </bottom>
      <diagonal/>
    </border>
    <border>
      <left/>
      <right style="thin">
        <color auto="1"/>
      </right>
      <top style="thin">
        <color auto="1"/>
      </top>
      <bottom/>
      <diagonal/>
    </border>
    <border>
      <left/>
      <right style="thin">
        <color auto="1"/>
      </right>
      <top style="thin">
        <color auto="1"/>
      </top>
      <bottom style="medium">
        <color auto="1"/>
      </bottom>
      <diagonal/>
    </border>
    <border>
      <left/>
      <right style="thin">
        <color auto="1"/>
      </right>
      <top style="medium">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thin">
        <color auto="1"/>
      </left>
      <right style="medium">
        <color auto="1"/>
      </right>
      <top style="thin">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style="thin">
        <color auto="1"/>
      </left>
      <right style="thin">
        <color auto="1"/>
      </right>
      <top/>
      <bottom/>
      <diagonal/>
    </border>
    <border>
      <left style="thin">
        <color auto="1"/>
      </left>
      <right/>
      <top/>
      <bottom style="thin">
        <color auto="1"/>
      </bottom>
      <diagonal/>
    </border>
    <border>
      <left style="thin">
        <color auto="1"/>
      </left>
      <right/>
      <top style="thin">
        <color auto="1"/>
      </top>
      <bottom style="hair">
        <color auto="1"/>
      </bottom>
      <diagonal/>
    </border>
    <border>
      <left style="thin">
        <color auto="1"/>
      </left>
      <right/>
      <top style="hair">
        <color auto="1"/>
      </top>
      <bottom style="medium">
        <color auto="1"/>
      </bottom>
      <diagonal/>
    </border>
    <border>
      <left/>
      <right/>
      <top style="thin">
        <color auto="1"/>
      </top>
      <bottom style="hair">
        <color auto="1"/>
      </bottom>
      <diagonal/>
    </border>
    <border>
      <left/>
      <right/>
      <top style="hair">
        <color auto="1"/>
      </top>
      <bottom style="medium">
        <color auto="1"/>
      </bottom>
      <diagonal/>
    </border>
    <border>
      <left/>
      <right style="medium">
        <color auto="1"/>
      </right>
      <top style="medium">
        <color auto="1"/>
      </top>
      <bottom style="thin">
        <color auto="1"/>
      </bottom>
      <diagonal/>
    </border>
    <border>
      <left/>
      <right style="medium">
        <color auto="1"/>
      </right>
      <top style="thin">
        <color auto="1"/>
      </top>
      <bottom/>
      <diagonal/>
    </border>
    <border>
      <left/>
      <right style="medium">
        <color auto="1"/>
      </right>
      <top/>
      <bottom style="thin">
        <color auto="1"/>
      </bottom>
      <diagonal/>
    </border>
    <border>
      <left/>
      <right style="medium">
        <color auto="1"/>
      </right>
      <top style="thin">
        <color auto="1"/>
      </top>
      <bottom style="hair">
        <color auto="1"/>
      </bottom>
      <diagonal/>
    </border>
    <border>
      <left/>
      <right style="medium">
        <color auto="1"/>
      </right>
      <top style="hair">
        <color auto="1"/>
      </top>
      <bottom style="medium">
        <color auto="1"/>
      </bottom>
      <diagonal/>
    </border>
    <border diagonalUp="1">
      <left style="thin">
        <color auto="1"/>
      </left>
      <right style="thin">
        <color auto="1"/>
      </right>
      <top style="thin">
        <color auto="1"/>
      </top>
      <bottom style="thin">
        <color auto="1"/>
      </bottom>
      <diagonal style="thin">
        <color auto="1"/>
      </diagonal>
    </border>
    <border diagonalUp="1">
      <left style="thin">
        <color auto="1"/>
      </left>
      <right style="thin">
        <color auto="1"/>
      </right>
      <top style="thin">
        <color auto="1"/>
      </top>
      <bottom style="medium">
        <color auto="1"/>
      </bottom>
      <diagonal style="thin">
        <color auto="1"/>
      </diagonal>
    </border>
    <border>
      <left/>
      <right/>
      <top style="thin">
        <color auto="1"/>
      </top>
      <bottom/>
      <diagonal/>
    </border>
    <border>
      <left/>
      <right/>
      <top/>
      <bottom style="thin">
        <color auto="1"/>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thin">
        <color auto="1"/>
      </left>
      <right style="thin">
        <color auto="1"/>
      </right>
      <top/>
      <bottom style="medium">
        <color auto="1"/>
      </bottom>
      <diagonal/>
    </border>
    <border>
      <left style="thin">
        <color auto="1"/>
      </left>
      <right style="medium">
        <color auto="1"/>
      </right>
      <top/>
      <bottom style="thin">
        <color auto="1"/>
      </bottom>
      <diagonal/>
    </border>
    <border>
      <left style="thin">
        <color auto="1"/>
      </left>
      <right/>
      <top/>
      <bottom style="medium">
        <color auto="1"/>
      </bottom>
      <diagonal/>
    </border>
    <border>
      <left/>
      <right/>
      <top/>
      <bottom style="medium">
        <color indexed="64"/>
      </bottom>
      <diagonal/>
    </border>
    <border>
      <left/>
      <right style="thin">
        <color auto="1"/>
      </right>
      <top/>
      <bottom style="medium">
        <color auto="1"/>
      </bottom>
      <diagonal/>
    </border>
    <border diagonalUp="1">
      <left style="thin">
        <color auto="1"/>
      </left>
      <right style="thin">
        <color auto="1"/>
      </right>
      <top style="thin">
        <color auto="1"/>
      </top>
      <bottom/>
      <diagonal style="thin">
        <color auto="1"/>
      </diagonal>
    </border>
    <border diagonalUp="1">
      <left style="thin">
        <color auto="1"/>
      </left>
      <right style="thin">
        <color auto="1"/>
      </right>
      <top/>
      <bottom/>
      <diagonal style="thin">
        <color auto="1"/>
      </diagonal>
    </border>
    <border diagonalUp="1">
      <left style="thin">
        <color auto="1"/>
      </left>
      <right style="thin">
        <color auto="1"/>
      </right>
      <top/>
      <bottom style="thin">
        <color auto="1"/>
      </bottom>
      <diagonal style="thin">
        <color auto="1"/>
      </diagonal>
    </border>
    <border>
      <left style="thin">
        <color auto="1"/>
      </left>
      <right/>
      <top style="medium">
        <color auto="1"/>
      </top>
      <bottom/>
      <diagonal/>
    </border>
    <border>
      <left/>
      <right style="thin">
        <color auto="1"/>
      </right>
      <top style="medium">
        <color auto="1"/>
      </top>
      <bottom/>
      <diagonal/>
    </border>
    <border>
      <left style="medium">
        <color auto="1"/>
      </left>
      <right/>
      <top style="medium">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medium">
        <color auto="1"/>
      </top>
      <bottom/>
      <diagonal/>
    </border>
    <border>
      <left style="thin">
        <color auto="1"/>
      </left>
      <right style="medium">
        <color auto="1"/>
      </right>
      <top style="medium">
        <color auto="1"/>
      </top>
      <bottom/>
      <diagonal/>
    </border>
    <border>
      <left style="medium">
        <color indexed="64"/>
      </left>
      <right style="thin">
        <color indexed="64"/>
      </right>
      <top/>
      <bottom style="medium">
        <color indexed="64"/>
      </bottom>
      <diagonal/>
    </border>
    <border diagonalDown="1">
      <left style="medium">
        <color auto="1"/>
      </left>
      <right style="thin">
        <color auto="1"/>
      </right>
      <top style="medium">
        <color auto="1"/>
      </top>
      <bottom/>
      <diagonal style="thin">
        <color auto="1"/>
      </diagonal>
    </border>
    <border diagonalDown="1">
      <left style="medium">
        <color auto="1"/>
      </left>
      <right style="thin">
        <color auto="1"/>
      </right>
      <top/>
      <bottom style="thin">
        <color auto="1"/>
      </bottom>
      <diagonal style="thin">
        <color auto="1"/>
      </diagonal>
    </border>
    <border>
      <left style="medium">
        <color auto="1"/>
      </left>
      <right/>
      <top style="thin">
        <color auto="1"/>
      </top>
      <bottom/>
      <diagonal/>
    </border>
    <border>
      <left style="medium">
        <color auto="1"/>
      </left>
      <right/>
      <top/>
      <bottom style="medium">
        <color auto="1"/>
      </bottom>
      <diagonal/>
    </border>
  </borders>
  <cellStyleXfs count="2">
    <xf numFmtId="0" fontId="0" fillId="0" borderId="0">
      <alignment vertical="center"/>
    </xf>
    <xf numFmtId="0" fontId="1" fillId="0" borderId="0"/>
  </cellStyleXfs>
  <cellXfs count="543">
    <xf numFmtId="0" fontId="0" fillId="0" borderId="0" xfId="0">
      <alignment vertical="center"/>
    </xf>
    <xf numFmtId="0" fontId="3" fillId="0" borderId="0" xfId="1" applyFont="1"/>
    <xf numFmtId="0" fontId="3" fillId="0" borderId="0" xfId="1" applyFont="1" applyAlignment="1">
      <alignment horizontal="left" shrinkToFit="1"/>
    </xf>
    <xf numFmtId="0" fontId="3" fillId="2" borderId="0" xfId="1" applyFont="1" applyFill="1"/>
    <xf numFmtId="0" fontId="3" fillId="2" borderId="0" xfId="1" applyFont="1" applyFill="1" applyAlignment="1">
      <alignment horizontal="left" indent="2"/>
    </xf>
    <xf numFmtId="0" fontId="3" fillId="0" borderId="0" xfId="1" applyFont="1" applyAlignment="1">
      <alignment horizontal="left" indent="2"/>
    </xf>
    <xf numFmtId="0" fontId="3" fillId="3" borderId="0" xfId="1" applyFont="1" applyFill="1"/>
    <xf numFmtId="0" fontId="3" fillId="3" borderId="0" xfId="1" applyFont="1" applyFill="1" applyAlignment="1">
      <alignment horizontal="left" indent="1"/>
    </xf>
    <xf numFmtId="0" fontId="3" fillId="3" borderId="0" xfId="1" applyFont="1" applyFill="1" applyAlignment="1">
      <alignment horizontal="left" indent="2"/>
    </xf>
    <xf numFmtId="0" fontId="3" fillId="3" borderId="0" xfId="1" applyFont="1" applyFill="1" applyAlignment="1">
      <alignment horizontal="right"/>
    </xf>
    <xf numFmtId="0" fontId="3" fillId="2" borderId="0" xfId="1" applyFont="1" applyFill="1" applyAlignment="1">
      <alignment horizontal="left" shrinkToFit="1"/>
    </xf>
    <xf numFmtId="0" fontId="4" fillId="2" borderId="0" xfId="1" applyFont="1" applyFill="1" applyAlignment="1">
      <alignment horizontal="left" shrinkToFit="1"/>
    </xf>
    <xf numFmtId="58" fontId="3" fillId="2" borderId="0" xfId="1" applyNumberFormat="1" applyFont="1" applyFill="1" applyAlignment="1">
      <alignment horizontal="left" shrinkToFit="1"/>
    </xf>
    <xf numFmtId="176" fontId="3" fillId="4" borderId="0" xfId="1" applyNumberFormat="1" applyFont="1" applyFill="1" applyAlignment="1" applyProtection="1">
      <alignment horizontal="left" shrinkToFit="1"/>
      <protection locked="0"/>
    </xf>
    <xf numFmtId="177" fontId="5" fillId="4" borderId="0" xfId="1" applyNumberFormat="1" applyFont="1" applyFill="1" applyAlignment="1">
      <alignment horizontal="left" shrinkToFit="1"/>
    </xf>
    <xf numFmtId="0" fontId="3" fillId="3" borderId="0" xfId="1" applyFont="1" applyFill="1" applyAlignment="1">
      <alignment horizontal="left" shrinkToFit="1"/>
    </xf>
    <xf numFmtId="49" fontId="3" fillId="4" borderId="0" xfId="1" applyNumberFormat="1" applyFont="1" applyFill="1" applyAlignment="1" applyProtection="1">
      <alignment horizontal="left" shrinkToFit="1"/>
      <protection locked="0"/>
    </xf>
    <xf numFmtId="0" fontId="3" fillId="4" borderId="0" xfId="1" applyFont="1" applyFill="1" applyAlignment="1" applyProtection="1">
      <alignment horizontal="left" shrinkToFit="1"/>
      <protection locked="0"/>
    </xf>
    <xf numFmtId="0" fontId="3" fillId="3" borderId="0" xfId="1" applyFont="1" applyFill="1" applyAlignment="1">
      <alignment horizontal="right" shrinkToFit="1"/>
    </xf>
    <xf numFmtId="0" fontId="6" fillId="0" borderId="0" xfId="0" applyFont="1">
      <alignment vertical="center"/>
    </xf>
    <xf numFmtId="0" fontId="6" fillId="0" borderId="0" xfId="0" applyFont="1" applyAlignment="1">
      <alignment vertical="center"/>
    </xf>
    <xf numFmtId="0" fontId="7" fillId="5" borderId="0" xfId="0" applyFont="1" applyFill="1" applyAlignment="1">
      <alignment horizontal="center" vertical="center"/>
    </xf>
    <xf numFmtId="0" fontId="8" fillId="5" borderId="0" xfId="0" applyFont="1" applyFill="1" applyAlignment="1">
      <alignment horizontal="center" vertical="center"/>
    </xf>
    <xf numFmtId="0" fontId="9" fillId="5" borderId="0" xfId="0" applyFont="1" applyFill="1" applyAlignment="1">
      <alignment horizontal="center" vertical="center"/>
    </xf>
    <xf numFmtId="0" fontId="10" fillId="5" borderId="0" xfId="0" applyFont="1" applyFill="1" applyAlignment="1">
      <alignment horizontal="center" vertical="center"/>
    </xf>
    <xf numFmtId="0" fontId="11" fillId="5" borderId="0" xfId="0" applyFont="1" applyFill="1" applyAlignment="1">
      <alignment horizontal="center" vertical="center"/>
    </xf>
    <xf numFmtId="0" fontId="6" fillId="5" borderId="0" xfId="0" applyFont="1" applyFill="1" applyAlignment="1">
      <alignment horizontal="center" vertical="center"/>
    </xf>
    <xf numFmtId="0" fontId="12" fillId="0" borderId="0" xfId="0" applyFont="1" applyAlignment="1">
      <alignment horizontal="justify" vertical="center"/>
    </xf>
    <xf numFmtId="0" fontId="13" fillId="0" borderId="0" xfId="0" applyFont="1" applyAlignment="1">
      <alignment horizontal="center" vertical="center"/>
    </xf>
    <xf numFmtId="0" fontId="14" fillId="0" borderId="0" xfId="0" applyFont="1">
      <alignment vertical="center"/>
    </xf>
    <xf numFmtId="0" fontId="17" fillId="0" borderId="3" xfId="0" applyFont="1" applyBorder="1" applyAlignment="1">
      <alignment horizontal="distributed" vertical="center" wrapText="1" indent="1"/>
    </xf>
    <xf numFmtId="0" fontId="17" fillId="0" borderId="4" xfId="0" applyFont="1" applyBorder="1" applyAlignment="1">
      <alignment horizontal="distributed" vertical="center" wrapText="1" indent="1"/>
    </xf>
    <xf numFmtId="0" fontId="17" fillId="0" borderId="5" xfId="0" applyFont="1" applyBorder="1" applyAlignment="1">
      <alignment horizontal="distributed" vertical="center" wrapText="1" indent="1"/>
    </xf>
    <xf numFmtId="0" fontId="17" fillId="0" borderId="6" xfId="0" applyFont="1" applyBorder="1" applyAlignment="1">
      <alignment horizontal="distributed" vertical="center" wrapText="1" indent="1"/>
    </xf>
    <xf numFmtId="0" fontId="18" fillId="0" borderId="0" xfId="0" applyFont="1" applyAlignment="1">
      <alignment horizontal="justify" vertical="center"/>
    </xf>
    <xf numFmtId="0" fontId="17" fillId="0" borderId="10" xfId="0" applyFont="1" applyBorder="1" applyAlignment="1">
      <alignment horizontal="distributed" vertical="center" wrapText="1" indent="1"/>
    </xf>
    <xf numFmtId="0" fontId="17" fillId="0" borderId="11" xfId="0" applyFont="1" applyBorder="1" applyAlignment="1">
      <alignment horizontal="distributed" vertical="center" wrapText="1" indent="1"/>
    </xf>
    <xf numFmtId="0" fontId="17" fillId="0" borderId="12" xfId="0" applyFont="1" applyBorder="1" applyAlignment="1">
      <alignment horizontal="distributed" vertical="center" wrapText="1" indent="1"/>
    </xf>
    <xf numFmtId="0" fontId="16" fillId="0" borderId="13" xfId="0" applyFont="1" applyBorder="1" applyAlignment="1">
      <alignment horizontal="center" wrapText="1"/>
    </xf>
    <xf numFmtId="0" fontId="16" fillId="0" borderId="14" xfId="0" applyFont="1" applyBorder="1" applyAlignment="1">
      <alignment horizontal="center" vertical="top" wrapText="1"/>
    </xf>
    <xf numFmtId="0" fontId="17" fillId="0" borderId="15" xfId="0" applyFont="1" applyBorder="1" applyAlignment="1">
      <alignment horizontal="center" vertical="center" wrapText="1"/>
    </xf>
    <xf numFmtId="0" fontId="17" fillId="0" borderId="16" xfId="0" applyFont="1" applyBorder="1" applyAlignment="1">
      <alignment horizontal="center" vertical="center" wrapText="1"/>
    </xf>
    <xf numFmtId="0" fontId="17" fillId="0" borderId="17" xfId="0" applyFont="1" applyBorder="1" applyAlignment="1">
      <alignment horizontal="center" vertical="center" wrapText="1"/>
    </xf>
    <xf numFmtId="0" fontId="17" fillId="0" borderId="19" xfId="0" applyFont="1" applyBorder="1" applyAlignment="1">
      <alignment horizontal="center" vertical="center" wrapText="1"/>
    </xf>
    <xf numFmtId="0" fontId="17" fillId="0" borderId="15" xfId="0" applyFont="1" applyBorder="1" applyAlignment="1">
      <alignment horizontal="left" vertical="center" wrapText="1"/>
    </xf>
    <xf numFmtId="0" fontId="17" fillId="0" borderId="16" xfId="0" applyFont="1" applyBorder="1" applyAlignment="1">
      <alignment horizontal="left" vertical="center" wrapText="1"/>
    </xf>
    <xf numFmtId="0" fontId="17" fillId="0" borderId="17" xfId="0" applyFont="1" applyBorder="1" applyAlignment="1">
      <alignment horizontal="left" vertical="center" wrapText="1"/>
    </xf>
    <xf numFmtId="0" fontId="17" fillId="0" borderId="19" xfId="0" applyFont="1" applyBorder="1" applyAlignment="1">
      <alignment horizontal="left" vertical="center" wrapText="1"/>
    </xf>
    <xf numFmtId="0" fontId="18" fillId="0" borderId="24" xfId="0" applyFont="1" applyBorder="1" applyAlignment="1">
      <alignment horizontal="center" vertical="center" wrapText="1"/>
    </xf>
    <xf numFmtId="0" fontId="18" fillId="0" borderId="25" xfId="0" applyFont="1" applyBorder="1" applyAlignment="1">
      <alignment horizontal="center" vertical="center" wrapText="1"/>
    </xf>
    <xf numFmtId="0" fontId="18" fillId="0" borderId="26" xfId="0" applyFont="1" applyBorder="1" applyAlignment="1">
      <alignment horizontal="center" vertical="center" wrapText="1"/>
    </xf>
    <xf numFmtId="0" fontId="18" fillId="0" borderId="30" xfId="0" applyFont="1" applyBorder="1" applyAlignment="1">
      <alignment horizontal="center" vertical="center" wrapText="1"/>
    </xf>
    <xf numFmtId="0" fontId="25" fillId="0" borderId="0" xfId="0" applyFont="1">
      <alignment vertical="center"/>
    </xf>
    <xf numFmtId="0" fontId="26" fillId="0" borderId="0" xfId="0" applyFont="1" applyAlignment="1">
      <alignment horizontal="center" vertical="center"/>
    </xf>
    <xf numFmtId="0" fontId="28" fillId="0" borderId="0" xfId="0" applyFont="1" applyAlignment="1">
      <alignment horizontal="justify" vertical="center"/>
    </xf>
    <xf numFmtId="176" fontId="24" fillId="4" borderId="0" xfId="0" applyNumberFormat="1" applyFont="1" applyFill="1" applyAlignment="1">
      <alignment horizontal="left" vertical="center" indent="2"/>
    </xf>
    <xf numFmtId="0" fontId="24" fillId="0" borderId="0" xfId="0" applyFont="1" applyAlignment="1">
      <alignment vertical="center"/>
    </xf>
    <xf numFmtId="0" fontId="24" fillId="0" borderId="0" xfId="0" applyFont="1">
      <alignment vertical="center"/>
    </xf>
    <xf numFmtId="0" fontId="24" fillId="0" borderId="0" xfId="0" applyFont="1" applyAlignment="1">
      <alignment horizontal="right" vertical="center" indent="2"/>
    </xf>
    <xf numFmtId="0" fontId="29" fillId="0" borderId="0" xfId="0" applyFont="1">
      <alignment vertical="center"/>
    </xf>
    <xf numFmtId="0" fontId="27" fillId="0" borderId="0" xfId="0" applyFont="1" applyAlignment="1">
      <alignment horizontal="justify" vertical="center"/>
    </xf>
    <xf numFmtId="0" fontId="27" fillId="0" borderId="0" xfId="0" applyFont="1">
      <alignment vertical="center"/>
    </xf>
    <xf numFmtId="0" fontId="21" fillId="0" borderId="32" xfId="0" applyFont="1" applyBorder="1" applyAlignment="1">
      <alignment horizontal="distributed" vertical="center" wrapText="1" indent="1"/>
    </xf>
    <xf numFmtId="0" fontId="21" fillId="0" borderId="0" xfId="0" applyFont="1" applyAlignment="1">
      <alignment horizontal="center" vertical="center"/>
    </xf>
    <xf numFmtId="0" fontId="21" fillId="0" borderId="49" xfId="0" applyFont="1" applyBorder="1" applyAlignment="1">
      <alignment horizontal="distributed" vertical="center" wrapText="1" indent="1"/>
    </xf>
    <xf numFmtId="0" fontId="21" fillId="0" borderId="42" xfId="0" applyFont="1" applyBorder="1" applyAlignment="1">
      <alignment horizontal="distributed" vertical="center" indent="1"/>
    </xf>
    <xf numFmtId="0" fontId="21" fillId="0" borderId="47" xfId="0" applyFont="1" applyBorder="1" applyAlignment="1">
      <alignment horizontal="distributed" vertical="center" indent="1"/>
    </xf>
    <xf numFmtId="0" fontId="27" fillId="0" borderId="0" xfId="0" applyFont="1" applyAlignment="1">
      <alignment vertical="center"/>
    </xf>
    <xf numFmtId="188" fontId="21" fillId="4" borderId="33" xfId="0" applyNumberFormat="1" applyFont="1" applyFill="1" applyBorder="1" applyAlignment="1">
      <alignment horizontal="center" vertical="center" shrinkToFit="1"/>
    </xf>
    <xf numFmtId="0" fontId="21" fillId="0" borderId="34" xfId="0" applyFont="1" applyBorder="1" applyAlignment="1">
      <alignment horizontal="center" vertical="center" wrapText="1"/>
    </xf>
    <xf numFmtId="0" fontId="21" fillId="0" borderId="0" xfId="0" applyFont="1">
      <alignment vertical="center"/>
    </xf>
    <xf numFmtId="0" fontId="28" fillId="0" borderId="0" xfId="0" applyFont="1">
      <alignment vertical="center"/>
    </xf>
    <xf numFmtId="0" fontId="21" fillId="0" borderId="42" xfId="0" applyFont="1" applyBorder="1" applyAlignment="1">
      <alignment horizontal="center" vertical="center" wrapText="1"/>
    </xf>
    <xf numFmtId="0" fontId="30" fillId="4" borderId="42" xfId="0" applyFont="1" applyFill="1" applyBorder="1" applyAlignment="1">
      <alignment horizontal="center" vertical="center" wrapText="1"/>
    </xf>
    <xf numFmtId="178" fontId="19" fillId="4" borderId="42" xfId="0" applyNumberFormat="1" applyFont="1" applyFill="1" applyBorder="1" applyAlignment="1">
      <alignment horizontal="center" vertical="center" wrapText="1"/>
    </xf>
    <xf numFmtId="0" fontId="31" fillId="4" borderId="47" xfId="0" applyFont="1" applyFill="1" applyBorder="1" applyAlignment="1">
      <alignment vertical="center" wrapText="1"/>
    </xf>
    <xf numFmtId="0" fontId="30" fillId="4" borderId="43" xfId="0" applyFont="1" applyFill="1" applyBorder="1" applyAlignment="1">
      <alignment horizontal="center" vertical="center" wrapText="1"/>
    </xf>
    <xf numFmtId="178" fontId="19" fillId="4" borderId="43" xfId="0" applyNumberFormat="1" applyFont="1" applyFill="1" applyBorder="1" applyAlignment="1">
      <alignment horizontal="center" vertical="center" wrapText="1"/>
    </xf>
    <xf numFmtId="0" fontId="31" fillId="4" borderId="48" xfId="0" applyFont="1" applyFill="1" applyBorder="1" applyAlignment="1">
      <alignment vertical="center" wrapText="1"/>
    </xf>
    <xf numFmtId="0" fontId="21" fillId="0" borderId="44" xfId="0" applyFont="1" applyBorder="1" applyAlignment="1">
      <alignment horizontal="distributed" vertical="center" indent="1"/>
    </xf>
    <xf numFmtId="0" fontId="21" fillId="0" borderId="45" xfId="0" applyFont="1" applyBorder="1" applyAlignment="1">
      <alignment horizontal="center" vertical="center"/>
    </xf>
    <xf numFmtId="0" fontId="21" fillId="0" borderId="42" xfId="0" applyFont="1" applyBorder="1" applyAlignment="1">
      <alignment horizontal="center" vertical="center"/>
    </xf>
    <xf numFmtId="0" fontId="19" fillId="4" borderId="42" xfId="0" applyFont="1" applyFill="1" applyBorder="1" applyAlignment="1">
      <alignment vertical="center" wrapText="1"/>
    </xf>
    <xf numFmtId="0" fontId="19" fillId="4" borderId="43" xfId="0" applyFont="1" applyFill="1" applyBorder="1" applyAlignment="1">
      <alignment vertical="center" wrapText="1"/>
    </xf>
    <xf numFmtId="0" fontId="32" fillId="0" borderId="0" xfId="0" applyFont="1">
      <alignment vertical="center"/>
    </xf>
    <xf numFmtId="0" fontId="34" fillId="0" borderId="0" xfId="0" applyFont="1">
      <alignment vertical="center"/>
    </xf>
    <xf numFmtId="0" fontId="24" fillId="0" borderId="0" xfId="0" applyFont="1" applyBorder="1" applyAlignment="1">
      <alignment vertical="center" wrapText="1"/>
    </xf>
    <xf numFmtId="0" fontId="24" fillId="0" borderId="0" xfId="0" applyFont="1" applyBorder="1" applyAlignment="1">
      <alignment vertical="center"/>
    </xf>
    <xf numFmtId="0" fontId="21" fillId="0" borderId="42" xfId="0" quotePrefix="1" applyFont="1" applyBorder="1" applyAlignment="1">
      <alignment horizontal="center" vertical="center" wrapText="1"/>
    </xf>
    <xf numFmtId="177" fontId="21" fillId="4" borderId="37" xfId="0" applyNumberFormat="1" applyFont="1" applyFill="1" applyBorder="1" applyAlignment="1">
      <alignment vertical="center" shrinkToFit="1"/>
    </xf>
    <xf numFmtId="177" fontId="21" fillId="0" borderId="56" xfId="0" applyNumberFormat="1" applyFont="1" applyBorder="1" applyAlignment="1">
      <alignment vertical="center" shrinkToFit="1"/>
    </xf>
    <xf numFmtId="187" fontId="21" fillId="4" borderId="56" xfId="0" applyNumberFormat="1" applyFont="1" applyFill="1" applyBorder="1" applyAlignment="1">
      <alignment horizontal="center" vertical="center" shrinkToFit="1"/>
    </xf>
    <xf numFmtId="177" fontId="21" fillId="4" borderId="56" xfId="0" applyNumberFormat="1" applyFont="1" applyFill="1" applyBorder="1" applyAlignment="1">
      <alignment vertical="center" shrinkToFit="1"/>
    </xf>
    <xf numFmtId="177" fontId="21" fillId="0" borderId="56" xfId="0" applyNumberFormat="1" applyFont="1" applyFill="1" applyBorder="1" applyAlignment="1">
      <alignment vertical="center" shrinkToFit="1"/>
    </xf>
    <xf numFmtId="0" fontId="25" fillId="4" borderId="61" xfId="0" applyFont="1" applyFill="1" applyBorder="1" applyAlignment="1">
      <alignment horizontal="center" vertical="center"/>
    </xf>
    <xf numFmtId="0" fontId="21" fillId="0" borderId="40" xfId="0" applyFont="1" applyBorder="1" applyAlignment="1">
      <alignment horizontal="right" wrapText="1"/>
    </xf>
    <xf numFmtId="0" fontId="21" fillId="0" borderId="85" xfId="0" applyFont="1" applyBorder="1" applyAlignment="1">
      <alignment horizontal="right" wrapText="1"/>
    </xf>
    <xf numFmtId="0" fontId="21" fillId="0" borderId="63" xfId="0" applyFont="1" applyBorder="1" applyAlignment="1">
      <alignment horizontal="right"/>
    </xf>
    <xf numFmtId="0" fontId="25" fillId="0" borderId="0" xfId="0" applyFont="1" applyAlignment="1">
      <alignment horizontal="right" vertical="center"/>
    </xf>
    <xf numFmtId="0" fontId="24" fillId="0" borderId="0" xfId="0" applyFont="1" applyAlignment="1">
      <alignment horizontal="right" vertical="center"/>
    </xf>
    <xf numFmtId="0" fontId="27" fillId="4" borderId="0" xfId="0" applyFont="1" applyFill="1" applyAlignment="1">
      <alignment horizontal="left" vertical="center" indent="3"/>
    </xf>
    <xf numFmtId="0" fontId="27" fillId="0" borderId="0" xfId="0" applyFont="1" applyAlignment="1">
      <alignment horizontal="right" vertical="center"/>
    </xf>
    <xf numFmtId="0" fontId="24" fillId="0" borderId="0" xfId="0" applyFont="1" applyAlignment="1">
      <alignment vertical="center" wrapText="1"/>
    </xf>
    <xf numFmtId="0" fontId="24" fillId="0" borderId="0" xfId="0" applyFont="1" applyAlignment="1">
      <alignment horizontal="left" vertical="center" wrapText="1" indent="3"/>
    </xf>
    <xf numFmtId="177" fontId="24" fillId="4" borderId="0" xfId="0" applyNumberFormat="1" applyFont="1" applyFill="1" applyBorder="1" applyAlignment="1">
      <alignment vertical="center"/>
    </xf>
    <xf numFmtId="0" fontId="24" fillId="0" borderId="32" xfId="0" applyFont="1" applyBorder="1" applyAlignment="1">
      <alignment horizontal="distributed" vertical="center" wrapText="1" indent="1"/>
    </xf>
    <xf numFmtId="0" fontId="21" fillId="0" borderId="0" xfId="0" applyFont="1" applyAlignment="1">
      <alignment horizontal="right" vertical="center"/>
    </xf>
    <xf numFmtId="0" fontId="24" fillId="0" borderId="59" xfId="0" applyFont="1" applyBorder="1" applyAlignment="1">
      <alignment horizontal="center" vertical="center" wrapText="1"/>
    </xf>
    <xf numFmtId="0" fontId="24" fillId="0" borderId="71" xfId="0" applyFont="1" applyBorder="1" applyAlignment="1">
      <alignment horizontal="center" vertical="center"/>
    </xf>
    <xf numFmtId="0" fontId="24" fillId="0" borderId="0" xfId="0" applyFont="1" applyAlignment="1">
      <alignment horizontal="center" vertical="center"/>
    </xf>
    <xf numFmtId="0" fontId="24" fillId="4" borderId="51" xfId="0" applyFont="1" applyFill="1" applyBorder="1" applyAlignment="1">
      <alignment horizontal="center" vertical="center" wrapText="1"/>
    </xf>
    <xf numFmtId="0" fontId="24" fillId="4" borderId="42" xfId="0" applyFont="1" applyFill="1" applyBorder="1" applyAlignment="1">
      <alignment horizontal="center" vertical="center" wrapText="1"/>
    </xf>
    <xf numFmtId="0" fontId="24" fillId="0" borderId="62" xfId="0" applyFont="1" applyBorder="1" applyAlignment="1">
      <alignment horizontal="center" vertical="center"/>
    </xf>
    <xf numFmtId="0" fontId="24" fillId="0" borderId="72" xfId="0" applyFont="1" applyBorder="1" applyAlignment="1">
      <alignment horizontal="center" vertical="center"/>
    </xf>
    <xf numFmtId="0" fontId="36" fillId="0" borderId="37" xfId="0" applyFont="1" applyBorder="1" applyAlignment="1">
      <alignment horizontal="distributed" vertical="center" wrapText="1" indent="1"/>
    </xf>
    <xf numFmtId="0" fontId="36" fillId="0" borderId="40" xfId="0" applyFont="1" applyBorder="1" applyAlignment="1">
      <alignment horizontal="distributed" vertical="center" wrapText="1" indent="1"/>
    </xf>
    <xf numFmtId="0" fontId="24" fillId="0" borderId="0" xfId="0" applyFont="1" applyBorder="1" applyAlignment="1">
      <alignment horizontal="distributed" vertical="center" wrapText="1" indent="1"/>
    </xf>
    <xf numFmtId="0" fontId="24" fillId="0" borderId="0" xfId="0" applyFont="1" applyBorder="1" applyAlignment="1">
      <alignment horizontal="center" vertical="center" wrapText="1"/>
    </xf>
    <xf numFmtId="0" fontId="25" fillId="0" borderId="0" xfId="0" applyFont="1" applyBorder="1" applyAlignment="1">
      <alignment horizontal="center" vertical="center"/>
    </xf>
    <xf numFmtId="0" fontId="21" fillId="0" borderId="0" xfId="0" applyFont="1" applyAlignment="1">
      <alignment vertical="center"/>
    </xf>
    <xf numFmtId="0" fontId="24" fillId="0" borderId="0" xfId="0" applyFont="1" applyAlignment="1">
      <alignment horizontal="left" vertical="center" indent="2"/>
    </xf>
    <xf numFmtId="0" fontId="21" fillId="4" borderId="41" xfId="0" applyFont="1" applyFill="1" applyBorder="1" applyAlignment="1">
      <alignment horizontal="center" vertical="center" wrapText="1"/>
    </xf>
    <xf numFmtId="0" fontId="21" fillId="4" borderId="46" xfId="0" applyFont="1" applyFill="1" applyBorder="1" applyAlignment="1">
      <alignment horizontal="center" vertical="center"/>
    </xf>
    <xf numFmtId="0" fontId="21" fillId="0" borderId="47" xfId="0" applyFont="1" applyBorder="1" applyAlignment="1">
      <alignment horizontal="center" vertical="center"/>
    </xf>
    <xf numFmtId="184" fontId="24" fillId="4" borderId="80" xfId="0" applyNumberFormat="1" applyFont="1" applyFill="1" applyBorder="1" applyAlignment="1">
      <alignment horizontal="center" vertical="center" shrinkToFit="1"/>
    </xf>
    <xf numFmtId="177" fontId="24" fillId="4" borderId="61" xfId="0" applyNumberFormat="1" applyFont="1" applyFill="1" applyBorder="1" applyAlignment="1">
      <alignment horizontal="center" vertical="center" shrinkToFit="1"/>
    </xf>
    <xf numFmtId="0" fontId="21" fillId="0" borderId="81" xfId="0" applyFont="1" applyBorder="1" applyAlignment="1">
      <alignment horizontal="right" wrapText="1" indent="1"/>
    </xf>
    <xf numFmtId="0" fontId="21" fillId="0" borderId="63" xfId="0" applyFont="1" applyBorder="1" applyAlignment="1">
      <alignment horizontal="right" indent="1"/>
    </xf>
    <xf numFmtId="176" fontId="24" fillId="0" borderId="0" xfId="0" applyNumberFormat="1" applyFont="1" applyAlignment="1">
      <alignment horizontal="left" vertical="center" indent="2"/>
    </xf>
    <xf numFmtId="0" fontId="24" fillId="0" borderId="0" xfId="0" applyFont="1" applyAlignment="1">
      <alignment horizontal="justify" vertical="center"/>
    </xf>
    <xf numFmtId="0" fontId="21" fillId="0" borderId="33" xfId="0" applyFont="1" applyBorder="1" applyAlignment="1">
      <alignment vertical="center" wrapText="1"/>
    </xf>
    <xf numFmtId="0" fontId="21" fillId="0" borderId="34" xfId="0" applyFont="1" applyBorder="1" applyAlignment="1">
      <alignment vertical="center" wrapText="1"/>
    </xf>
    <xf numFmtId="0" fontId="25" fillId="0" borderId="0" xfId="0" applyFont="1" applyAlignment="1">
      <alignment vertical="center"/>
    </xf>
    <xf numFmtId="0" fontId="33" fillId="0" borderId="0" xfId="0" applyFont="1" applyAlignment="1">
      <alignment vertical="center" wrapText="1"/>
    </xf>
    <xf numFmtId="0" fontId="21" fillId="0" borderId="0" xfId="0" applyFont="1" applyAlignment="1">
      <alignment vertical="center" wrapText="1"/>
    </xf>
    <xf numFmtId="0" fontId="21" fillId="0" borderId="33" xfId="0" applyFont="1" applyBorder="1" applyAlignment="1">
      <alignment horizontal="center" vertical="center" wrapText="1"/>
    </xf>
    <xf numFmtId="0" fontId="21" fillId="0" borderId="51" xfId="0" applyFont="1" applyBorder="1" applyAlignment="1">
      <alignment horizontal="center" vertical="center" wrapText="1"/>
    </xf>
    <xf numFmtId="0" fontId="21" fillId="0" borderId="37" xfId="0" applyFont="1" applyBorder="1" applyAlignment="1">
      <alignment horizontal="right" vertical="top" wrapText="1"/>
    </xf>
    <xf numFmtId="0" fontId="21" fillId="0" borderId="56" xfId="0" applyFont="1" applyBorder="1" applyAlignment="1">
      <alignment horizontal="right" vertical="top" wrapText="1"/>
    </xf>
    <xf numFmtId="0" fontId="25" fillId="0" borderId="61" xfId="0" applyFont="1" applyBorder="1" applyAlignment="1">
      <alignment horizontal="center" vertical="center"/>
    </xf>
    <xf numFmtId="177" fontId="21" fillId="4" borderId="85" xfId="0" applyNumberFormat="1" applyFont="1" applyFill="1" applyBorder="1" applyAlignment="1">
      <alignment horizontal="right" vertical="center" shrinkToFit="1"/>
    </xf>
    <xf numFmtId="177" fontId="21" fillId="0" borderId="85" xfId="0" applyNumberFormat="1" applyFont="1" applyBorder="1" applyAlignment="1">
      <alignment horizontal="right" vertical="center" shrinkToFit="1"/>
    </xf>
    <xf numFmtId="177" fontId="20" fillId="0" borderId="85" xfId="0" applyNumberFormat="1" applyFont="1" applyBorder="1" applyAlignment="1">
      <alignment horizontal="right" vertical="center" shrinkToFit="1"/>
    </xf>
    <xf numFmtId="177" fontId="21" fillId="0" borderId="81" xfId="0" applyNumberFormat="1" applyFont="1" applyBorder="1" applyAlignment="1">
      <alignment horizontal="right" vertical="center" shrinkToFit="1"/>
    </xf>
    <xf numFmtId="176" fontId="24" fillId="4" borderId="0" xfId="0" applyNumberFormat="1" applyFont="1" applyFill="1" applyBorder="1" applyAlignment="1">
      <alignment vertical="center"/>
    </xf>
    <xf numFmtId="0" fontId="24" fillId="0" borderId="32" xfId="0" applyFont="1" applyBorder="1" applyAlignment="1">
      <alignment horizontal="center" vertical="center" wrapText="1"/>
    </xf>
    <xf numFmtId="0" fontId="24" fillId="0" borderId="44" xfId="0" applyFont="1" applyBorder="1" applyAlignment="1">
      <alignment horizontal="distributed" vertical="center" wrapText="1" indent="2"/>
    </xf>
    <xf numFmtId="0" fontId="24" fillId="0" borderId="46" xfId="0" applyFont="1" applyBorder="1" applyAlignment="1">
      <alignment horizontal="center" vertical="center"/>
    </xf>
    <xf numFmtId="0" fontId="24" fillId="0" borderId="33" xfId="0" applyFont="1" applyBorder="1" applyAlignment="1">
      <alignment horizontal="distributed" vertical="center" wrapText="1" indent="1"/>
    </xf>
    <xf numFmtId="187" fontId="24" fillId="4" borderId="42" xfId="0" applyNumberFormat="1" applyFont="1" applyFill="1" applyBorder="1" applyAlignment="1">
      <alignment horizontal="center" vertical="center" wrapText="1"/>
    </xf>
    <xf numFmtId="187" fontId="24" fillId="4" borderId="47" xfId="0" applyNumberFormat="1" applyFont="1" applyFill="1" applyBorder="1" applyAlignment="1">
      <alignment horizontal="center" vertical="center"/>
    </xf>
    <xf numFmtId="0" fontId="24" fillId="0" borderId="34" xfId="0" applyFont="1" applyBorder="1" applyAlignment="1">
      <alignment horizontal="center" vertical="center" wrapText="1"/>
    </xf>
    <xf numFmtId="187" fontId="24" fillId="4" borderId="43" xfId="0" applyNumberFormat="1" applyFont="1" applyFill="1" applyBorder="1" applyAlignment="1">
      <alignment horizontal="center" vertical="center" wrapText="1"/>
    </xf>
    <xf numFmtId="187" fontId="24" fillId="4" borderId="48" xfId="0" applyNumberFormat="1" applyFont="1" applyFill="1" applyBorder="1" applyAlignment="1">
      <alignment horizontal="center" vertical="center"/>
    </xf>
    <xf numFmtId="0" fontId="25" fillId="0" borderId="62" xfId="0" applyFont="1" applyBorder="1" applyAlignment="1">
      <alignment horizontal="center" vertical="center"/>
    </xf>
    <xf numFmtId="177" fontId="21" fillId="4" borderId="96" xfId="0" applyNumberFormat="1" applyFont="1" applyFill="1" applyBorder="1" applyAlignment="1">
      <alignment horizontal="right" vertical="center" shrinkToFit="1"/>
    </xf>
    <xf numFmtId="0" fontId="25" fillId="0" borderId="61" xfId="0" applyFont="1" applyBorder="1" applyAlignment="1">
      <alignment horizontal="right" vertical="top"/>
    </xf>
    <xf numFmtId="185" fontId="21" fillId="0" borderId="85" xfId="0" applyNumberFormat="1" applyFont="1" applyBorder="1" applyAlignment="1">
      <alignment horizontal="right" vertical="center" shrinkToFit="1"/>
    </xf>
    <xf numFmtId="185" fontId="21" fillId="0" borderId="81" xfId="0" applyNumberFormat="1" applyFont="1" applyBorder="1" applyAlignment="1">
      <alignment horizontal="right" vertical="center" shrinkToFit="1"/>
    </xf>
    <xf numFmtId="0" fontId="21" fillId="0" borderId="0" xfId="0" applyFont="1" applyBorder="1" applyAlignment="1">
      <alignment horizontal="center" vertical="center" wrapText="1"/>
    </xf>
    <xf numFmtId="0" fontId="24" fillId="4" borderId="43" xfId="0" applyFont="1" applyFill="1" applyBorder="1" applyAlignment="1">
      <alignment vertical="center" wrapText="1"/>
    </xf>
    <xf numFmtId="0" fontId="24" fillId="4" borderId="48" xfId="0" applyFont="1" applyFill="1" applyBorder="1" applyAlignment="1">
      <alignment vertical="center"/>
    </xf>
    <xf numFmtId="0" fontId="21" fillId="0" borderId="38" xfId="0" applyFont="1" applyBorder="1" applyAlignment="1">
      <alignment horizontal="right" vertical="center" wrapText="1"/>
    </xf>
    <xf numFmtId="0" fontId="21" fillId="0" borderId="56" xfId="0" applyFont="1" applyBorder="1" applyAlignment="1">
      <alignment horizontal="right" vertical="center" wrapText="1"/>
    </xf>
    <xf numFmtId="0" fontId="21" fillId="0" borderId="62" xfId="0" applyFont="1" applyBorder="1" applyAlignment="1">
      <alignment horizontal="right" vertical="center"/>
    </xf>
    <xf numFmtId="177" fontId="21" fillId="0" borderId="40" xfId="0" applyNumberFormat="1" applyFont="1" applyBorder="1" applyAlignment="1">
      <alignment horizontal="right" vertical="center" shrinkToFit="1"/>
    </xf>
    <xf numFmtId="184" fontId="21" fillId="4" borderId="85" xfId="0" applyNumberFormat="1" applyFont="1" applyFill="1" applyBorder="1" applyAlignment="1">
      <alignment horizontal="right" vertical="center" shrinkToFit="1"/>
    </xf>
    <xf numFmtId="184" fontId="21" fillId="0" borderId="85" xfId="0" applyNumberFormat="1" applyFont="1" applyBorder="1" applyAlignment="1">
      <alignment horizontal="right" vertical="center" shrinkToFit="1"/>
    </xf>
    <xf numFmtId="184" fontId="21" fillId="0" borderId="81" xfId="0" applyNumberFormat="1" applyFont="1" applyBorder="1" applyAlignment="1">
      <alignment horizontal="right" vertical="center" shrinkToFit="1"/>
    </xf>
    <xf numFmtId="0" fontId="39" fillId="0" borderId="0" xfId="0" applyFont="1" applyAlignment="1">
      <alignment vertical="center"/>
    </xf>
    <xf numFmtId="0" fontId="21" fillId="0" borderId="32" xfId="0" applyFont="1" applyBorder="1" applyAlignment="1">
      <alignment horizontal="center" vertical="center"/>
    </xf>
    <xf numFmtId="0" fontId="21" fillId="0" borderId="41" xfId="0" applyFont="1" applyBorder="1" applyAlignment="1">
      <alignment horizontal="center" vertical="center"/>
    </xf>
    <xf numFmtId="0" fontId="21" fillId="0" borderId="46" xfId="0" applyFont="1" applyBorder="1" applyAlignment="1">
      <alignment horizontal="center" vertical="center"/>
    </xf>
    <xf numFmtId="176" fontId="21" fillId="0" borderId="33" xfId="0" applyNumberFormat="1" applyFont="1" applyBorder="1" applyAlignment="1">
      <alignment horizontal="center" vertical="center" shrinkToFit="1"/>
    </xf>
    <xf numFmtId="178" fontId="21" fillId="4" borderId="42" xfId="0" applyNumberFormat="1" applyFont="1" applyFill="1" applyBorder="1" applyAlignment="1">
      <alignment horizontal="right" vertical="center" shrinkToFit="1"/>
    </xf>
    <xf numFmtId="0" fontId="25" fillId="0" borderId="63" xfId="0" applyFont="1" applyBorder="1" applyAlignment="1">
      <alignment vertical="center"/>
    </xf>
    <xf numFmtId="0" fontId="40" fillId="0" borderId="0" xfId="0" applyFont="1">
      <alignment vertical="center"/>
    </xf>
    <xf numFmtId="0" fontId="24" fillId="0" borderId="0" xfId="0" applyFont="1" applyAlignment="1">
      <alignment horizontal="left" vertical="center"/>
    </xf>
    <xf numFmtId="0" fontId="36" fillId="0" borderId="32" xfId="0" applyFont="1" applyBorder="1" applyAlignment="1">
      <alignment horizontal="center" vertical="center"/>
    </xf>
    <xf numFmtId="0" fontId="41" fillId="0" borderId="41" xfId="0" applyFont="1" applyBorder="1" applyAlignment="1">
      <alignment horizontal="left" vertical="center" wrapText="1"/>
    </xf>
    <xf numFmtId="0" fontId="36" fillId="0" borderId="41" xfId="0" applyFont="1" applyBorder="1" applyAlignment="1">
      <alignment horizontal="centerContinuous" vertical="center"/>
    </xf>
    <xf numFmtId="0" fontId="36" fillId="0" borderId="41" xfId="0" applyFont="1" applyBorder="1" applyAlignment="1">
      <alignment horizontal="centerContinuous" vertical="center" wrapText="1"/>
    </xf>
    <xf numFmtId="0" fontId="36" fillId="0" borderId="41" xfId="0" applyFont="1" applyBorder="1" applyAlignment="1">
      <alignment horizontal="center" vertical="center"/>
    </xf>
    <xf numFmtId="0" fontId="36" fillId="0" borderId="46" xfId="0" applyFont="1" applyBorder="1" applyAlignment="1">
      <alignment horizontal="center" vertical="center"/>
    </xf>
    <xf numFmtId="0" fontId="36" fillId="4" borderId="37" xfId="0" applyFont="1" applyFill="1" applyBorder="1" applyProtection="1">
      <alignment vertical="center"/>
      <protection locked="0"/>
    </xf>
    <xf numFmtId="0" fontId="36" fillId="0" borderId="53" xfId="0" applyFont="1" applyBorder="1">
      <alignment vertical="center"/>
    </xf>
    <xf numFmtId="0" fontId="36" fillId="0" borderId="77" xfId="0" applyFont="1" applyBorder="1" applyAlignment="1">
      <alignment vertical="top"/>
    </xf>
    <xf numFmtId="0" fontId="36" fillId="0" borderId="77" xfId="0" applyFont="1" applyBorder="1" applyAlignment="1">
      <alignment horizontal="right" vertical="top"/>
    </xf>
    <xf numFmtId="0" fontId="36" fillId="0" borderId="56" xfId="0" applyFont="1" applyBorder="1" applyAlignment="1">
      <alignment horizontal="right" vertical="top"/>
    </xf>
    <xf numFmtId="0" fontId="36" fillId="0" borderId="65" xfId="0" applyFont="1" applyBorder="1" applyAlignment="1">
      <alignment horizontal="right" vertical="center"/>
    </xf>
    <xf numFmtId="181" fontId="36" fillId="4" borderId="78" xfId="0" applyNumberFormat="1" applyFont="1" applyFill="1" applyBorder="1" applyAlignment="1" applyProtection="1">
      <alignment vertical="center" shrinkToFit="1"/>
      <protection locked="0"/>
    </xf>
    <xf numFmtId="0" fontId="36" fillId="0" borderId="78" xfId="0" applyFont="1" applyBorder="1" applyAlignment="1">
      <alignment horizontal="left" vertical="center"/>
    </xf>
    <xf numFmtId="0" fontId="36" fillId="0" borderId="78" xfId="0" applyFont="1" applyBorder="1" applyAlignment="1">
      <alignment horizontal="center" vertical="center"/>
    </xf>
    <xf numFmtId="0" fontId="36" fillId="0" borderId="78" xfId="0" applyFont="1" applyBorder="1" applyAlignment="1">
      <alignment horizontal="right" vertical="center"/>
    </xf>
    <xf numFmtId="182" fontId="36" fillId="4" borderId="78" xfId="0" applyNumberFormat="1" applyFont="1" applyFill="1" applyBorder="1" applyAlignment="1" applyProtection="1">
      <alignment vertical="center" shrinkToFit="1"/>
      <protection locked="0"/>
    </xf>
    <xf numFmtId="3" fontId="36" fillId="0" borderId="79" xfId="0" applyNumberFormat="1" applyFont="1" applyBorder="1" applyAlignment="1">
      <alignment vertical="center" shrinkToFit="1"/>
    </xf>
    <xf numFmtId="0" fontId="36" fillId="0" borderId="80" xfId="0" applyFont="1" applyBorder="1" applyAlignment="1">
      <alignment horizontal="right" vertical="top"/>
    </xf>
    <xf numFmtId="0" fontId="36" fillId="0" borderId="61" xfId="0" applyFont="1" applyBorder="1">
      <alignment vertical="center"/>
    </xf>
    <xf numFmtId="0" fontId="36" fillId="0" borderId="63" xfId="0" applyFont="1" applyBorder="1">
      <alignment vertical="center"/>
    </xf>
    <xf numFmtId="0" fontId="36" fillId="0" borderId="0" xfId="0" applyFont="1">
      <alignment vertical="center"/>
    </xf>
    <xf numFmtId="0" fontId="40" fillId="0" borderId="0" xfId="0" applyFont="1" applyAlignment="1">
      <alignment horizontal="right" vertical="center"/>
    </xf>
    <xf numFmtId="0" fontId="36" fillId="0" borderId="0" xfId="0" applyFont="1" applyAlignment="1">
      <alignment horizontal="centerContinuous" vertical="center"/>
    </xf>
    <xf numFmtId="0" fontId="36" fillId="0" borderId="53" xfId="0" applyFont="1" applyBorder="1" applyAlignment="1">
      <alignment horizontal="right" vertical="top"/>
    </xf>
    <xf numFmtId="3" fontId="36" fillId="0" borderId="65" xfId="0" applyNumberFormat="1" applyFont="1" applyBorder="1">
      <alignment vertical="center"/>
    </xf>
    <xf numFmtId="0" fontId="36" fillId="0" borderId="82" xfId="0" applyFont="1" applyBorder="1">
      <alignment vertical="center"/>
    </xf>
    <xf numFmtId="0" fontId="36" fillId="0" borderId="37" xfId="0" applyFont="1" applyFill="1" applyBorder="1" applyProtection="1">
      <alignment vertical="center"/>
      <protection locked="0"/>
    </xf>
    <xf numFmtId="0" fontId="36" fillId="4" borderId="39" xfId="0" applyFont="1" applyFill="1" applyBorder="1" applyAlignment="1" applyProtection="1">
      <alignment horizontal="right" vertical="center"/>
      <protection locked="0"/>
    </xf>
    <xf numFmtId="3" fontId="36" fillId="4" borderId="78" xfId="0" applyNumberFormat="1" applyFont="1" applyFill="1" applyBorder="1" applyAlignment="1" applyProtection="1">
      <alignment vertical="center" shrinkToFit="1"/>
      <protection locked="0"/>
    </xf>
    <xf numFmtId="0" fontId="36" fillId="4" borderId="78" xfId="0" applyFont="1" applyFill="1" applyBorder="1" applyAlignment="1" applyProtection="1">
      <alignment vertical="center" shrinkToFit="1"/>
      <protection locked="0"/>
    </xf>
    <xf numFmtId="0" fontId="36" fillId="4" borderId="78" xfId="0" applyFont="1" applyFill="1" applyBorder="1" applyAlignment="1">
      <alignment vertical="center" shrinkToFit="1"/>
    </xf>
    <xf numFmtId="0" fontId="42" fillId="0" borderId="0" xfId="0" applyFont="1">
      <alignment vertical="center"/>
    </xf>
    <xf numFmtId="0" fontId="19" fillId="0" borderId="0" xfId="0" applyFont="1" applyAlignment="1">
      <alignment vertical="center"/>
    </xf>
    <xf numFmtId="0" fontId="21" fillId="0" borderId="42" xfId="0" applyFont="1" applyBorder="1" applyAlignment="1">
      <alignment vertical="center" wrapText="1"/>
    </xf>
    <xf numFmtId="176" fontId="21" fillId="4" borderId="33" xfId="0" applyNumberFormat="1" applyFont="1" applyFill="1" applyBorder="1" applyAlignment="1">
      <alignment horizontal="center" vertical="center" shrinkToFit="1"/>
    </xf>
    <xf numFmtId="0" fontId="21" fillId="4" borderId="42" xfId="0" applyFont="1" applyFill="1" applyBorder="1" applyAlignment="1">
      <alignment horizontal="center" vertical="center" shrinkToFit="1"/>
    </xf>
    <xf numFmtId="179" fontId="21" fillId="4" borderId="42" xfId="0" applyNumberFormat="1" applyFont="1" applyFill="1" applyBorder="1" applyAlignment="1">
      <alignment horizontal="right" vertical="center" shrinkToFit="1"/>
    </xf>
    <xf numFmtId="180" fontId="21" fillId="4" borderId="42" xfId="0" applyNumberFormat="1" applyFont="1" applyFill="1" applyBorder="1" applyAlignment="1">
      <alignment horizontal="right" vertical="center" shrinkToFit="1"/>
    </xf>
    <xf numFmtId="0" fontId="31" fillId="4" borderId="47" xfId="0" applyFont="1" applyFill="1" applyBorder="1" applyAlignment="1">
      <alignment horizontal="center" vertical="center" wrapText="1"/>
    </xf>
    <xf numFmtId="0" fontId="43" fillId="4" borderId="47" xfId="0" applyFont="1" applyFill="1" applyBorder="1" applyAlignment="1">
      <alignment horizontal="center" vertical="center" wrapText="1"/>
    </xf>
    <xf numFmtId="0" fontId="19" fillId="0" borderId="43" xfId="0" applyFont="1" applyBorder="1" applyAlignment="1">
      <alignment vertical="center" wrapText="1"/>
    </xf>
    <xf numFmtId="179" fontId="21" fillId="0" borderId="43" xfId="0" applyNumberFormat="1" applyFont="1" applyBorder="1" applyAlignment="1">
      <alignment horizontal="right" vertical="center" shrinkToFit="1"/>
    </xf>
    <xf numFmtId="180" fontId="21" fillId="0" borderId="43" xfId="0" applyNumberFormat="1" applyFont="1" applyBorder="1" applyAlignment="1">
      <alignment horizontal="right" vertical="center" shrinkToFit="1"/>
    </xf>
    <xf numFmtId="0" fontId="19" fillId="0" borderId="0" xfId="0" applyFont="1">
      <alignment vertical="center"/>
    </xf>
    <xf numFmtId="176" fontId="24" fillId="0" borderId="0" xfId="0" applyNumberFormat="1" applyFont="1" applyFill="1" applyAlignment="1">
      <alignment vertical="center"/>
    </xf>
    <xf numFmtId="0" fontId="24" fillId="4" borderId="37" xfId="0" applyFont="1" applyFill="1" applyBorder="1" applyAlignment="1">
      <alignment vertical="center" wrapText="1"/>
    </xf>
    <xf numFmtId="0" fontId="24" fillId="4" borderId="34" xfId="0" applyFont="1" applyFill="1" applyBorder="1" applyAlignment="1">
      <alignment vertical="center" wrapText="1"/>
    </xf>
    <xf numFmtId="177" fontId="27" fillId="4" borderId="0" xfId="0" applyNumberFormat="1" applyFont="1" applyFill="1" applyBorder="1" applyAlignment="1">
      <alignment vertical="center"/>
    </xf>
    <xf numFmtId="178" fontId="24" fillId="4" borderId="42" xfId="0" applyNumberFormat="1" applyFont="1" applyFill="1" applyBorder="1" applyAlignment="1">
      <alignment horizontal="right" vertical="center" wrapText="1"/>
    </xf>
    <xf numFmtId="178" fontId="24" fillId="4" borderId="47" xfId="0" applyNumberFormat="1" applyFont="1" applyFill="1" applyBorder="1" applyAlignment="1">
      <alignment horizontal="right" vertical="center"/>
    </xf>
    <xf numFmtId="0" fontId="32" fillId="0" borderId="0" xfId="0" applyFont="1" applyAlignment="1">
      <alignment vertical="center"/>
    </xf>
    <xf numFmtId="0" fontId="33" fillId="0" borderId="0" xfId="0" applyFont="1" applyAlignment="1">
      <alignment vertical="center"/>
    </xf>
    <xf numFmtId="178" fontId="21" fillId="0" borderId="43" xfId="0" applyNumberFormat="1" applyFont="1" applyBorder="1" applyAlignment="1">
      <alignment horizontal="right" vertical="center" shrinkToFit="1"/>
    </xf>
    <xf numFmtId="0" fontId="36" fillId="4" borderId="37" xfId="0" applyFont="1" applyFill="1" applyBorder="1" applyAlignment="1" applyProtection="1">
      <alignment vertical="center" shrinkToFit="1"/>
      <protection locked="0"/>
    </xf>
    <xf numFmtId="0" fontId="36" fillId="4" borderId="39" xfId="0" applyFont="1" applyFill="1" applyBorder="1" applyAlignment="1" applyProtection="1">
      <alignment vertical="center" shrinkToFit="1"/>
      <protection locked="0"/>
    </xf>
    <xf numFmtId="0" fontId="36" fillId="0" borderId="37" xfId="0" applyFont="1" applyFill="1" applyBorder="1" applyAlignment="1" applyProtection="1">
      <alignment vertical="center" shrinkToFit="1"/>
      <protection locked="0"/>
    </xf>
    <xf numFmtId="177" fontId="36" fillId="0" borderId="45" xfId="0" applyNumberFormat="1" applyFont="1" applyBorder="1" applyAlignment="1">
      <alignment vertical="center" shrinkToFit="1"/>
    </xf>
    <xf numFmtId="177" fontId="36" fillId="0" borderId="81" xfId="0" applyNumberFormat="1" applyFont="1" applyBorder="1" applyAlignment="1">
      <alignment vertical="center" shrinkToFit="1"/>
    </xf>
    <xf numFmtId="0" fontId="36" fillId="0" borderId="53" xfId="0" applyFont="1" applyBorder="1" applyAlignment="1">
      <alignment vertical="center" shrinkToFit="1"/>
    </xf>
    <xf numFmtId="181" fontId="36" fillId="0" borderId="77" xfId="0" applyNumberFormat="1" applyFont="1" applyBorder="1" applyAlignment="1">
      <alignment horizontal="right" vertical="top" shrinkToFit="1"/>
    </xf>
    <xf numFmtId="0" fontId="36" fillId="0" borderId="77" xfId="0" applyFont="1" applyBorder="1" applyAlignment="1">
      <alignment vertical="top" shrinkToFit="1"/>
    </xf>
    <xf numFmtId="0" fontId="36" fillId="0" borderId="77" xfId="0" applyFont="1" applyBorder="1" applyAlignment="1">
      <alignment horizontal="right" vertical="top" shrinkToFit="1"/>
    </xf>
    <xf numFmtId="0" fontId="36" fillId="0" borderId="56" xfId="0" applyFont="1" applyBorder="1" applyAlignment="1">
      <alignment horizontal="right" vertical="top" shrinkToFit="1"/>
    </xf>
    <xf numFmtId="0" fontId="36" fillId="0" borderId="65" xfId="0" applyFont="1" applyBorder="1" applyAlignment="1">
      <alignment horizontal="right" vertical="center" shrinkToFit="1"/>
    </xf>
    <xf numFmtId="0" fontId="36" fillId="0" borderId="78" xfId="0" applyFont="1" applyBorder="1" applyAlignment="1">
      <alignment horizontal="left" vertical="center" shrinkToFit="1"/>
    </xf>
    <xf numFmtId="0" fontId="36" fillId="0" borderId="78" xfId="0" applyFont="1" applyBorder="1" applyAlignment="1">
      <alignment horizontal="center" vertical="center" shrinkToFit="1"/>
    </xf>
    <xf numFmtId="0" fontId="36" fillId="0" borderId="78" xfId="0" applyFont="1" applyBorder="1" applyAlignment="1">
      <alignment horizontal="right" vertical="center" shrinkToFit="1"/>
    </xf>
    <xf numFmtId="0" fontId="36" fillId="0" borderId="37" xfId="0" applyFont="1" applyBorder="1" applyAlignment="1">
      <alignment vertical="center" shrinkToFit="1"/>
    </xf>
    <xf numFmtId="0" fontId="36" fillId="0" borderId="80" xfId="0" applyFont="1" applyBorder="1" applyAlignment="1">
      <alignment horizontal="center" vertical="center" shrinkToFit="1"/>
    </xf>
    <xf numFmtId="0" fontId="36" fillId="0" borderId="80" xfId="0" applyFont="1" applyBorder="1" applyAlignment="1">
      <alignment horizontal="right" vertical="top" shrinkToFit="1"/>
    </xf>
    <xf numFmtId="0" fontId="36" fillId="0" borderId="61" xfId="0" applyFont="1" applyBorder="1" applyAlignment="1">
      <alignment vertical="center" shrinkToFit="1"/>
    </xf>
    <xf numFmtId="0" fontId="36" fillId="0" borderId="81" xfId="0" applyFont="1" applyBorder="1" applyAlignment="1">
      <alignment horizontal="center" vertical="center" shrinkToFit="1"/>
    </xf>
    <xf numFmtId="177" fontId="36" fillId="4" borderId="81" xfId="0" applyNumberFormat="1" applyFont="1" applyFill="1" applyBorder="1" applyAlignment="1" applyProtection="1">
      <alignment vertical="center" shrinkToFit="1"/>
      <protection locked="0"/>
    </xf>
    <xf numFmtId="0" fontId="36" fillId="0" borderId="63" xfId="0" applyFont="1" applyBorder="1" applyAlignment="1">
      <alignment vertical="center" shrinkToFit="1"/>
    </xf>
    <xf numFmtId="0" fontId="21" fillId="0" borderId="42" xfId="0" applyFont="1" applyBorder="1" applyAlignment="1">
      <alignment horizontal="right" vertical="center" shrinkToFit="1"/>
    </xf>
    <xf numFmtId="0" fontId="21" fillId="0" borderId="47" xfId="0" applyFont="1" applyBorder="1" applyAlignment="1">
      <alignment horizontal="center" vertical="center" shrinkToFit="1"/>
    </xf>
    <xf numFmtId="0" fontId="33" fillId="0" borderId="47" xfId="0" applyFont="1" applyBorder="1" applyAlignment="1">
      <alignment horizontal="center" vertical="center" shrinkToFit="1"/>
    </xf>
    <xf numFmtId="0" fontId="21" fillId="0" borderId="34" xfId="0" applyFont="1" applyBorder="1" applyAlignment="1">
      <alignment horizontal="center" vertical="center" shrinkToFit="1"/>
    </xf>
    <xf numFmtId="0" fontId="19" fillId="0" borderId="76" xfId="0" applyFont="1" applyBorder="1" applyAlignment="1">
      <alignment vertical="center" shrinkToFit="1"/>
    </xf>
    <xf numFmtId="0" fontId="21" fillId="0" borderId="76" xfId="0" applyFont="1" applyBorder="1" applyAlignment="1">
      <alignment horizontal="right" vertical="center" shrinkToFit="1"/>
    </xf>
    <xf numFmtId="0" fontId="25" fillId="0" borderId="63" xfId="0" applyFont="1" applyBorder="1" applyAlignment="1">
      <alignment vertical="center" shrinkToFit="1"/>
    </xf>
    <xf numFmtId="183" fontId="24" fillId="4" borderId="42" xfId="0" applyNumberFormat="1" applyFont="1" applyFill="1" applyBorder="1" applyAlignment="1">
      <alignment vertical="center" shrinkToFit="1"/>
    </xf>
    <xf numFmtId="178" fontId="24" fillId="4" borderId="42" xfId="0" applyNumberFormat="1" applyFont="1" applyFill="1" applyBorder="1" applyAlignment="1">
      <alignment vertical="center" shrinkToFit="1"/>
    </xf>
    <xf numFmtId="0" fontId="24" fillId="4" borderId="47" xfId="0" applyFont="1" applyFill="1" applyBorder="1" applyAlignment="1">
      <alignment vertical="center"/>
    </xf>
    <xf numFmtId="183" fontId="24" fillId="4" borderId="43" xfId="0" applyNumberFormat="1" applyFont="1" applyFill="1" applyBorder="1" applyAlignment="1">
      <alignment vertical="center" shrinkToFit="1"/>
    </xf>
    <xf numFmtId="178" fontId="24" fillId="4" borderId="43" xfId="0" applyNumberFormat="1" applyFont="1" applyFill="1" applyBorder="1" applyAlignment="1">
      <alignment vertical="center" shrinkToFit="1"/>
    </xf>
    <xf numFmtId="0" fontId="24" fillId="4" borderId="47" xfId="0" applyFont="1" applyFill="1" applyBorder="1" applyAlignment="1">
      <alignment vertical="center" wrapText="1"/>
    </xf>
    <xf numFmtId="0" fontId="24" fillId="4" borderId="48" xfId="0" applyFont="1" applyFill="1" applyBorder="1" applyAlignment="1">
      <alignment vertical="center" wrapText="1"/>
    </xf>
    <xf numFmtId="176" fontId="24" fillId="4" borderId="0" xfId="0" applyNumberFormat="1" applyFont="1" applyFill="1" applyBorder="1" applyAlignment="1">
      <alignment vertical="center" shrinkToFit="1"/>
    </xf>
    <xf numFmtId="177" fontId="24" fillId="4" borderId="0" xfId="0" applyNumberFormat="1" applyFont="1" applyFill="1" applyBorder="1" applyAlignment="1">
      <alignment vertical="center" shrinkToFit="1"/>
    </xf>
    <xf numFmtId="183" fontId="24" fillId="4" borderId="42" xfId="0" applyNumberFormat="1" applyFont="1" applyFill="1" applyBorder="1" applyAlignment="1">
      <alignment horizontal="right" vertical="center" shrinkToFit="1"/>
    </xf>
    <xf numFmtId="183" fontId="24" fillId="4" borderId="47" xfId="0" applyNumberFormat="1" applyFont="1" applyFill="1" applyBorder="1" applyAlignment="1">
      <alignment horizontal="right" vertical="center" shrinkToFit="1"/>
    </xf>
    <xf numFmtId="0" fontId="24" fillId="4" borderId="43" xfId="0" applyFont="1" applyFill="1" applyBorder="1" applyAlignment="1">
      <alignment vertical="center" shrinkToFit="1"/>
    </xf>
    <xf numFmtId="0" fontId="24" fillId="4" borderId="48" xfId="0" applyFont="1" applyFill="1" applyBorder="1" applyAlignment="1">
      <alignment vertical="center" shrinkToFit="1"/>
    </xf>
    <xf numFmtId="176" fontId="24" fillId="4" borderId="0" xfId="0" applyNumberFormat="1" applyFont="1" applyFill="1" applyAlignment="1">
      <alignment horizontal="left" vertical="center" indent="2" shrinkToFit="1"/>
    </xf>
    <xf numFmtId="0" fontId="24" fillId="4" borderId="51" xfId="0" applyFont="1" applyFill="1" applyBorder="1" applyAlignment="1">
      <alignment horizontal="center" vertical="center" shrinkToFit="1"/>
    </xf>
    <xf numFmtId="0" fontId="24" fillId="4" borderId="42" xfId="0" applyFont="1" applyFill="1" applyBorder="1" applyAlignment="1">
      <alignment horizontal="center" vertical="center" shrinkToFit="1"/>
    </xf>
    <xf numFmtId="0" fontId="21" fillId="0" borderId="63" xfId="0" applyFont="1" applyBorder="1" applyAlignment="1">
      <alignment horizontal="right" vertical="center" wrapText="1"/>
    </xf>
    <xf numFmtId="185" fontId="21" fillId="4" borderId="96" xfId="0" applyNumberFormat="1" applyFont="1" applyFill="1" applyBorder="1" applyAlignment="1">
      <alignment horizontal="right" vertical="center" shrinkToFit="1"/>
    </xf>
    <xf numFmtId="0" fontId="21" fillId="0" borderId="63" xfId="0" applyFont="1" applyBorder="1" applyAlignment="1">
      <alignment horizontal="right" vertical="top" wrapText="1"/>
    </xf>
    <xf numFmtId="0" fontId="24" fillId="0" borderId="62" xfId="0" applyFont="1" applyBorder="1" applyAlignment="1">
      <alignment horizontal="center" vertical="center" shrinkToFit="1"/>
    </xf>
    <xf numFmtId="186" fontId="24" fillId="4" borderId="42" xfId="0" applyNumberFormat="1" applyFont="1" applyFill="1" applyBorder="1" applyAlignment="1">
      <alignment horizontal="center" vertical="center" shrinkToFit="1"/>
    </xf>
    <xf numFmtId="186" fontId="24" fillId="4" borderId="43" xfId="0" applyNumberFormat="1" applyFont="1" applyFill="1" applyBorder="1" applyAlignment="1">
      <alignment horizontal="center" vertical="center" shrinkToFit="1"/>
    </xf>
    <xf numFmtId="187" fontId="24" fillId="4" borderId="42" xfId="0" applyNumberFormat="1" applyFont="1" applyFill="1" applyBorder="1" applyAlignment="1">
      <alignment horizontal="center" vertical="center" shrinkToFit="1"/>
    </xf>
    <xf numFmtId="187" fontId="24" fillId="4" borderId="47" xfId="0" applyNumberFormat="1" applyFont="1" applyFill="1" applyBorder="1" applyAlignment="1">
      <alignment horizontal="center" vertical="center" shrinkToFit="1"/>
    </xf>
    <xf numFmtId="176" fontId="24" fillId="4" borderId="42" xfId="0" applyNumberFormat="1" applyFont="1" applyFill="1" applyBorder="1" applyAlignment="1">
      <alignment horizontal="center" vertical="center" shrinkToFit="1"/>
    </xf>
    <xf numFmtId="176" fontId="24" fillId="4" borderId="43" xfId="0" applyNumberFormat="1" applyFont="1" applyFill="1" applyBorder="1" applyAlignment="1">
      <alignment horizontal="center" vertical="center" shrinkToFit="1"/>
    </xf>
    <xf numFmtId="187" fontId="24" fillId="4" borderId="43" xfId="0" applyNumberFormat="1" applyFont="1" applyFill="1" applyBorder="1" applyAlignment="1">
      <alignment horizontal="center" vertical="center" shrinkToFit="1"/>
    </xf>
    <xf numFmtId="0" fontId="17" fillId="0" borderId="16" xfId="0" applyFont="1" applyBorder="1" applyAlignment="1">
      <alignment horizontal="center" vertical="center" wrapText="1"/>
    </xf>
    <xf numFmtId="0" fontId="6" fillId="0" borderId="16" xfId="0" applyFont="1" applyBorder="1" applyAlignment="1">
      <alignment vertical="center" wrapText="1"/>
    </xf>
    <xf numFmtId="0" fontId="17" fillId="0" borderId="16" xfId="0" applyFont="1" applyBorder="1" applyAlignment="1">
      <alignment horizontal="left" vertical="center" wrapText="1"/>
    </xf>
    <xf numFmtId="0" fontId="18" fillId="0" borderId="25" xfId="0" applyFont="1" applyBorder="1" applyAlignment="1">
      <alignment horizontal="center" vertical="center" wrapText="1"/>
    </xf>
    <xf numFmtId="0" fontId="6" fillId="0" borderId="17" xfId="0" applyFont="1" applyBorder="1" applyAlignment="1">
      <alignment vertical="center" wrapText="1"/>
    </xf>
    <xf numFmtId="0" fontId="17" fillId="0" borderId="16" xfId="0" applyFont="1" applyBorder="1" applyAlignment="1">
      <alignment horizontal="justify" vertical="center" wrapText="1"/>
    </xf>
    <xf numFmtId="0" fontId="6" fillId="0" borderId="17" xfId="0" applyFont="1" applyBorder="1" applyAlignment="1">
      <alignment vertical="center"/>
    </xf>
    <xf numFmtId="0" fontId="18" fillId="0" borderId="26" xfId="0" applyFont="1" applyBorder="1" applyAlignment="1">
      <alignment horizontal="center" vertical="center" wrapText="1"/>
    </xf>
    <xf numFmtId="0" fontId="16" fillId="0" borderId="8" xfId="0" applyFont="1" applyBorder="1" applyAlignment="1">
      <alignment horizontal="center" vertical="center" wrapText="1"/>
    </xf>
    <xf numFmtId="0" fontId="16" fillId="0" borderId="9" xfId="0" applyFont="1" applyBorder="1" applyAlignment="1">
      <alignment horizontal="center" vertical="center" wrapText="1"/>
    </xf>
    <xf numFmtId="0" fontId="16" fillId="0" borderId="13" xfId="0" applyFont="1" applyBorder="1" applyAlignment="1">
      <alignment horizontal="center" vertical="center" wrapText="1"/>
    </xf>
    <xf numFmtId="0" fontId="16" fillId="0" borderId="14" xfId="0" applyFont="1" applyBorder="1" applyAlignment="1">
      <alignment horizontal="center" vertical="center" wrapText="1"/>
    </xf>
    <xf numFmtId="0" fontId="16" fillId="0" borderId="27" xfId="0" applyFont="1" applyBorder="1" applyAlignment="1">
      <alignment horizontal="center" vertical="center" wrapText="1"/>
    </xf>
    <xf numFmtId="0" fontId="16" fillId="0" borderId="28" xfId="0" applyFont="1" applyBorder="1" applyAlignment="1">
      <alignment horizontal="center" vertical="center" wrapText="1"/>
    </xf>
    <xf numFmtId="0" fontId="17" fillId="0" borderId="19" xfId="0" applyFont="1" applyBorder="1" applyAlignment="1">
      <alignment horizontal="center" vertical="center" wrapText="1"/>
    </xf>
    <xf numFmtId="0" fontId="6" fillId="0" borderId="15" xfId="0" applyFont="1" applyBorder="1" applyAlignment="1">
      <alignment vertical="center" wrapText="1"/>
    </xf>
    <xf numFmtId="0" fontId="17" fillId="0" borderId="15" xfId="0" applyFont="1" applyBorder="1" applyAlignment="1">
      <alignment horizontal="center" vertical="center" wrapText="1"/>
    </xf>
    <xf numFmtId="0" fontId="17" fillId="0" borderId="15" xfId="0" applyFont="1" applyBorder="1" applyAlignment="1">
      <alignment horizontal="justify" vertical="center" wrapText="1"/>
    </xf>
    <xf numFmtId="0" fontId="6" fillId="0" borderId="16" xfId="0" applyFont="1" applyBorder="1" applyAlignment="1">
      <alignment vertical="center"/>
    </xf>
    <xf numFmtId="0" fontId="18" fillId="0" borderId="24" xfId="0" applyFont="1" applyBorder="1" applyAlignment="1">
      <alignment horizontal="center" vertical="center" wrapText="1"/>
    </xf>
    <xf numFmtId="0" fontId="17" fillId="0" borderId="18" xfId="0" applyFont="1" applyBorder="1" applyAlignment="1">
      <alignment horizontal="center" vertical="center" wrapText="1"/>
    </xf>
    <xf numFmtId="0" fontId="17" fillId="0" borderId="18" xfId="0" applyFont="1" applyBorder="1" applyAlignment="1">
      <alignment horizontal="left" vertical="center" wrapText="1"/>
    </xf>
    <xf numFmtId="0" fontId="18" fillId="0" borderId="29" xfId="0" applyFont="1" applyBorder="1" applyAlignment="1">
      <alignment horizontal="center" vertical="center" wrapText="1"/>
    </xf>
    <xf numFmtId="0" fontId="15" fillId="0" borderId="0" xfId="0" applyFont="1" applyAlignment="1">
      <alignment horizontal="center" vertical="center"/>
    </xf>
    <xf numFmtId="0" fontId="6" fillId="0" borderId="0" xfId="0" applyFont="1" applyAlignment="1">
      <alignment vertical="center"/>
    </xf>
    <xf numFmtId="0" fontId="14" fillId="0" borderId="7" xfId="0" applyFont="1" applyBorder="1" applyAlignment="1">
      <alignment horizontal="left" vertical="top" wrapText="1"/>
    </xf>
    <xf numFmtId="0" fontId="14" fillId="0" borderId="7" xfId="0" applyFont="1" applyBorder="1" applyAlignment="1">
      <alignment horizontal="left" vertical="top"/>
    </xf>
    <xf numFmtId="0" fontId="14" fillId="0" borderId="0" xfId="0" applyFont="1" applyBorder="1" applyAlignment="1">
      <alignment horizontal="left" vertical="top" wrapText="1"/>
    </xf>
    <xf numFmtId="0" fontId="14" fillId="0" borderId="0" xfId="0" applyFont="1" applyBorder="1" applyAlignment="1">
      <alignment horizontal="left" vertical="top"/>
    </xf>
    <xf numFmtId="0" fontId="16"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20" xfId="0" applyFont="1" applyBorder="1" applyAlignment="1">
      <alignment horizontal="center" vertical="center" wrapText="1"/>
    </xf>
    <xf numFmtId="0" fontId="16" fillId="0" borderId="21" xfId="0" applyFont="1" applyBorder="1" applyAlignment="1">
      <alignment horizontal="center" vertical="center" wrapText="1"/>
    </xf>
    <xf numFmtId="0" fontId="16" fillId="0" borderId="22" xfId="0" applyFont="1" applyBorder="1" applyAlignment="1">
      <alignment horizontal="center" vertical="center" wrapText="1"/>
    </xf>
    <xf numFmtId="0" fontId="16" fillId="0" borderId="23" xfId="0" applyFont="1" applyBorder="1" applyAlignment="1">
      <alignment horizontal="center" vertical="center" wrapText="1"/>
    </xf>
    <xf numFmtId="0" fontId="6" fillId="0" borderId="16" xfId="0" applyFont="1" applyBorder="1" applyAlignment="1">
      <alignment horizontal="left" vertical="center" wrapText="1"/>
    </xf>
    <xf numFmtId="0" fontId="6" fillId="0" borderId="16" xfId="0" applyFont="1" applyBorder="1" applyAlignment="1">
      <alignment horizontal="center" vertical="center" wrapText="1"/>
    </xf>
    <xf numFmtId="0" fontId="21" fillId="0" borderId="0" xfId="0" applyFont="1" applyAlignment="1">
      <alignment vertical="center" wrapText="1"/>
    </xf>
    <xf numFmtId="0" fontId="25" fillId="0" borderId="0" xfId="0" applyFont="1" applyAlignment="1">
      <alignment vertical="center"/>
    </xf>
    <xf numFmtId="0" fontId="21" fillId="0" borderId="0" xfId="0" applyFont="1" applyAlignment="1">
      <alignment vertical="center"/>
    </xf>
    <xf numFmtId="0" fontId="33" fillId="0" borderId="0" xfId="0" applyFont="1" applyAlignment="1">
      <alignment vertical="center" wrapText="1"/>
    </xf>
    <xf numFmtId="0" fontId="33" fillId="0" borderId="0" xfId="0" applyFont="1" applyAlignment="1">
      <alignment vertical="center"/>
    </xf>
    <xf numFmtId="0" fontId="21" fillId="0" borderId="32" xfId="0" applyFont="1" applyBorder="1" applyAlignment="1">
      <alignment horizontal="center" vertical="center" wrapText="1"/>
    </xf>
    <xf numFmtId="0" fontId="21" fillId="0" borderId="41" xfId="0" applyFont="1" applyBorder="1" applyAlignment="1">
      <alignment horizontal="center" vertical="center" wrapText="1"/>
    </xf>
    <xf numFmtId="0" fontId="21" fillId="0" borderId="33" xfId="0" applyFont="1" applyBorder="1" applyAlignment="1">
      <alignment horizontal="center" vertical="center" wrapText="1"/>
    </xf>
    <xf numFmtId="0" fontId="21" fillId="0" borderId="42" xfId="0" applyFont="1" applyBorder="1" applyAlignment="1">
      <alignment horizontal="center" vertical="center" wrapText="1"/>
    </xf>
    <xf numFmtId="0" fontId="21" fillId="0" borderId="46" xfId="0" applyFont="1" applyBorder="1" applyAlignment="1">
      <alignment horizontal="center" vertical="center"/>
    </xf>
    <xf numFmtId="0" fontId="21" fillId="0" borderId="47" xfId="0" applyFont="1" applyBorder="1" applyAlignment="1">
      <alignment horizontal="center" vertical="center"/>
    </xf>
    <xf numFmtId="0" fontId="21" fillId="0" borderId="35" xfId="0" applyFont="1" applyBorder="1" applyAlignment="1">
      <alignment vertical="center" wrapText="1"/>
    </xf>
    <xf numFmtId="0" fontId="21" fillId="0" borderId="36" xfId="0" applyFont="1" applyBorder="1" applyAlignment="1">
      <alignment vertical="center"/>
    </xf>
    <xf numFmtId="0" fontId="21" fillId="0" borderId="41" xfId="0" applyFont="1" applyBorder="1" applyAlignment="1">
      <alignment horizontal="center" vertical="center"/>
    </xf>
    <xf numFmtId="0" fontId="21" fillId="0" borderId="42" xfId="0" applyFont="1" applyBorder="1" applyAlignment="1">
      <alignment horizontal="center" vertical="center"/>
    </xf>
    <xf numFmtId="0" fontId="25" fillId="0" borderId="37" xfId="0" applyFont="1" applyBorder="1" applyAlignment="1">
      <alignment vertical="center" wrapText="1"/>
    </xf>
    <xf numFmtId="0" fontId="25" fillId="0" borderId="38" xfId="0" applyFont="1" applyBorder="1" applyAlignment="1">
      <alignment vertical="center" wrapText="1"/>
    </xf>
    <xf numFmtId="0" fontId="25" fillId="0" borderId="39" xfId="0" applyFont="1" applyBorder="1" applyAlignment="1">
      <alignment vertical="center" wrapText="1"/>
    </xf>
    <xf numFmtId="0" fontId="25" fillId="0" borderId="38" xfId="0" applyFont="1" applyBorder="1" applyAlignment="1">
      <alignment vertical="center"/>
    </xf>
    <xf numFmtId="0" fontId="25" fillId="0" borderId="39" xfId="0" applyFont="1" applyBorder="1" applyAlignment="1">
      <alignment vertical="center"/>
    </xf>
    <xf numFmtId="0" fontId="25" fillId="0" borderId="37" xfId="0" applyFont="1" applyBorder="1" applyAlignment="1">
      <alignment vertical="center"/>
    </xf>
    <xf numFmtId="0" fontId="25" fillId="0" borderId="40" xfId="0" applyFont="1" applyBorder="1" applyAlignment="1">
      <alignment vertical="center"/>
    </xf>
    <xf numFmtId="188" fontId="19" fillId="4" borderId="42" xfId="0" applyNumberFormat="1" applyFont="1" applyFill="1" applyBorder="1" applyAlignment="1">
      <alignment horizontal="center" vertical="center" shrinkToFit="1"/>
    </xf>
    <xf numFmtId="188" fontId="19" fillId="4" borderId="43" xfId="0" applyNumberFormat="1" applyFont="1" applyFill="1" applyBorder="1" applyAlignment="1">
      <alignment horizontal="center" vertical="center" shrinkToFit="1"/>
    </xf>
    <xf numFmtId="188" fontId="19" fillId="4" borderId="34" xfId="0" applyNumberFormat="1" applyFont="1" applyFill="1" applyBorder="1" applyAlignment="1">
      <alignment horizontal="center" vertical="center" shrinkToFit="1"/>
    </xf>
    <xf numFmtId="0" fontId="19" fillId="4" borderId="43" xfId="0" applyFont="1" applyFill="1" applyBorder="1" applyAlignment="1">
      <alignment horizontal="left" vertical="center" wrapText="1" indent="1"/>
    </xf>
    <xf numFmtId="0" fontId="24" fillId="0" borderId="31" xfId="0" applyFont="1" applyBorder="1" applyAlignment="1">
      <alignment vertical="center"/>
    </xf>
    <xf numFmtId="0" fontId="21" fillId="0" borderId="45" xfId="0" applyFont="1" applyBorder="1" applyAlignment="1">
      <alignment horizontal="distributed" vertical="center" wrapText="1" indent="2"/>
    </xf>
    <xf numFmtId="188" fontId="19" fillId="4" borderId="33" xfId="0" applyNumberFormat="1" applyFont="1" applyFill="1" applyBorder="1" applyAlignment="1">
      <alignment horizontal="center" vertical="center" shrinkToFit="1"/>
    </xf>
    <xf numFmtId="0" fontId="19" fillId="4" borderId="42" xfId="0" applyFont="1" applyFill="1" applyBorder="1" applyAlignment="1">
      <alignment horizontal="left" vertical="center" wrapText="1" indent="1"/>
    </xf>
    <xf numFmtId="0" fontId="24" fillId="0" borderId="0" xfId="0" applyFont="1" applyAlignment="1">
      <alignment vertical="center"/>
    </xf>
    <xf numFmtId="0" fontId="24" fillId="0" borderId="0" xfId="0" applyFont="1" applyBorder="1" applyAlignment="1">
      <alignment horizontal="center" vertical="center"/>
    </xf>
    <xf numFmtId="0" fontId="21" fillId="0" borderId="44" xfId="0" applyFont="1" applyBorder="1" applyAlignment="1">
      <alignment horizontal="distributed" vertical="center" wrapText="1" indent="2"/>
    </xf>
    <xf numFmtId="0" fontId="26" fillId="0" borderId="0" xfId="0" applyFont="1" applyAlignment="1">
      <alignment horizontal="center" vertical="center"/>
    </xf>
    <xf numFmtId="0" fontId="27" fillId="0" borderId="0" xfId="0" applyFont="1" applyAlignment="1">
      <alignment horizontal="left" vertical="center" indent="1"/>
    </xf>
    <xf numFmtId="176" fontId="24" fillId="0" borderId="0" xfId="0" applyNumberFormat="1" applyFont="1" applyAlignment="1">
      <alignment horizontal="left" vertical="center" indent="2"/>
    </xf>
    <xf numFmtId="0" fontId="24" fillId="0" borderId="0" xfId="0" applyFont="1" applyAlignment="1">
      <alignment horizontal="left" vertical="center" indent="2"/>
    </xf>
    <xf numFmtId="0" fontId="24" fillId="0" borderId="0" xfId="0" applyFont="1" applyAlignment="1">
      <alignment horizontal="right" vertical="center"/>
    </xf>
    <xf numFmtId="0" fontId="21" fillId="0" borderId="0" xfId="0" applyFont="1" applyBorder="1" applyAlignment="1">
      <alignment horizontal="left" vertical="center" wrapText="1"/>
    </xf>
    <xf numFmtId="0" fontId="21" fillId="0" borderId="0" xfId="0" applyFont="1" applyBorder="1" applyAlignment="1">
      <alignment horizontal="left" vertical="center"/>
    </xf>
    <xf numFmtId="0" fontId="24" fillId="0" borderId="0" xfId="0" applyFont="1" applyBorder="1" applyAlignment="1">
      <alignment vertical="center"/>
    </xf>
    <xf numFmtId="0" fontId="24" fillId="4" borderId="0" xfId="0" applyFont="1" applyFill="1" applyBorder="1" applyAlignment="1">
      <alignment horizontal="left" vertical="center" indent="5"/>
    </xf>
    <xf numFmtId="0" fontId="27" fillId="0" borderId="0" xfId="0" applyFont="1" applyAlignment="1">
      <alignment horizontal="justify" vertical="center"/>
    </xf>
    <xf numFmtId="0" fontId="27" fillId="0" borderId="0" xfId="0" applyFont="1" applyAlignment="1">
      <alignment vertical="center"/>
    </xf>
    <xf numFmtId="0" fontId="27" fillId="0" borderId="61" xfId="0" applyFont="1" applyBorder="1" applyAlignment="1">
      <alignment vertical="center"/>
    </xf>
    <xf numFmtId="0" fontId="25" fillId="0" borderId="62" xfId="0" applyFont="1" applyBorder="1" applyAlignment="1">
      <alignment vertical="center"/>
    </xf>
    <xf numFmtId="0" fontId="25" fillId="0" borderId="63" xfId="0" applyFont="1" applyBorder="1" applyAlignment="1">
      <alignment vertical="center"/>
    </xf>
    <xf numFmtId="0" fontId="19" fillId="4" borderId="53" xfId="0" applyFont="1" applyFill="1" applyBorder="1" applyAlignment="1">
      <alignment vertical="center" wrapText="1"/>
    </xf>
    <xf numFmtId="0" fontId="19" fillId="4" borderId="56" xfId="0" applyFont="1" applyFill="1" applyBorder="1" applyAlignment="1">
      <alignment vertical="center" wrapText="1"/>
    </xf>
    <xf numFmtId="178" fontId="19" fillId="4" borderId="53" xfId="0" applyNumberFormat="1" applyFont="1" applyFill="1" applyBorder="1" applyAlignment="1">
      <alignment horizontal="right" vertical="center" wrapText="1"/>
    </xf>
    <xf numFmtId="178" fontId="19" fillId="4" borderId="56" xfId="0" applyNumberFormat="1" applyFont="1" applyFill="1" applyBorder="1" applyAlignment="1">
      <alignment horizontal="right" vertical="center" wrapText="1"/>
    </xf>
    <xf numFmtId="0" fontId="19" fillId="4" borderId="54" xfId="0" applyFont="1" applyFill="1" applyBorder="1" applyAlignment="1">
      <alignment vertical="center" wrapText="1"/>
    </xf>
    <xf numFmtId="0" fontId="19" fillId="4" borderId="57" xfId="0" applyFont="1" applyFill="1" applyBorder="1" applyAlignment="1">
      <alignment vertical="center" wrapText="1"/>
    </xf>
    <xf numFmtId="178" fontId="19" fillId="4" borderId="54" xfId="0" applyNumberFormat="1" applyFont="1" applyFill="1" applyBorder="1" applyAlignment="1">
      <alignment horizontal="right" vertical="center" wrapText="1"/>
    </xf>
    <xf numFmtId="178" fontId="19" fillId="4" borderId="57" xfId="0" applyNumberFormat="1" applyFont="1" applyFill="1" applyBorder="1" applyAlignment="1">
      <alignment horizontal="right" vertical="center" wrapText="1"/>
    </xf>
    <xf numFmtId="0" fontId="21" fillId="0" borderId="52" xfId="0" applyFont="1" applyBorder="1" applyAlignment="1">
      <alignment horizontal="distributed" vertical="center" wrapText="1" indent="1"/>
    </xf>
    <xf numFmtId="0" fontId="21" fillId="0" borderId="51" xfId="0" applyFont="1" applyBorder="1" applyAlignment="1">
      <alignment horizontal="distributed" vertical="center" wrapText="1" indent="1"/>
    </xf>
    <xf numFmtId="178" fontId="19" fillId="4" borderId="52" xfId="0" applyNumberFormat="1" applyFont="1" applyFill="1" applyBorder="1" applyAlignment="1">
      <alignment horizontal="right" vertical="center" wrapText="1"/>
    </xf>
    <xf numFmtId="178" fontId="19" fillId="4" borderId="51" xfId="0" applyNumberFormat="1" applyFont="1" applyFill="1" applyBorder="1" applyAlignment="1">
      <alignment horizontal="right" vertical="center" wrapText="1"/>
    </xf>
    <xf numFmtId="0" fontId="19" fillId="4" borderId="50" xfId="0" applyFont="1" applyFill="1" applyBorder="1" applyAlignment="1">
      <alignment vertical="center" wrapText="1"/>
    </xf>
    <xf numFmtId="0" fontId="19" fillId="4" borderId="55" xfId="0" applyFont="1" applyFill="1" applyBorder="1">
      <alignment vertical="center"/>
    </xf>
    <xf numFmtId="0" fontId="19" fillId="4" borderId="58" xfId="0" applyFont="1" applyFill="1" applyBorder="1">
      <alignment vertical="center"/>
    </xf>
    <xf numFmtId="0" fontId="19" fillId="4" borderId="41" xfId="0" applyFont="1" applyFill="1" applyBorder="1" applyAlignment="1">
      <alignment vertical="center" wrapText="1"/>
    </xf>
    <xf numFmtId="0" fontId="19" fillId="4" borderId="46" xfId="0" applyFont="1" applyFill="1" applyBorder="1" applyAlignment="1">
      <alignment vertical="center"/>
    </xf>
    <xf numFmtId="0" fontId="21" fillId="0" borderId="49" xfId="0" applyFont="1" applyBorder="1" applyAlignment="1">
      <alignment horizontal="distributed" vertical="center" wrapText="1" indent="1"/>
    </xf>
    <xf numFmtId="0" fontId="24" fillId="4" borderId="52" xfId="0" applyFont="1" applyFill="1" applyBorder="1" applyAlignment="1">
      <alignment vertical="center" wrapText="1"/>
    </xf>
    <xf numFmtId="0" fontId="24" fillId="4" borderId="59" xfId="0" applyFont="1" applyFill="1" applyBorder="1" applyAlignment="1">
      <alignment vertical="center"/>
    </xf>
    <xf numFmtId="0" fontId="24" fillId="4" borderId="60" xfId="0" applyFont="1" applyFill="1" applyBorder="1" applyAlignment="1">
      <alignment vertical="center"/>
    </xf>
    <xf numFmtId="0" fontId="27" fillId="0" borderId="0" xfId="0" applyFont="1" applyAlignment="1">
      <alignment horizontal="center" vertical="center"/>
    </xf>
    <xf numFmtId="0" fontId="19" fillId="0" borderId="0" xfId="0" applyFont="1" applyAlignment="1">
      <alignment vertical="center" wrapText="1"/>
    </xf>
    <xf numFmtId="0" fontId="19" fillId="0" borderId="0" xfId="0" applyFont="1" applyAlignment="1">
      <alignment vertical="center"/>
    </xf>
    <xf numFmtId="0" fontId="21" fillId="0" borderId="32" xfId="0" applyFont="1" applyBorder="1" applyAlignment="1">
      <alignment horizontal="distributed" vertical="center" wrapText="1" indent="1"/>
    </xf>
    <xf numFmtId="0" fontId="25" fillId="0" borderId="41" xfId="0" applyFont="1" applyBorder="1">
      <alignment vertical="center"/>
    </xf>
    <xf numFmtId="0" fontId="24" fillId="4" borderId="41" xfId="0" applyFont="1" applyFill="1" applyBorder="1" applyAlignment="1">
      <alignment vertical="center" wrapText="1"/>
    </xf>
    <xf numFmtId="0" fontId="24" fillId="4" borderId="46" xfId="0" applyFont="1" applyFill="1" applyBorder="1" applyAlignment="1">
      <alignment vertical="center" wrapText="1"/>
    </xf>
    <xf numFmtId="176" fontId="24" fillId="4" borderId="0" xfId="0" applyNumberFormat="1" applyFont="1" applyFill="1" applyAlignment="1">
      <alignment horizontal="left" vertical="center" indent="2"/>
    </xf>
    <xf numFmtId="0" fontId="21" fillId="4" borderId="61" xfId="0" applyFont="1" applyFill="1" applyBorder="1" applyAlignment="1">
      <alignment horizontal="center" vertical="center" wrapText="1"/>
    </xf>
    <xf numFmtId="0" fontId="25" fillId="4" borderId="62" xfId="0" applyFont="1" applyFill="1" applyBorder="1" applyAlignment="1">
      <alignment vertical="center" wrapText="1"/>
    </xf>
    <xf numFmtId="0" fontId="25" fillId="4" borderId="63" xfId="0" applyFont="1" applyFill="1" applyBorder="1" applyAlignment="1">
      <alignment vertical="center" wrapText="1"/>
    </xf>
    <xf numFmtId="0" fontId="32" fillId="0" borderId="0" xfId="0" applyFont="1" applyAlignment="1">
      <alignment vertical="center"/>
    </xf>
    <xf numFmtId="0" fontId="24" fillId="0" borderId="37" xfId="0" applyFont="1" applyBorder="1" applyAlignment="1">
      <alignment horizontal="distributed" vertical="center" wrapText="1" indent="1"/>
    </xf>
    <xf numFmtId="0" fontId="24" fillId="0" borderId="38" xfId="0" applyFont="1" applyBorder="1" applyAlignment="1">
      <alignment horizontal="distributed" vertical="center" wrapText="1" indent="1"/>
    </xf>
    <xf numFmtId="0" fontId="24" fillId="0" borderId="39" xfId="0" applyFont="1" applyBorder="1" applyAlignment="1">
      <alignment horizontal="distributed" vertical="center" wrapText="1" indent="1"/>
    </xf>
    <xf numFmtId="0" fontId="24" fillId="4" borderId="53" xfId="0" applyFont="1" applyFill="1" applyBorder="1" applyAlignment="1">
      <alignment horizontal="center" vertical="center" wrapText="1"/>
    </xf>
    <xf numFmtId="0" fontId="24" fillId="4" borderId="64" xfId="0" applyFont="1" applyFill="1" applyBorder="1" applyAlignment="1">
      <alignment horizontal="center" vertical="center" wrapText="1"/>
    </xf>
    <xf numFmtId="0" fontId="24" fillId="4" borderId="65" xfId="0" applyFont="1" applyFill="1" applyBorder="1" applyAlignment="1">
      <alignment horizontal="center" vertical="center" wrapText="1"/>
    </xf>
    <xf numFmtId="0" fontId="19" fillId="0" borderId="0" xfId="0" applyFont="1" applyBorder="1" applyAlignment="1">
      <alignment horizontal="left" vertical="center" wrapText="1"/>
    </xf>
    <xf numFmtId="0" fontId="19" fillId="0" borderId="0" xfId="0" applyFont="1" applyBorder="1" applyAlignment="1">
      <alignment horizontal="left" vertical="center"/>
    </xf>
    <xf numFmtId="0" fontId="24" fillId="4" borderId="50" xfId="0" applyFont="1" applyFill="1" applyBorder="1" applyAlignment="1">
      <alignment horizontal="center" vertical="center"/>
    </xf>
    <xf numFmtId="0" fontId="24" fillId="4" borderId="55" xfId="0" applyFont="1" applyFill="1" applyBorder="1" applyAlignment="1">
      <alignment horizontal="center" vertical="center"/>
    </xf>
    <xf numFmtId="0" fontId="24" fillId="4" borderId="70" xfId="0" applyFont="1" applyFill="1" applyBorder="1" applyAlignment="1">
      <alignment horizontal="center" vertical="center"/>
    </xf>
    <xf numFmtId="0" fontId="37" fillId="4" borderId="66" xfId="0" applyFont="1" applyFill="1" applyBorder="1" applyAlignment="1">
      <alignment horizontal="left" vertical="center" wrapText="1" indent="1"/>
    </xf>
    <xf numFmtId="0" fontId="37" fillId="4" borderId="68" xfId="0" applyFont="1" applyFill="1" applyBorder="1" applyAlignment="1">
      <alignment horizontal="left" vertical="center" indent="1"/>
    </xf>
    <xf numFmtId="0" fontId="37" fillId="4" borderId="73" xfId="0" applyFont="1" applyFill="1" applyBorder="1" applyAlignment="1">
      <alignment horizontal="left" vertical="center" indent="1"/>
    </xf>
    <xf numFmtId="0" fontId="36" fillId="4" borderId="67" xfId="0" applyFont="1" applyFill="1" applyBorder="1" applyAlignment="1">
      <alignment horizontal="left" vertical="center" wrapText="1" indent="1"/>
    </xf>
    <xf numFmtId="0" fontId="38" fillId="4" borderId="69" xfId="0" applyFont="1" applyFill="1" applyBorder="1" applyAlignment="1">
      <alignment horizontal="left" vertical="center" indent="1"/>
    </xf>
    <xf numFmtId="0" fontId="38" fillId="4" borderId="74" xfId="0" applyFont="1" applyFill="1" applyBorder="1" applyAlignment="1">
      <alignment horizontal="left" vertical="center" indent="1"/>
    </xf>
    <xf numFmtId="0" fontId="35" fillId="0" borderId="0" xfId="0" applyFont="1" applyBorder="1" applyAlignment="1">
      <alignment horizontal="left" vertical="center" indent="3"/>
    </xf>
    <xf numFmtId="0" fontId="29" fillId="0" borderId="0" xfId="0" applyFont="1" applyBorder="1" applyAlignment="1">
      <alignment horizontal="left" vertical="center" wrapText="1"/>
    </xf>
    <xf numFmtId="0" fontId="24" fillId="4" borderId="0" xfId="0" applyFont="1" applyFill="1" applyAlignment="1">
      <alignment vertical="center"/>
    </xf>
    <xf numFmtId="0" fontId="29" fillId="0" borderId="0" xfId="0" applyFont="1" applyAlignment="1">
      <alignment horizontal="left" vertical="center" wrapText="1"/>
    </xf>
    <xf numFmtId="0" fontId="29" fillId="0" borderId="0" xfId="0" applyFont="1" applyAlignment="1">
      <alignment horizontal="left" vertical="center"/>
    </xf>
    <xf numFmtId="0" fontId="24" fillId="4" borderId="0" xfId="0" applyFont="1" applyFill="1" applyAlignment="1">
      <alignment vertical="center" wrapText="1"/>
    </xf>
    <xf numFmtId="0" fontId="24" fillId="0" borderId="0" xfId="0" applyFont="1" applyBorder="1" applyAlignment="1">
      <alignment horizontal="left" vertical="center" wrapText="1" indent="15"/>
    </xf>
    <xf numFmtId="0" fontId="36" fillId="4" borderId="0" xfId="0" applyFont="1" applyFill="1" applyAlignment="1">
      <alignment vertical="center" wrapText="1"/>
    </xf>
    <xf numFmtId="0" fontId="36" fillId="0" borderId="33" xfId="0" applyFont="1" applyBorder="1" applyAlignment="1">
      <alignment horizontal="center" vertical="center"/>
    </xf>
    <xf numFmtId="0" fontId="36" fillId="0" borderId="34" xfId="0" applyFont="1" applyBorder="1" applyAlignment="1">
      <alignment horizontal="center" vertical="center"/>
    </xf>
    <xf numFmtId="0" fontId="36" fillId="0" borderId="75" xfId="0" applyFont="1" applyBorder="1">
      <alignment vertical="center"/>
    </xf>
    <xf numFmtId="0" fontId="36" fillId="0" borderId="76" xfId="0" applyFont="1" applyBorder="1">
      <alignment vertical="center"/>
    </xf>
    <xf numFmtId="0" fontId="24" fillId="0" borderId="0" xfId="0" applyFont="1" applyAlignment="1">
      <alignment horizontal="center" vertical="center"/>
    </xf>
    <xf numFmtId="0" fontId="36" fillId="4" borderId="0" xfId="0" applyFont="1" applyFill="1">
      <alignment vertical="center"/>
    </xf>
    <xf numFmtId="0" fontId="36" fillId="0" borderId="61" xfId="0" applyFont="1" applyBorder="1" applyAlignment="1">
      <alignment vertical="center" shrinkToFit="1"/>
    </xf>
    <xf numFmtId="0" fontId="36" fillId="0" borderId="62" xfId="0" applyFont="1" applyBorder="1" applyAlignment="1">
      <alignment vertical="center" shrinkToFit="1"/>
    </xf>
    <xf numFmtId="0" fontId="36" fillId="0" borderId="82" xfId="0" applyFont="1" applyBorder="1" applyAlignment="1">
      <alignment vertical="center" shrinkToFit="1"/>
    </xf>
    <xf numFmtId="0" fontId="36" fillId="4" borderId="80" xfId="0" applyFont="1" applyFill="1" applyBorder="1" applyAlignment="1" applyProtection="1">
      <alignment horizontal="center" vertical="center" shrinkToFit="1"/>
      <protection locked="0"/>
    </xf>
    <xf numFmtId="0" fontId="36" fillId="4" borderId="45" xfId="0" applyFont="1" applyFill="1" applyBorder="1" applyAlignment="1" applyProtection="1">
      <alignment horizontal="center" vertical="center" shrinkToFit="1"/>
      <protection locked="0"/>
    </xf>
    <xf numFmtId="0" fontId="36" fillId="0" borderId="86" xfId="0" applyFont="1" applyBorder="1" applyAlignment="1">
      <alignment vertical="top" shrinkToFit="1"/>
    </xf>
    <xf numFmtId="0" fontId="36" fillId="0" borderId="87" xfId="0" applyFont="1" applyBorder="1" applyAlignment="1">
      <alignment vertical="top" shrinkToFit="1"/>
    </xf>
    <xf numFmtId="0" fontId="36" fillId="0" borderId="88" xfId="0" applyFont="1" applyBorder="1" applyAlignment="1">
      <alignment vertical="top" shrinkToFit="1"/>
    </xf>
    <xf numFmtId="177" fontId="36" fillId="0" borderId="83" xfId="0" applyNumberFormat="1" applyFont="1" applyBorder="1" applyAlignment="1">
      <alignment horizontal="right" vertical="center" shrinkToFit="1"/>
    </xf>
    <xf numFmtId="177" fontId="36" fillId="0" borderId="84" xfId="0" applyNumberFormat="1" applyFont="1" applyBorder="1" applyAlignment="1">
      <alignment horizontal="right" vertical="center" shrinkToFit="1"/>
    </xf>
    <xf numFmtId="177" fontId="36" fillId="0" borderId="85" xfId="0" applyNumberFormat="1" applyFont="1" applyBorder="1" applyAlignment="1">
      <alignment horizontal="right" vertical="center" shrinkToFit="1"/>
    </xf>
    <xf numFmtId="0" fontId="36" fillId="0" borderId="37" xfId="0" applyFont="1" applyBorder="1" applyAlignment="1">
      <alignment horizontal="center" vertical="center" shrinkToFit="1"/>
    </xf>
    <xf numFmtId="0" fontId="36" fillId="0" borderId="40" xfId="0" applyFont="1" applyBorder="1" applyAlignment="1">
      <alignment horizontal="center" vertical="center" shrinkToFit="1"/>
    </xf>
    <xf numFmtId="0" fontId="24" fillId="0" borderId="0" xfId="0" applyFont="1" applyBorder="1" applyAlignment="1">
      <alignment horizontal="left" vertical="center"/>
    </xf>
    <xf numFmtId="0" fontId="24" fillId="0" borderId="84" xfId="0" applyFont="1" applyBorder="1" applyAlignment="1">
      <alignment vertical="center"/>
    </xf>
    <xf numFmtId="0" fontId="35" fillId="0" borderId="0" xfId="0" applyFont="1" applyBorder="1" applyAlignment="1">
      <alignment vertical="center"/>
    </xf>
    <xf numFmtId="0" fontId="24" fillId="4" borderId="0" xfId="0" applyFont="1" applyFill="1" applyBorder="1" applyAlignment="1">
      <alignment vertical="center"/>
    </xf>
    <xf numFmtId="176" fontId="24" fillId="4" borderId="34" xfId="0" applyNumberFormat="1" applyFont="1" applyFill="1" applyBorder="1" applyAlignment="1">
      <alignment horizontal="center" vertical="center" shrinkToFit="1"/>
    </xf>
    <xf numFmtId="176" fontId="24" fillId="4" borderId="43" xfId="0" applyNumberFormat="1" applyFont="1" applyFill="1" applyBorder="1" applyAlignment="1">
      <alignment horizontal="center" vertical="center" shrinkToFit="1"/>
    </xf>
    <xf numFmtId="0" fontId="24" fillId="4" borderId="43" xfId="0" applyFont="1" applyFill="1" applyBorder="1" applyAlignment="1">
      <alignment vertical="center" wrapText="1"/>
    </xf>
    <xf numFmtId="0" fontId="21" fillId="0" borderId="65" xfId="0" applyFont="1" applyBorder="1" applyAlignment="1">
      <alignment horizontal="distributed" vertical="top" wrapText="1" indent="2"/>
    </xf>
    <xf numFmtId="0" fontId="21" fillId="0" borderId="79" xfId="0" applyFont="1" applyBorder="1" applyAlignment="1">
      <alignment horizontal="distributed" vertical="top" wrapText="1" indent="2"/>
    </xf>
    <xf numFmtId="176" fontId="24" fillId="4" borderId="33" xfId="0" applyNumberFormat="1" applyFont="1" applyFill="1" applyBorder="1" applyAlignment="1">
      <alignment horizontal="center" vertical="center" shrinkToFit="1"/>
    </xf>
    <xf numFmtId="176" fontId="24" fillId="4" borderId="42" xfId="0" applyNumberFormat="1" applyFont="1" applyFill="1" applyBorder="1" applyAlignment="1">
      <alignment horizontal="center" vertical="center" shrinkToFit="1"/>
    </xf>
    <xf numFmtId="0" fontId="24" fillId="4" borderId="42" xfId="0" applyFont="1" applyFill="1" applyBorder="1" applyAlignment="1">
      <alignment vertical="center" wrapText="1"/>
    </xf>
    <xf numFmtId="0" fontId="21" fillId="0" borderId="89" xfId="0" applyFont="1" applyBorder="1" applyAlignment="1">
      <alignment horizontal="distributed" wrapText="1" indent="2"/>
    </xf>
    <xf numFmtId="0" fontId="21" fillId="0" borderId="90" xfId="0" applyFont="1" applyBorder="1" applyAlignment="1">
      <alignment horizontal="distributed" wrapText="1" indent="2"/>
    </xf>
    <xf numFmtId="0" fontId="24" fillId="4" borderId="0" xfId="0" applyFont="1" applyFill="1" applyBorder="1" applyAlignment="1">
      <alignment horizontal="left" vertical="center" indent="3" shrinkToFit="1"/>
    </xf>
    <xf numFmtId="0" fontId="24" fillId="0" borderId="0" xfId="0" applyFont="1" applyBorder="1" applyAlignment="1">
      <alignment horizontal="left" vertical="center" indent="3"/>
    </xf>
    <xf numFmtId="0" fontId="21" fillId="0" borderId="77" xfId="0" applyFont="1" applyBorder="1" applyAlignment="1">
      <alignment horizontal="center" vertical="center" wrapText="1"/>
    </xf>
    <xf numFmtId="0" fontId="21" fillId="0" borderId="0" xfId="0" quotePrefix="1" applyFont="1" applyAlignment="1">
      <alignment vertical="center"/>
    </xf>
    <xf numFmtId="0" fontId="21" fillId="0" borderId="78" xfId="0" applyFont="1" applyBorder="1" applyAlignment="1">
      <alignment vertical="center" wrapText="1"/>
    </xf>
    <xf numFmtId="0" fontId="25" fillId="0" borderId="51" xfId="0" applyFont="1" applyBorder="1" applyAlignment="1">
      <alignment horizontal="distributed" vertical="center" wrapText="1" indent="1"/>
    </xf>
    <xf numFmtId="178" fontId="24" fillId="4" borderId="52" xfId="0" applyNumberFormat="1" applyFont="1" applyFill="1" applyBorder="1" applyAlignment="1">
      <alignment horizontal="right" vertical="center" shrinkToFit="1"/>
    </xf>
    <xf numFmtId="178" fontId="24" fillId="4" borderId="60" xfId="0" applyNumberFormat="1" applyFont="1" applyFill="1" applyBorder="1" applyAlignment="1">
      <alignment vertical="center" shrinkToFit="1"/>
    </xf>
    <xf numFmtId="0" fontId="21" fillId="0" borderId="92" xfId="0" applyFont="1" applyBorder="1" applyAlignment="1">
      <alignment horizontal="distributed" vertical="center" wrapText="1" indent="1"/>
    </xf>
    <xf numFmtId="0" fontId="25" fillId="0" borderId="57" xfId="0" applyFont="1" applyBorder="1" applyAlignment="1">
      <alignment horizontal="distributed" vertical="center" wrapText="1" indent="1"/>
    </xf>
    <xf numFmtId="177" fontId="24" fillId="0" borderId="54" xfId="0" applyNumberFormat="1" applyFont="1" applyFill="1" applyBorder="1" applyAlignment="1">
      <alignment horizontal="center" vertical="center" wrapText="1"/>
    </xf>
    <xf numFmtId="177" fontId="24" fillId="0" borderId="93" xfId="0" applyNumberFormat="1" applyFont="1" applyFill="1" applyBorder="1" applyAlignment="1">
      <alignment horizontal="center" vertical="center"/>
    </xf>
    <xf numFmtId="0" fontId="21" fillId="0" borderId="91" xfId="0" applyFont="1" applyBorder="1" applyAlignment="1">
      <alignment horizontal="distributed" vertical="center" wrapText="1" indent="1"/>
    </xf>
    <xf numFmtId="0" fontId="25" fillId="0" borderId="58" xfId="0" applyFont="1" applyBorder="1" applyAlignment="1">
      <alignment horizontal="distributed" vertical="center" wrapText="1" indent="1"/>
    </xf>
    <xf numFmtId="0" fontId="24" fillId="4" borderId="50" xfId="0" applyFont="1" applyFill="1" applyBorder="1" applyAlignment="1">
      <alignment horizontal="left" vertical="center" wrapText="1" indent="2"/>
    </xf>
    <xf numFmtId="0" fontId="24" fillId="4" borderId="70" xfId="0" applyFont="1" applyFill="1" applyBorder="1" applyAlignment="1">
      <alignment horizontal="left" vertical="center" indent="2"/>
    </xf>
    <xf numFmtId="183" fontId="24" fillId="4" borderId="52" xfId="0" applyNumberFormat="1" applyFont="1" applyFill="1" applyBorder="1" applyAlignment="1">
      <alignment horizontal="right" vertical="center" shrinkToFit="1"/>
    </xf>
    <xf numFmtId="183" fontId="24" fillId="4" borderId="60" xfId="0" applyNumberFormat="1" applyFont="1" applyFill="1" applyBorder="1" applyAlignment="1">
      <alignment vertical="center" shrinkToFit="1"/>
    </xf>
    <xf numFmtId="188" fontId="24" fillId="4" borderId="0" xfId="0" applyNumberFormat="1" applyFont="1" applyFill="1" applyAlignment="1">
      <alignment horizontal="left" vertical="center" indent="2" shrinkToFit="1"/>
    </xf>
    <xf numFmtId="0" fontId="39" fillId="0" borderId="0" xfId="0" applyFont="1" applyAlignment="1">
      <alignment vertical="center"/>
    </xf>
    <xf numFmtId="0" fontId="24" fillId="4" borderId="50" xfId="0" applyFont="1" applyFill="1" applyBorder="1" applyAlignment="1">
      <alignment horizontal="center" vertical="center" shrinkToFit="1"/>
    </xf>
    <xf numFmtId="0" fontId="24" fillId="4" borderId="55" xfId="0" applyFont="1" applyFill="1" applyBorder="1" applyAlignment="1">
      <alignment horizontal="center" vertical="center" shrinkToFit="1"/>
    </xf>
    <xf numFmtId="0" fontId="24" fillId="4" borderId="70" xfId="0" applyFont="1" applyFill="1" applyBorder="1" applyAlignment="1">
      <alignment horizontal="center" vertical="center" shrinkToFit="1"/>
    </xf>
    <xf numFmtId="0" fontId="37" fillId="4" borderId="66" xfId="0" applyFont="1" applyFill="1" applyBorder="1" applyAlignment="1">
      <alignment horizontal="left" vertical="center" indent="1" shrinkToFit="1"/>
    </xf>
    <xf numFmtId="0" fontId="37" fillId="4" borderId="68" xfId="0" applyFont="1" applyFill="1" applyBorder="1" applyAlignment="1">
      <alignment horizontal="left" vertical="center" indent="1" shrinkToFit="1"/>
    </xf>
    <xf numFmtId="0" fontId="37" fillId="4" borderId="73" xfId="0" applyFont="1" applyFill="1" applyBorder="1" applyAlignment="1">
      <alignment horizontal="left" vertical="center" indent="1" shrinkToFit="1"/>
    </xf>
    <xf numFmtId="0" fontId="36" fillId="4" borderId="67" xfId="0" applyFont="1" applyFill="1" applyBorder="1" applyAlignment="1">
      <alignment horizontal="left" vertical="center" indent="1" shrinkToFit="1"/>
    </xf>
    <xf numFmtId="0" fontId="38" fillId="4" borderId="69" xfId="0" applyFont="1" applyFill="1" applyBorder="1" applyAlignment="1">
      <alignment horizontal="left" vertical="center" indent="1" shrinkToFit="1"/>
    </xf>
    <xf numFmtId="0" fontId="38" fillId="4" borderId="74" xfId="0" applyFont="1" applyFill="1" applyBorder="1" applyAlignment="1">
      <alignment horizontal="left" vertical="center" indent="1" shrinkToFit="1"/>
    </xf>
    <xf numFmtId="0" fontId="29" fillId="0" borderId="0" xfId="0" applyFont="1" applyBorder="1" applyAlignment="1">
      <alignment vertical="center" wrapText="1"/>
    </xf>
    <xf numFmtId="0" fontId="21" fillId="0" borderId="94" xfId="0" applyFont="1" applyBorder="1" applyAlignment="1">
      <alignment horizontal="distributed" vertical="center" wrapText="1"/>
    </xf>
    <xf numFmtId="0" fontId="25" fillId="0" borderId="39" xfId="0" applyFont="1" applyBorder="1" applyAlignment="1">
      <alignment horizontal="distributed" vertical="center" wrapText="1"/>
    </xf>
    <xf numFmtId="0" fontId="21" fillId="0" borderId="95" xfId="0" applyFont="1" applyBorder="1" applyAlignment="1">
      <alignment horizontal="center" vertical="center"/>
    </xf>
    <xf numFmtId="0" fontId="25" fillId="0" borderId="82" xfId="0" applyFont="1" applyBorder="1" applyAlignment="1">
      <alignment horizontal="center" vertical="center"/>
    </xf>
    <xf numFmtId="0" fontId="21" fillId="0" borderId="78" xfId="0" applyFont="1" applyBorder="1" applyAlignment="1">
      <alignment horizontal="center" vertical="center" wrapText="1"/>
    </xf>
    <xf numFmtId="0" fontId="24" fillId="0" borderId="0" xfId="0" applyFont="1" applyBorder="1" applyAlignment="1">
      <alignment vertical="center" wrapText="1"/>
    </xf>
    <xf numFmtId="0" fontId="24" fillId="4" borderId="0" xfId="0" applyFont="1" applyFill="1" applyBorder="1" applyAlignment="1">
      <alignment vertical="center" wrapText="1"/>
    </xf>
    <xf numFmtId="0" fontId="21" fillId="0" borderId="50" xfId="0" applyFont="1" applyBorder="1" applyAlignment="1">
      <alignment horizontal="distributed" vertical="center" indent="1"/>
    </xf>
    <xf numFmtId="0" fontId="21" fillId="0" borderId="55" xfId="0" applyFont="1" applyBorder="1" applyAlignment="1">
      <alignment horizontal="distributed" vertical="center" indent="1"/>
    </xf>
    <xf numFmtId="0" fontId="21" fillId="0" borderId="58" xfId="0" applyFont="1" applyBorder="1" applyAlignment="1">
      <alignment horizontal="distributed" vertical="center" indent="1"/>
    </xf>
    <xf numFmtId="176" fontId="24" fillId="4" borderId="34" xfId="0" applyNumberFormat="1" applyFont="1" applyFill="1" applyBorder="1" applyAlignment="1">
      <alignment vertical="center" shrinkToFit="1"/>
    </xf>
    <xf numFmtId="176" fontId="24" fillId="4" borderId="43" xfId="0" applyNumberFormat="1" applyFont="1" applyFill="1" applyBorder="1" applyAlignment="1">
      <alignment vertical="center" shrinkToFit="1"/>
    </xf>
    <xf numFmtId="176" fontId="24" fillId="4" borderId="33" xfId="0" applyNumberFormat="1" applyFont="1" applyFill="1" applyBorder="1" applyAlignment="1">
      <alignment vertical="center" shrinkToFit="1"/>
    </xf>
    <xf numFmtId="176" fontId="24" fillId="4" borderId="42" xfId="0" applyNumberFormat="1" applyFont="1" applyFill="1" applyBorder="1" applyAlignment="1">
      <alignment vertical="center" shrinkToFit="1"/>
    </xf>
    <xf numFmtId="0" fontId="24" fillId="4" borderId="54" xfId="0" applyFont="1" applyFill="1" applyBorder="1" applyAlignment="1">
      <alignment horizontal="distributed" vertical="center" wrapText="1"/>
    </xf>
    <xf numFmtId="0" fontId="24" fillId="4" borderId="93" xfId="0" applyFont="1" applyFill="1" applyBorder="1" applyAlignment="1">
      <alignment vertical="center"/>
    </xf>
    <xf numFmtId="188" fontId="24" fillId="4" borderId="0" xfId="0" applyNumberFormat="1" applyFont="1" applyFill="1" applyAlignment="1">
      <alignment horizontal="left" vertical="center" indent="2"/>
    </xf>
    <xf numFmtId="0" fontId="37" fillId="4" borderId="66" xfId="0" applyFont="1" applyFill="1" applyBorder="1" applyAlignment="1">
      <alignment horizontal="left" vertical="center" shrinkToFit="1"/>
    </xf>
    <xf numFmtId="0" fontId="37" fillId="4" borderId="68" xfId="0" applyFont="1" applyFill="1" applyBorder="1" applyAlignment="1">
      <alignment horizontal="left" vertical="center" shrinkToFit="1"/>
    </xf>
    <xf numFmtId="0" fontId="37" fillId="4" borderId="73" xfId="0" applyFont="1" applyFill="1" applyBorder="1" applyAlignment="1">
      <alignment horizontal="left" vertical="center" shrinkToFit="1"/>
    </xf>
    <xf numFmtId="0" fontId="36" fillId="4" borderId="67" xfId="0" applyFont="1" applyFill="1" applyBorder="1" applyAlignment="1">
      <alignment horizontal="left" vertical="center" shrinkToFit="1"/>
    </xf>
    <xf numFmtId="0" fontId="38" fillId="4" borderId="69" xfId="0" applyFont="1" applyFill="1" applyBorder="1" applyAlignment="1">
      <alignment horizontal="left" vertical="center" shrinkToFit="1"/>
    </xf>
    <xf numFmtId="0" fontId="38" fillId="4" borderId="74" xfId="0" applyFont="1" applyFill="1" applyBorder="1" applyAlignment="1">
      <alignment horizontal="left" vertical="center" shrinkToFit="1"/>
    </xf>
    <xf numFmtId="0" fontId="21" fillId="0" borderId="91" xfId="0" applyFont="1" applyBorder="1" applyAlignment="1">
      <alignment horizontal="distributed" vertical="center" indent="1"/>
    </xf>
    <xf numFmtId="0" fontId="24" fillId="0" borderId="0" xfId="0" applyFont="1" applyAlignment="1">
      <alignment vertical="center" wrapText="1"/>
    </xf>
    <xf numFmtId="178" fontId="24" fillId="4" borderId="52" xfId="0" applyNumberFormat="1" applyFont="1" applyFill="1" applyBorder="1" applyAlignment="1">
      <alignment horizontal="right" vertical="center"/>
    </xf>
    <xf numFmtId="178" fontId="24" fillId="4" borderId="60" xfId="0" applyNumberFormat="1" applyFont="1" applyFill="1" applyBorder="1" applyAlignment="1">
      <alignment vertical="center"/>
    </xf>
    <xf numFmtId="186" fontId="24" fillId="4" borderId="52" xfId="0" applyNumberFormat="1" applyFont="1" applyFill="1" applyBorder="1" applyAlignment="1">
      <alignment horizontal="center" vertical="center"/>
    </xf>
    <xf numFmtId="186" fontId="24" fillId="4" borderId="60" xfId="0" applyNumberFormat="1" applyFont="1" applyFill="1" applyBorder="1" applyAlignment="1">
      <alignment horizontal="center" vertical="center"/>
    </xf>
    <xf numFmtId="0" fontId="24" fillId="4" borderId="0" xfId="0" applyFont="1" applyFill="1" applyBorder="1" applyAlignment="1">
      <alignment horizontal="left" vertical="center" indent="3"/>
    </xf>
    <xf numFmtId="0" fontId="21" fillId="0" borderId="0" xfId="0" applyFont="1" applyAlignment="1">
      <alignment horizontal="left" vertical="center" wrapText="1"/>
    </xf>
    <xf numFmtId="0" fontId="21" fillId="0" borderId="97" xfId="0" applyFont="1" applyBorder="1" applyAlignment="1">
      <alignment horizontal="left" vertical="top" wrapText="1"/>
    </xf>
    <xf numFmtId="0" fontId="21" fillId="0" borderId="98" xfId="0" applyFont="1" applyBorder="1" applyAlignment="1">
      <alignment horizontal="left" vertical="top" wrapText="1"/>
    </xf>
    <xf numFmtId="0" fontId="21" fillId="0" borderId="90" xfId="0" applyFont="1" applyBorder="1" applyAlignment="1">
      <alignment horizontal="center" vertical="center" wrapText="1"/>
    </xf>
    <xf numFmtId="0" fontId="21" fillId="0" borderId="79" xfId="0" applyFont="1" applyBorder="1" applyAlignment="1">
      <alignment horizontal="center" vertical="center" wrapText="1"/>
    </xf>
    <xf numFmtId="0" fontId="21" fillId="0" borderId="0" xfId="0" applyFont="1" applyFill="1" applyBorder="1" applyAlignment="1">
      <alignment vertical="center" wrapText="1"/>
    </xf>
    <xf numFmtId="177" fontId="24" fillId="4" borderId="99" xfId="0" applyNumberFormat="1" applyFont="1" applyFill="1" applyBorder="1" applyAlignment="1">
      <alignment horizontal="center" vertical="center" shrinkToFit="1"/>
    </xf>
    <xf numFmtId="177" fontId="24" fillId="4" borderId="56" xfId="0" applyNumberFormat="1" applyFont="1" applyFill="1" applyBorder="1" applyAlignment="1">
      <alignment horizontal="center" vertical="center" shrinkToFit="1"/>
    </xf>
    <xf numFmtId="0" fontId="21" fillId="0" borderId="100" xfId="0" applyFont="1" applyBorder="1" applyAlignment="1">
      <alignment horizontal="right" wrapText="1" indent="1"/>
    </xf>
    <xf numFmtId="0" fontId="25" fillId="0" borderId="85" xfId="0" applyFont="1" applyBorder="1" applyAlignment="1">
      <alignment horizontal="right" wrapText="1" indent="1"/>
    </xf>
    <xf numFmtId="0" fontId="25" fillId="4" borderId="42" xfId="0" applyFont="1" applyFill="1" applyBorder="1" applyAlignment="1">
      <alignment horizontal="left" vertical="center" wrapText="1" indent="1"/>
    </xf>
    <xf numFmtId="0" fontId="25" fillId="4" borderId="47" xfId="0" applyFont="1" applyFill="1" applyBorder="1" applyAlignment="1">
      <alignment horizontal="left" vertical="center" wrapText="1" indent="1"/>
    </xf>
    <xf numFmtId="0" fontId="24" fillId="0" borderId="0" xfId="0" applyFont="1" applyAlignment="1">
      <alignment horizontal="left" vertical="center"/>
    </xf>
    <xf numFmtId="0" fontId="25" fillId="0" borderId="0" xfId="0" applyFont="1" applyAlignment="1">
      <alignment horizontal="left" vertical="center"/>
    </xf>
    <xf numFmtId="0" fontId="24" fillId="0" borderId="84" xfId="0" applyFont="1" applyBorder="1" applyAlignment="1">
      <alignment horizontal="left" vertical="center"/>
    </xf>
    <xf numFmtId="0" fontId="25" fillId="0" borderId="84" xfId="0" applyFont="1" applyBorder="1" applyAlignment="1">
      <alignment horizontal="left" vertical="center"/>
    </xf>
    <xf numFmtId="0" fontId="21" fillId="0" borderId="45" xfId="0" applyFont="1" applyBorder="1" applyAlignment="1">
      <alignment horizontal="center" vertical="center"/>
    </xf>
    <xf numFmtId="0" fontId="21" fillId="0" borderId="39" xfId="0" applyFont="1" applyBorder="1" applyAlignment="1">
      <alignment horizontal="center" vertical="center" wrapText="1"/>
    </xf>
    <xf numFmtId="0" fontId="21" fillId="0" borderId="45" xfId="0" applyFont="1" applyBorder="1" applyAlignment="1">
      <alignment horizontal="center" vertical="center" wrapText="1"/>
    </xf>
    <xf numFmtId="0" fontId="21" fillId="0" borderId="62" xfId="0" applyFont="1" applyBorder="1" applyAlignment="1">
      <alignment horizontal="center" vertical="center"/>
    </xf>
    <xf numFmtId="0" fontId="27" fillId="0" borderId="0" xfId="0" applyFont="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9" defaultPivotStyle="PivotStyleLight16"/>
  <colors>
    <mruColors>
      <color rgb="FFFFFFCC"/>
      <color rgb="FF000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drawings/drawing1.xml><?xml version="1.0" encoding="utf-8"?>
<xdr:wsDr xmlns:xdr="http://schemas.openxmlformats.org/drawingml/2006/spreadsheetDrawing" xmlns:a="http://schemas.openxmlformats.org/drawingml/2006/main">
  <xdr:twoCellAnchor>
    <xdr:from>
      <xdr:col>0</xdr:col>
      <xdr:colOff>67310</xdr:colOff>
      <xdr:row>11</xdr:row>
      <xdr:rowOff>37465</xdr:rowOff>
    </xdr:from>
    <xdr:to>
      <xdr:col>0</xdr:col>
      <xdr:colOff>2247900</xdr:colOff>
      <xdr:row>11</xdr:row>
      <xdr:rowOff>579120</xdr:rowOff>
    </xdr:to>
    <xdr:sp macro="" textlink="">
      <xdr:nvSpPr>
        <xdr:cNvPr id="1032" name="AutoShape 8">
          <a:extLst>
            <a:ext uri="{FF2B5EF4-FFF2-40B4-BE49-F238E27FC236}">
              <a16:creationId xmlns:a16="http://schemas.microsoft.com/office/drawing/2014/main" id="{00000000-0008-0000-0200-000008040000}"/>
            </a:ext>
          </a:extLst>
        </xdr:cNvPr>
        <xdr:cNvSpPr>
          <a:spLocks noChangeArrowheads="1"/>
        </xdr:cNvSpPr>
      </xdr:nvSpPr>
      <xdr:spPr>
        <a:xfrm>
          <a:off x="67310" y="5152390"/>
          <a:ext cx="2180590" cy="541655"/>
        </a:xfrm>
        <a:prstGeom prst="bracketPair">
          <a:avLst>
            <a:gd name="adj" fmla="val 16667"/>
          </a:avLst>
        </a:prstGeom>
        <a:noFill/>
        <a:ln w="12700">
          <a:solidFill>
            <a:srgbClr val="000000"/>
          </a:solidFill>
          <a:round/>
          <a:headEnd/>
          <a:tailEnd/>
        </a:ln>
      </xdr:spPr>
    </xdr:sp>
    <xdr:clientData/>
  </xdr:twoCellAnchor>
  <xdr:twoCellAnchor>
    <xdr:from>
      <xdr:col>3</xdr:col>
      <xdr:colOff>699770</xdr:colOff>
      <xdr:row>40</xdr:row>
      <xdr:rowOff>304800</xdr:rowOff>
    </xdr:from>
    <xdr:to>
      <xdr:col>4</xdr:col>
      <xdr:colOff>0</xdr:colOff>
      <xdr:row>40</xdr:row>
      <xdr:rowOff>304800</xdr:rowOff>
    </xdr:to>
    <xdr:sp macro="" textlink="">
      <xdr:nvSpPr>
        <xdr:cNvPr id="1030" name="AutoShape 6">
          <a:extLst>
            <a:ext uri="{FF2B5EF4-FFF2-40B4-BE49-F238E27FC236}">
              <a16:creationId xmlns:a16="http://schemas.microsoft.com/office/drawing/2014/main" id="{00000000-0008-0000-0200-000006040000}"/>
            </a:ext>
          </a:extLst>
        </xdr:cNvPr>
        <xdr:cNvSpPr>
          <a:spLocks noChangeArrowheads="1"/>
        </xdr:cNvSpPr>
      </xdr:nvSpPr>
      <xdr:spPr>
        <a:xfrm>
          <a:off x="6205220" y="21450300"/>
          <a:ext cx="100330" cy="0"/>
        </a:xfrm>
        <a:prstGeom prst="bracketPair">
          <a:avLst>
            <a:gd name="adj" fmla="val 16667"/>
          </a:avLst>
        </a:prstGeom>
        <a:noFill/>
        <a:ln w="9525">
          <a:solidFill>
            <a:srgbClr val="000000"/>
          </a:solidFill>
          <a:round/>
          <a:headEnd/>
          <a:tailEnd/>
        </a:ln>
      </xdr:spPr>
    </xdr:sp>
    <xdr:clientData/>
  </xdr:twoCellAnchor>
  <xdr:twoCellAnchor>
    <xdr:from>
      <xdr:col>0</xdr:col>
      <xdr:colOff>67310</xdr:colOff>
      <xdr:row>13</xdr:row>
      <xdr:rowOff>46990</xdr:rowOff>
    </xdr:from>
    <xdr:to>
      <xdr:col>0</xdr:col>
      <xdr:colOff>2190115</xdr:colOff>
      <xdr:row>13</xdr:row>
      <xdr:rowOff>588010</xdr:rowOff>
    </xdr:to>
    <xdr:sp macro="" textlink="">
      <xdr:nvSpPr>
        <xdr:cNvPr id="10" name="AutoShape 8">
          <a:extLst>
            <a:ext uri="{FF2B5EF4-FFF2-40B4-BE49-F238E27FC236}">
              <a16:creationId xmlns:a16="http://schemas.microsoft.com/office/drawing/2014/main" id="{00000000-0008-0000-0200-00000A000000}"/>
            </a:ext>
          </a:extLst>
        </xdr:cNvPr>
        <xdr:cNvSpPr>
          <a:spLocks noChangeArrowheads="1"/>
        </xdr:cNvSpPr>
      </xdr:nvSpPr>
      <xdr:spPr>
        <a:xfrm>
          <a:off x="67310" y="5962015"/>
          <a:ext cx="2122805" cy="541020"/>
        </a:xfrm>
        <a:prstGeom prst="bracketPair">
          <a:avLst>
            <a:gd name="adj" fmla="val 16667"/>
          </a:avLst>
        </a:prstGeom>
        <a:noFill/>
        <a:ln w="12700">
          <a:solidFill>
            <a:srgbClr val="000000"/>
          </a:solidFill>
          <a:round/>
          <a:headEnd/>
          <a:tailEnd/>
        </a:ln>
      </xdr:spPr>
    </xdr:sp>
    <xdr:clientData/>
  </xdr:twoCellAnchor>
  <xdr:twoCellAnchor>
    <xdr:from>
      <xdr:col>0</xdr:col>
      <xdr:colOff>67310</xdr:colOff>
      <xdr:row>41</xdr:row>
      <xdr:rowOff>38100</xdr:rowOff>
    </xdr:from>
    <xdr:to>
      <xdr:col>0</xdr:col>
      <xdr:colOff>2247900</xdr:colOff>
      <xdr:row>41</xdr:row>
      <xdr:rowOff>578485</xdr:rowOff>
    </xdr:to>
    <xdr:sp macro="" textlink="">
      <xdr:nvSpPr>
        <xdr:cNvPr id="11" name="AutoShape 8">
          <a:extLst>
            <a:ext uri="{FF2B5EF4-FFF2-40B4-BE49-F238E27FC236}">
              <a16:creationId xmlns:a16="http://schemas.microsoft.com/office/drawing/2014/main" id="{00000000-0008-0000-0200-00000B000000}"/>
            </a:ext>
          </a:extLst>
        </xdr:cNvPr>
        <xdr:cNvSpPr>
          <a:spLocks noChangeArrowheads="1"/>
        </xdr:cNvSpPr>
      </xdr:nvSpPr>
      <xdr:spPr>
        <a:xfrm>
          <a:off x="67310" y="21488400"/>
          <a:ext cx="2180590" cy="540385"/>
        </a:xfrm>
        <a:prstGeom prst="bracketPair">
          <a:avLst>
            <a:gd name="adj" fmla="val 16667"/>
          </a:avLst>
        </a:prstGeom>
        <a:noFill/>
        <a:ln w="12700">
          <a:solidFill>
            <a:srgbClr val="000000"/>
          </a:solidFill>
          <a:round/>
          <a:headEnd/>
          <a:tailEnd/>
        </a:ln>
      </xdr:spPr>
    </xdr:sp>
    <xdr:clientData/>
  </xdr:twoCellAnchor>
  <xdr:twoCellAnchor>
    <xdr:from>
      <xdr:col>0</xdr:col>
      <xdr:colOff>67310</xdr:colOff>
      <xdr:row>43</xdr:row>
      <xdr:rowOff>57150</xdr:rowOff>
    </xdr:from>
    <xdr:to>
      <xdr:col>0</xdr:col>
      <xdr:colOff>2247900</xdr:colOff>
      <xdr:row>43</xdr:row>
      <xdr:rowOff>417830</xdr:rowOff>
    </xdr:to>
    <xdr:sp macro="" textlink="">
      <xdr:nvSpPr>
        <xdr:cNvPr id="12" name="AutoShape 8">
          <a:extLst>
            <a:ext uri="{FF2B5EF4-FFF2-40B4-BE49-F238E27FC236}">
              <a16:creationId xmlns:a16="http://schemas.microsoft.com/office/drawing/2014/main" id="{00000000-0008-0000-0200-00000C000000}"/>
            </a:ext>
          </a:extLst>
        </xdr:cNvPr>
        <xdr:cNvSpPr>
          <a:spLocks noChangeArrowheads="1"/>
        </xdr:cNvSpPr>
      </xdr:nvSpPr>
      <xdr:spPr>
        <a:xfrm>
          <a:off x="67310" y="22345650"/>
          <a:ext cx="2180590" cy="360680"/>
        </a:xfrm>
        <a:prstGeom prst="bracketPair">
          <a:avLst>
            <a:gd name="adj" fmla="val 16667"/>
          </a:avLst>
        </a:prstGeom>
        <a:noFill/>
        <a:ln w="12700">
          <a:solidFill>
            <a:srgbClr val="000000"/>
          </a:solidFill>
          <a:round/>
          <a:headEnd/>
          <a:tailEnd/>
        </a:ln>
      </xdr:spPr>
    </xdr:sp>
    <xdr:clientData/>
  </xdr:twoCellAnchor>
  <xdr:twoCellAnchor>
    <xdr:from>
      <xdr:col>0</xdr:col>
      <xdr:colOff>67310</xdr:colOff>
      <xdr:row>48</xdr:row>
      <xdr:rowOff>133985</xdr:rowOff>
    </xdr:from>
    <xdr:to>
      <xdr:col>0</xdr:col>
      <xdr:colOff>2200910</xdr:colOff>
      <xdr:row>48</xdr:row>
      <xdr:rowOff>492760</xdr:rowOff>
    </xdr:to>
    <xdr:sp macro="" textlink="">
      <xdr:nvSpPr>
        <xdr:cNvPr id="13" name="AutoShape 8">
          <a:extLst>
            <a:ext uri="{FF2B5EF4-FFF2-40B4-BE49-F238E27FC236}">
              <a16:creationId xmlns:a16="http://schemas.microsoft.com/office/drawing/2014/main" id="{00000000-0008-0000-0200-00000D000000}"/>
            </a:ext>
          </a:extLst>
        </xdr:cNvPr>
        <xdr:cNvSpPr>
          <a:spLocks noChangeArrowheads="1"/>
        </xdr:cNvSpPr>
      </xdr:nvSpPr>
      <xdr:spPr>
        <a:xfrm>
          <a:off x="67310" y="25356185"/>
          <a:ext cx="2133600" cy="358775"/>
        </a:xfrm>
        <a:prstGeom prst="bracketPair">
          <a:avLst>
            <a:gd name="adj" fmla="val 16667"/>
          </a:avLst>
        </a:prstGeom>
        <a:noFill/>
        <a:ln w="12700">
          <a:solidFill>
            <a:srgbClr val="000000"/>
          </a:solidFill>
          <a:round/>
          <a:headEnd/>
          <a:tailEnd/>
        </a:ln>
      </xdr:spPr>
    </xdr:sp>
    <xdr:clientData/>
  </xdr:twoCellAnchor>
  <xdr:twoCellAnchor>
    <xdr:from>
      <xdr:col>0</xdr:col>
      <xdr:colOff>67310</xdr:colOff>
      <xdr:row>50</xdr:row>
      <xdr:rowOff>48260</xdr:rowOff>
    </xdr:from>
    <xdr:to>
      <xdr:col>0</xdr:col>
      <xdr:colOff>2209800</xdr:colOff>
      <xdr:row>50</xdr:row>
      <xdr:rowOff>407035</xdr:rowOff>
    </xdr:to>
    <xdr:sp macro="" textlink="">
      <xdr:nvSpPr>
        <xdr:cNvPr id="14" name="AutoShape 8">
          <a:extLst>
            <a:ext uri="{FF2B5EF4-FFF2-40B4-BE49-F238E27FC236}">
              <a16:creationId xmlns:a16="http://schemas.microsoft.com/office/drawing/2014/main" id="{00000000-0008-0000-0200-00000E000000}"/>
            </a:ext>
          </a:extLst>
        </xdr:cNvPr>
        <xdr:cNvSpPr>
          <a:spLocks noChangeArrowheads="1"/>
        </xdr:cNvSpPr>
      </xdr:nvSpPr>
      <xdr:spPr>
        <a:xfrm>
          <a:off x="67310" y="26108660"/>
          <a:ext cx="2142490" cy="358775"/>
        </a:xfrm>
        <a:prstGeom prst="bracketPair">
          <a:avLst>
            <a:gd name="adj" fmla="val 16667"/>
          </a:avLst>
        </a:prstGeom>
        <a:noFill/>
        <a:ln w="12700">
          <a:solidFill>
            <a:srgbClr val="000000"/>
          </a:solidFill>
          <a:round/>
          <a:headEnd/>
          <a:tailEnd/>
        </a:ln>
      </xdr:spPr>
    </xdr:sp>
    <xdr:clientData/>
  </xdr:twoCellAnchor>
  <xdr:twoCellAnchor>
    <xdr:from>
      <xdr:col>0</xdr:col>
      <xdr:colOff>67310</xdr:colOff>
      <xdr:row>55</xdr:row>
      <xdr:rowOff>143510</xdr:rowOff>
    </xdr:from>
    <xdr:to>
      <xdr:col>0</xdr:col>
      <xdr:colOff>2200910</xdr:colOff>
      <xdr:row>55</xdr:row>
      <xdr:rowOff>502285</xdr:rowOff>
    </xdr:to>
    <xdr:sp macro="" textlink="">
      <xdr:nvSpPr>
        <xdr:cNvPr id="15" name="AutoShape 8">
          <a:extLst>
            <a:ext uri="{FF2B5EF4-FFF2-40B4-BE49-F238E27FC236}">
              <a16:creationId xmlns:a16="http://schemas.microsoft.com/office/drawing/2014/main" id="{00000000-0008-0000-0200-00000F000000}"/>
            </a:ext>
          </a:extLst>
        </xdr:cNvPr>
        <xdr:cNvSpPr>
          <a:spLocks noChangeArrowheads="1"/>
        </xdr:cNvSpPr>
      </xdr:nvSpPr>
      <xdr:spPr>
        <a:xfrm>
          <a:off x="67310" y="29099510"/>
          <a:ext cx="2133600" cy="358775"/>
        </a:xfrm>
        <a:prstGeom prst="bracketPair">
          <a:avLst>
            <a:gd name="adj" fmla="val 16667"/>
          </a:avLst>
        </a:prstGeom>
        <a:noFill/>
        <a:ln w="12700">
          <a:solidFill>
            <a:srgbClr val="000000"/>
          </a:solidFill>
          <a:round/>
          <a:headEnd/>
          <a:tailEnd/>
        </a:ln>
      </xdr:spPr>
    </xdr:sp>
    <xdr:clientData/>
  </xdr:twoCellAnchor>
  <xdr:twoCellAnchor>
    <xdr:from>
      <xdr:col>0</xdr:col>
      <xdr:colOff>67310</xdr:colOff>
      <xdr:row>57</xdr:row>
      <xdr:rowOff>66040</xdr:rowOff>
    </xdr:from>
    <xdr:to>
      <xdr:col>0</xdr:col>
      <xdr:colOff>2228215</xdr:colOff>
      <xdr:row>57</xdr:row>
      <xdr:rowOff>426720</xdr:rowOff>
    </xdr:to>
    <xdr:sp macro="" textlink="">
      <xdr:nvSpPr>
        <xdr:cNvPr id="16" name="AutoShape 8">
          <a:extLst>
            <a:ext uri="{FF2B5EF4-FFF2-40B4-BE49-F238E27FC236}">
              <a16:creationId xmlns:a16="http://schemas.microsoft.com/office/drawing/2014/main" id="{00000000-0008-0000-0200-000010000000}"/>
            </a:ext>
          </a:extLst>
        </xdr:cNvPr>
        <xdr:cNvSpPr>
          <a:spLocks noChangeArrowheads="1"/>
        </xdr:cNvSpPr>
      </xdr:nvSpPr>
      <xdr:spPr>
        <a:xfrm>
          <a:off x="67310" y="29860240"/>
          <a:ext cx="2160905" cy="360680"/>
        </a:xfrm>
        <a:prstGeom prst="bracketPair">
          <a:avLst>
            <a:gd name="adj" fmla="val 16667"/>
          </a:avLst>
        </a:prstGeom>
        <a:noFill/>
        <a:ln w="12700">
          <a:solidFill>
            <a:srgbClr val="000000"/>
          </a:solidFill>
          <a:round/>
          <a:headEnd/>
          <a:tailEnd/>
        </a:ln>
      </xdr:spPr>
    </xdr:sp>
    <xdr:clientData/>
  </xdr:twoCellAnchor>
  <xdr:twoCellAnchor>
    <xdr:from>
      <xdr:col>3</xdr:col>
      <xdr:colOff>699770</xdr:colOff>
      <xdr:row>64</xdr:row>
      <xdr:rowOff>304800</xdr:rowOff>
    </xdr:from>
    <xdr:to>
      <xdr:col>4</xdr:col>
      <xdr:colOff>0</xdr:colOff>
      <xdr:row>64</xdr:row>
      <xdr:rowOff>304800</xdr:rowOff>
    </xdr:to>
    <xdr:sp macro="" textlink="">
      <xdr:nvSpPr>
        <xdr:cNvPr id="17" name="AutoShape 6">
          <a:extLst>
            <a:ext uri="{FF2B5EF4-FFF2-40B4-BE49-F238E27FC236}">
              <a16:creationId xmlns:a16="http://schemas.microsoft.com/office/drawing/2014/main" id="{00000000-0008-0000-0200-000011000000}"/>
            </a:ext>
          </a:extLst>
        </xdr:cNvPr>
        <xdr:cNvSpPr>
          <a:spLocks noChangeArrowheads="1"/>
        </xdr:cNvSpPr>
      </xdr:nvSpPr>
      <xdr:spPr>
        <a:xfrm>
          <a:off x="6205220" y="33308925"/>
          <a:ext cx="100330" cy="0"/>
        </a:xfrm>
        <a:prstGeom prst="bracketPair">
          <a:avLst>
            <a:gd name="adj" fmla="val 16667"/>
          </a:avLst>
        </a:prstGeom>
        <a:noFill/>
        <a:ln w="9525">
          <a:solidFill>
            <a:srgbClr val="000000"/>
          </a:solidFill>
          <a:round/>
          <a:headEnd/>
          <a:tailEnd/>
        </a:ln>
      </xdr:spPr>
    </xdr:sp>
    <xdr:clientData/>
  </xdr:twoCellAnchor>
  <xdr:twoCellAnchor>
    <xdr:from>
      <xdr:col>0</xdr:col>
      <xdr:colOff>67310</xdr:colOff>
      <xdr:row>65</xdr:row>
      <xdr:rowOff>38100</xdr:rowOff>
    </xdr:from>
    <xdr:to>
      <xdr:col>0</xdr:col>
      <xdr:colOff>2228215</xdr:colOff>
      <xdr:row>65</xdr:row>
      <xdr:rowOff>578485</xdr:rowOff>
    </xdr:to>
    <xdr:sp macro="" textlink="">
      <xdr:nvSpPr>
        <xdr:cNvPr id="18" name="AutoShape 8">
          <a:extLst>
            <a:ext uri="{FF2B5EF4-FFF2-40B4-BE49-F238E27FC236}">
              <a16:creationId xmlns:a16="http://schemas.microsoft.com/office/drawing/2014/main" id="{00000000-0008-0000-0200-000012000000}"/>
            </a:ext>
          </a:extLst>
        </xdr:cNvPr>
        <xdr:cNvSpPr>
          <a:spLocks noChangeArrowheads="1"/>
        </xdr:cNvSpPr>
      </xdr:nvSpPr>
      <xdr:spPr>
        <a:xfrm>
          <a:off x="67310" y="33347025"/>
          <a:ext cx="2160905" cy="540385"/>
        </a:xfrm>
        <a:prstGeom prst="bracketPair">
          <a:avLst>
            <a:gd name="adj" fmla="val 16667"/>
          </a:avLst>
        </a:prstGeom>
        <a:noFill/>
        <a:ln w="12700">
          <a:solidFill>
            <a:srgbClr val="000000"/>
          </a:solidFill>
          <a:round/>
          <a:headEnd/>
          <a:tailEnd/>
        </a:ln>
      </xdr:spPr>
    </xdr:sp>
    <xdr:clientData/>
  </xdr:twoCellAnchor>
  <xdr:twoCellAnchor>
    <xdr:from>
      <xdr:col>0</xdr:col>
      <xdr:colOff>67310</xdr:colOff>
      <xdr:row>68</xdr:row>
      <xdr:rowOff>0</xdr:rowOff>
    </xdr:from>
    <xdr:to>
      <xdr:col>0</xdr:col>
      <xdr:colOff>2000250</xdr:colOff>
      <xdr:row>68</xdr:row>
      <xdr:rowOff>0</xdr:rowOff>
    </xdr:to>
    <xdr:sp macro="" textlink="">
      <xdr:nvSpPr>
        <xdr:cNvPr id="19" name="AutoShape 8">
          <a:extLst>
            <a:ext uri="{FF2B5EF4-FFF2-40B4-BE49-F238E27FC236}">
              <a16:creationId xmlns:a16="http://schemas.microsoft.com/office/drawing/2014/main" id="{00000000-0008-0000-0200-000013000000}"/>
            </a:ext>
          </a:extLst>
        </xdr:cNvPr>
        <xdr:cNvSpPr>
          <a:spLocks noChangeArrowheads="1"/>
        </xdr:cNvSpPr>
      </xdr:nvSpPr>
      <xdr:spPr>
        <a:xfrm>
          <a:off x="67310" y="34604325"/>
          <a:ext cx="1932940" cy="0"/>
        </a:xfrm>
        <a:prstGeom prst="bracketPair">
          <a:avLst>
            <a:gd name="adj" fmla="val 16667"/>
          </a:avLst>
        </a:prstGeom>
        <a:noFill/>
        <a:ln w="12700">
          <a:solidFill>
            <a:srgbClr val="000000"/>
          </a:solidFill>
          <a:round/>
          <a:headEnd/>
          <a:tailEnd/>
        </a:ln>
      </xdr:spPr>
    </xdr:sp>
    <xdr:clientData/>
  </xdr:twoCellAnchor>
  <xdr:twoCellAnchor>
    <xdr:from>
      <xdr:col>0</xdr:col>
      <xdr:colOff>67310</xdr:colOff>
      <xdr:row>67</xdr:row>
      <xdr:rowOff>57150</xdr:rowOff>
    </xdr:from>
    <xdr:to>
      <xdr:col>0</xdr:col>
      <xdr:colOff>2228215</xdr:colOff>
      <xdr:row>67</xdr:row>
      <xdr:rowOff>417830</xdr:rowOff>
    </xdr:to>
    <xdr:sp macro="" textlink="">
      <xdr:nvSpPr>
        <xdr:cNvPr id="24" name="AutoShape 8">
          <a:extLst>
            <a:ext uri="{FF2B5EF4-FFF2-40B4-BE49-F238E27FC236}">
              <a16:creationId xmlns:a16="http://schemas.microsoft.com/office/drawing/2014/main" id="{00000000-0008-0000-0200-000018000000}"/>
            </a:ext>
          </a:extLst>
        </xdr:cNvPr>
        <xdr:cNvSpPr>
          <a:spLocks noChangeArrowheads="1"/>
        </xdr:cNvSpPr>
      </xdr:nvSpPr>
      <xdr:spPr>
        <a:xfrm>
          <a:off x="67310" y="34204275"/>
          <a:ext cx="2160905" cy="360680"/>
        </a:xfrm>
        <a:prstGeom prst="bracketPair">
          <a:avLst>
            <a:gd name="adj" fmla="val 16667"/>
          </a:avLst>
        </a:prstGeom>
        <a:noFill/>
        <a:ln w="12700">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267335</xdr:colOff>
      <xdr:row>25</xdr:row>
      <xdr:rowOff>38735</xdr:rowOff>
    </xdr:from>
    <xdr:to>
      <xdr:col>2</xdr:col>
      <xdr:colOff>199390</xdr:colOff>
      <xdr:row>25</xdr:row>
      <xdr:rowOff>38735</xdr:rowOff>
    </xdr:to>
    <xdr:cxnSp macro="">
      <xdr:nvCxnSpPr>
        <xdr:cNvPr id="3" name="直線コネクタ 2">
          <a:extLst>
            <a:ext uri="{FF2B5EF4-FFF2-40B4-BE49-F238E27FC236}">
              <a16:creationId xmlns:a16="http://schemas.microsoft.com/office/drawing/2014/main" id="{00000000-0008-0000-0400-000003000000}"/>
            </a:ext>
          </a:extLst>
        </xdr:cNvPr>
        <xdr:cNvCxnSpPr/>
      </xdr:nvCxnSpPr>
      <xdr:spPr>
        <a:xfrm>
          <a:off x="267335" y="6325235"/>
          <a:ext cx="4046855" cy="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285750</xdr:colOff>
      <xdr:row>22</xdr:row>
      <xdr:rowOff>38735</xdr:rowOff>
    </xdr:from>
    <xdr:to>
      <xdr:col>2</xdr:col>
      <xdr:colOff>199390</xdr:colOff>
      <xdr:row>22</xdr:row>
      <xdr:rowOff>38735</xdr:rowOff>
    </xdr:to>
    <xdr:cxnSp macro="">
      <xdr:nvCxnSpPr>
        <xdr:cNvPr id="3" name="直線コネクタ 2">
          <a:extLst>
            <a:ext uri="{FF2B5EF4-FFF2-40B4-BE49-F238E27FC236}">
              <a16:creationId xmlns:a16="http://schemas.microsoft.com/office/drawing/2014/main" id="{00000000-0008-0000-0E00-000003000000}"/>
            </a:ext>
          </a:extLst>
        </xdr:cNvPr>
        <xdr:cNvCxnSpPr/>
      </xdr:nvCxnSpPr>
      <xdr:spPr>
        <a:xfrm>
          <a:off x="285750" y="5868035"/>
          <a:ext cx="4028440" cy="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285750</xdr:colOff>
      <xdr:row>22</xdr:row>
      <xdr:rowOff>38735</xdr:rowOff>
    </xdr:from>
    <xdr:to>
      <xdr:col>2</xdr:col>
      <xdr:colOff>199390</xdr:colOff>
      <xdr:row>22</xdr:row>
      <xdr:rowOff>38735</xdr:rowOff>
    </xdr:to>
    <xdr:cxnSp macro="">
      <xdr:nvCxnSpPr>
        <xdr:cNvPr id="2" name="直線コネクタ 1">
          <a:extLst>
            <a:ext uri="{FF2B5EF4-FFF2-40B4-BE49-F238E27FC236}">
              <a16:creationId xmlns:a16="http://schemas.microsoft.com/office/drawing/2014/main" id="{00000000-0008-0000-1300-000002000000}"/>
            </a:ext>
          </a:extLst>
        </xdr:cNvPr>
        <xdr:cNvCxnSpPr/>
      </xdr:nvCxnSpPr>
      <xdr:spPr>
        <a:xfrm>
          <a:off x="285750" y="5868035"/>
          <a:ext cx="4028440" cy="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285750</xdr:colOff>
      <xdr:row>22</xdr:row>
      <xdr:rowOff>38735</xdr:rowOff>
    </xdr:from>
    <xdr:to>
      <xdr:col>2</xdr:col>
      <xdr:colOff>199390</xdr:colOff>
      <xdr:row>22</xdr:row>
      <xdr:rowOff>38735</xdr:rowOff>
    </xdr:to>
    <xdr:cxnSp macro="">
      <xdr:nvCxnSpPr>
        <xdr:cNvPr id="2" name="直線コネクタ 1">
          <a:extLst>
            <a:ext uri="{FF2B5EF4-FFF2-40B4-BE49-F238E27FC236}">
              <a16:creationId xmlns:a16="http://schemas.microsoft.com/office/drawing/2014/main" id="{00000000-0008-0000-1800-000002000000}"/>
            </a:ext>
          </a:extLst>
        </xdr:cNvPr>
        <xdr:cNvCxnSpPr/>
      </xdr:nvCxnSpPr>
      <xdr:spPr>
        <a:xfrm>
          <a:off x="285750" y="5868035"/>
          <a:ext cx="4028440" cy="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285750</xdr:colOff>
      <xdr:row>22</xdr:row>
      <xdr:rowOff>38735</xdr:rowOff>
    </xdr:from>
    <xdr:to>
      <xdr:col>2</xdr:col>
      <xdr:colOff>199390</xdr:colOff>
      <xdr:row>22</xdr:row>
      <xdr:rowOff>38735</xdr:rowOff>
    </xdr:to>
    <xdr:cxnSp macro="">
      <xdr:nvCxnSpPr>
        <xdr:cNvPr id="2" name="直線コネクタ 1">
          <a:extLst>
            <a:ext uri="{FF2B5EF4-FFF2-40B4-BE49-F238E27FC236}">
              <a16:creationId xmlns:a16="http://schemas.microsoft.com/office/drawing/2014/main" id="{00000000-0008-0000-1D00-000002000000}"/>
            </a:ext>
          </a:extLst>
        </xdr:cNvPr>
        <xdr:cNvCxnSpPr/>
      </xdr:nvCxnSpPr>
      <xdr:spPr>
        <a:xfrm>
          <a:off x="285750" y="5868035"/>
          <a:ext cx="4028440" cy="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285750</xdr:colOff>
      <xdr:row>23</xdr:row>
      <xdr:rowOff>38735</xdr:rowOff>
    </xdr:from>
    <xdr:to>
      <xdr:col>2</xdr:col>
      <xdr:colOff>199390</xdr:colOff>
      <xdr:row>23</xdr:row>
      <xdr:rowOff>38735</xdr:rowOff>
    </xdr:to>
    <xdr:cxnSp macro="">
      <xdr:nvCxnSpPr>
        <xdr:cNvPr id="2" name="直線コネクタ 1">
          <a:extLst>
            <a:ext uri="{FF2B5EF4-FFF2-40B4-BE49-F238E27FC236}">
              <a16:creationId xmlns:a16="http://schemas.microsoft.com/office/drawing/2014/main" id="{00000000-0008-0000-2200-000002000000}"/>
            </a:ext>
          </a:extLst>
        </xdr:cNvPr>
        <xdr:cNvCxnSpPr/>
      </xdr:nvCxnSpPr>
      <xdr:spPr>
        <a:xfrm>
          <a:off x="285750" y="5982335"/>
          <a:ext cx="4028440" cy="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285750</xdr:colOff>
      <xdr:row>23</xdr:row>
      <xdr:rowOff>38735</xdr:rowOff>
    </xdr:from>
    <xdr:to>
      <xdr:col>2</xdr:col>
      <xdr:colOff>199390</xdr:colOff>
      <xdr:row>23</xdr:row>
      <xdr:rowOff>38735</xdr:rowOff>
    </xdr:to>
    <xdr:cxnSp macro="">
      <xdr:nvCxnSpPr>
        <xdr:cNvPr id="2" name="直線コネクタ 1">
          <a:extLst>
            <a:ext uri="{FF2B5EF4-FFF2-40B4-BE49-F238E27FC236}">
              <a16:creationId xmlns:a16="http://schemas.microsoft.com/office/drawing/2014/main" id="{00000000-0008-0000-2700-000002000000}"/>
            </a:ext>
          </a:extLst>
        </xdr:cNvPr>
        <xdr:cNvCxnSpPr/>
      </xdr:nvCxnSpPr>
      <xdr:spPr>
        <a:xfrm>
          <a:off x="285750" y="5982335"/>
          <a:ext cx="4028440" cy="0"/>
        </a:xfrm>
        <a:prstGeom prst="straightConnector1">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499984740745262"/>
    <pageSetUpPr fitToPage="1"/>
  </sheetPr>
  <dimension ref="A1:C24"/>
  <sheetViews>
    <sheetView showGridLines="0" showZeros="0" tabSelected="1" view="pageBreakPreview" zoomScaleNormal="115" zoomScaleSheetLayoutView="100" workbookViewId="0">
      <selection activeCell="H21" sqref="H21"/>
    </sheetView>
  </sheetViews>
  <sheetFormatPr defaultRowHeight="16.5" x14ac:dyDescent="0.25"/>
  <cols>
    <col min="1" max="1" width="20" style="1" customWidth="1"/>
    <col min="2" max="2" width="65" style="2" customWidth="1"/>
    <col min="3" max="3" width="2.625" style="1" customWidth="1"/>
    <col min="4" max="4" width="2" style="1" customWidth="1"/>
    <col min="5" max="5" width="9" style="1" customWidth="1"/>
    <col min="6" max="16384" width="9" style="1"/>
  </cols>
  <sheetData>
    <row r="1" spans="1:3" x14ac:dyDescent="0.25">
      <c r="A1" s="3" t="s">
        <v>494</v>
      </c>
      <c r="B1" s="10"/>
      <c r="C1" s="3"/>
    </row>
    <row r="2" spans="1:3" x14ac:dyDescent="0.25">
      <c r="A2" s="4" t="s">
        <v>425</v>
      </c>
      <c r="B2" s="11" t="s">
        <v>538</v>
      </c>
      <c r="C2" s="3"/>
    </row>
    <row r="3" spans="1:3" x14ac:dyDescent="0.25">
      <c r="A3" s="4" t="s">
        <v>537</v>
      </c>
      <c r="B3" s="11" t="s">
        <v>200</v>
      </c>
      <c r="C3" s="3"/>
    </row>
    <row r="4" spans="1:3" x14ac:dyDescent="0.25">
      <c r="A4" s="4" t="s">
        <v>536</v>
      </c>
      <c r="B4" s="11" t="s">
        <v>401</v>
      </c>
      <c r="C4" s="3"/>
    </row>
    <row r="5" spans="1:3" x14ac:dyDescent="0.25">
      <c r="A5" s="4"/>
      <c r="B5" s="12"/>
      <c r="C5" s="3"/>
    </row>
    <row r="6" spans="1:3" x14ac:dyDescent="0.25">
      <c r="A6" s="4" t="s">
        <v>36</v>
      </c>
      <c r="B6" s="11" t="s">
        <v>535</v>
      </c>
      <c r="C6" s="3"/>
    </row>
    <row r="7" spans="1:3" x14ac:dyDescent="0.25">
      <c r="A7" s="4" t="s">
        <v>534</v>
      </c>
      <c r="B7" s="13" t="s">
        <v>578</v>
      </c>
      <c r="C7" s="3"/>
    </row>
    <row r="8" spans="1:3" x14ac:dyDescent="0.25">
      <c r="A8" s="4" t="s">
        <v>533</v>
      </c>
      <c r="B8" s="13" t="s">
        <v>578</v>
      </c>
      <c r="C8" s="3"/>
    </row>
    <row r="9" spans="1:3" x14ac:dyDescent="0.25">
      <c r="A9" s="4"/>
      <c r="B9" s="11"/>
      <c r="C9" s="3"/>
    </row>
    <row r="10" spans="1:3" x14ac:dyDescent="0.25">
      <c r="A10" s="4" t="s">
        <v>532</v>
      </c>
      <c r="B10" s="11" t="s">
        <v>531</v>
      </c>
      <c r="C10" s="3"/>
    </row>
    <row r="11" spans="1:3" x14ac:dyDescent="0.25">
      <c r="A11" s="4" t="s">
        <v>405</v>
      </c>
      <c r="B11" s="11" t="s">
        <v>544</v>
      </c>
      <c r="C11" s="3"/>
    </row>
    <row r="12" spans="1:3" x14ac:dyDescent="0.25">
      <c r="A12" s="4" t="s">
        <v>543</v>
      </c>
      <c r="B12" s="11" t="s">
        <v>460</v>
      </c>
      <c r="C12" s="3"/>
    </row>
    <row r="13" spans="1:3" x14ac:dyDescent="0.25">
      <c r="A13" s="4"/>
      <c r="B13" s="11"/>
      <c r="C13" s="3"/>
    </row>
    <row r="14" spans="1:3" x14ac:dyDescent="0.25">
      <c r="A14" s="4" t="s">
        <v>567</v>
      </c>
      <c r="B14" s="14"/>
      <c r="C14" s="3"/>
    </row>
    <row r="15" spans="1:3" x14ac:dyDescent="0.25">
      <c r="A15" s="4"/>
      <c r="B15" s="12"/>
      <c r="C15" s="3"/>
    </row>
    <row r="16" spans="1:3" x14ac:dyDescent="0.25">
      <c r="A16" s="5"/>
    </row>
    <row r="17" spans="1:3" x14ac:dyDescent="0.25">
      <c r="A17" s="6" t="s">
        <v>530</v>
      </c>
      <c r="B17" s="15"/>
      <c r="C17" s="6"/>
    </row>
    <row r="18" spans="1:3" x14ac:dyDescent="0.25">
      <c r="A18" s="7" t="s">
        <v>529</v>
      </c>
      <c r="B18" s="16"/>
      <c r="C18" s="6"/>
    </row>
    <row r="19" spans="1:3" x14ac:dyDescent="0.25">
      <c r="A19" s="8" t="s">
        <v>383</v>
      </c>
      <c r="B19" s="17"/>
      <c r="C19" s="6"/>
    </row>
    <row r="20" spans="1:3" x14ac:dyDescent="0.25">
      <c r="A20" s="7" t="s">
        <v>529</v>
      </c>
      <c r="B20" s="16"/>
      <c r="C20" s="6"/>
    </row>
    <row r="21" spans="1:3" x14ac:dyDescent="0.25">
      <c r="A21" s="8" t="s">
        <v>114</v>
      </c>
      <c r="B21" s="17"/>
      <c r="C21" s="6"/>
    </row>
    <row r="22" spans="1:3" x14ac:dyDescent="0.25">
      <c r="A22" s="9" t="s">
        <v>267</v>
      </c>
      <c r="B22" s="18" t="str">
        <f>B19&amp;"　"&amp;B21</f>
        <v>　</v>
      </c>
      <c r="C22" s="6"/>
    </row>
    <row r="23" spans="1:3" x14ac:dyDescent="0.25">
      <c r="A23" s="9" t="s">
        <v>497</v>
      </c>
      <c r="B23" s="18" t="str">
        <f>B18&amp;"　"&amp;B20</f>
        <v>　</v>
      </c>
      <c r="C23" s="6"/>
    </row>
    <row r="24" spans="1:3" x14ac:dyDescent="0.25">
      <c r="A24" s="8"/>
      <c r="B24" s="15"/>
      <c r="C24" s="6"/>
    </row>
  </sheetData>
  <phoneticPr fontId="2"/>
  <dataValidations count="6">
    <dataValidation allowBlank="1" showInputMessage="1" showErrorMessage="1" prompt="戸籍等に記載されたとおり、「名」を入力してください" sqref="B21" xr:uid="{00000000-0002-0000-0000-000000000000}"/>
    <dataValidation allowBlank="1" showInputMessage="1" showErrorMessage="1" prompt="戸籍等に記載されたとおり、「氏」を入力してください" sqref="B19" xr:uid="{00000000-0002-0000-0000-000001000000}"/>
    <dataValidation imeMode="hiragana" allowBlank="1" showInputMessage="1" showErrorMessage="1" prompt="ひらがなで、候補者の「名」を入力してください" sqref="B20" xr:uid="{00000000-0002-0000-0000-000002000000}"/>
    <dataValidation imeMode="hiragana" allowBlank="1" showInputMessage="1" showErrorMessage="1" prompt="ひらがなで、候補者の「氏」を入力してください" sqref="B18" xr:uid="{00000000-0002-0000-0000-000003000000}"/>
    <dataValidation allowBlank="1" showInputMessage="1" showErrorMessage="1" prompt="選挙の執行年月日（投票日）を、和暦により入力してください（例：令和●年●月●日）" sqref="B7" xr:uid="{00000000-0002-0000-0000-000004000000}"/>
    <dataValidation allowBlank="1" showInputMessage="1" showErrorMessage="1" prompt="選挙期日の公示日を、和暦により入力してください（例：令和●年●月●日）" sqref="B8" xr:uid="{00000000-0002-0000-0000-000005000000}"/>
  </dataValidations>
  <printOptions horizontalCentered="1"/>
  <pageMargins left="0.78740157480314965" right="0.78740157480314965" top="0.78740157480314965" bottom="0.78740157480314965" header="0.31496062992125984" footer="0.31496062992125984"/>
  <pageSetup paperSize="9" scale="99" orientation="portrait" blackAndWhite="1" r:id="rId1"/>
  <headerFooter>
    <oddHeader>&amp;R様式　&amp;A</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00000"/>
    <pageSetUpPr fitToPage="1"/>
  </sheetPr>
  <dimension ref="A1:A56"/>
  <sheetViews>
    <sheetView view="pageBreakPreview" topLeftCell="A4" zoomScaleSheetLayoutView="100" workbookViewId="0">
      <selection activeCell="A22" sqref="A22"/>
    </sheetView>
  </sheetViews>
  <sheetFormatPr defaultRowHeight="18" customHeight="1" x14ac:dyDescent="0.15"/>
  <cols>
    <col min="1" max="1" width="81.875" style="19" customWidth="1"/>
    <col min="2" max="2" width="9" style="19" customWidth="1"/>
    <col min="3" max="16384" width="9" style="19"/>
  </cols>
  <sheetData>
    <row r="1" spans="1:1" s="20" customFormat="1" ht="18" customHeight="1" x14ac:dyDescent="0.15">
      <c r="A1" s="21"/>
    </row>
    <row r="2" spans="1:1" s="20" customFormat="1" ht="18" customHeight="1" x14ac:dyDescent="0.15">
      <c r="A2" s="22"/>
    </row>
    <row r="3" spans="1:1" s="20" customFormat="1" ht="18" customHeight="1" x14ac:dyDescent="0.15">
      <c r="A3" s="22"/>
    </row>
    <row r="4" spans="1:1" s="20" customFormat="1" ht="18" customHeight="1" x14ac:dyDescent="0.15">
      <c r="A4" s="22"/>
    </row>
    <row r="5" spans="1:1" s="20" customFormat="1" ht="18" customHeight="1" x14ac:dyDescent="0.15">
      <c r="A5" s="22"/>
    </row>
    <row r="6" spans="1:1" s="20" customFormat="1" ht="18" customHeight="1" x14ac:dyDescent="0.15">
      <c r="A6" s="22"/>
    </row>
    <row r="7" spans="1:1" s="20" customFormat="1" ht="25.5" x14ac:dyDescent="0.15">
      <c r="A7" s="23" t="str">
        <f>入力シート!B6&amp;"執行"</f>
        <v>令和7年執行</v>
      </c>
    </row>
    <row r="8" spans="1:1" s="20" customFormat="1" ht="18" customHeight="1" x14ac:dyDescent="0.15">
      <c r="A8" s="22"/>
    </row>
    <row r="9" spans="1:1" s="20" customFormat="1" ht="18" customHeight="1" x14ac:dyDescent="0.15">
      <c r="A9" s="22"/>
    </row>
    <row r="10" spans="1:1" s="20" customFormat="1" ht="25.5" x14ac:dyDescent="0.15">
      <c r="A10" s="23" t="str">
        <f>入力シート!B3</f>
        <v>参議院徳島県及び高知県選挙区選出議員選挙</v>
      </c>
    </row>
    <row r="11" spans="1:1" s="20" customFormat="1" ht="18" customHeight="1" x14ac:dyDescent="0.15">
      <c r="A11" s="22"/>
    </row>
    <row r="12" spans="1:1" s="20" customFormat="1" ht="18" customHeight="1" x14ac:dyDescent="0.15">
      <c r="A12" s="22"/>
    </row>
    <row r="13" spans="1:1" s="20" customFormat="1" ht="18" customHeight="1" x14ac:dyDescent="0.15">
      <c r="A13" s="22"/>
    </row>
    <row r="14" spans="1:1" s="20" customFormat="1" ht="18" customHeight="1" x14ac:dyDescent="0.15">
      <c r="A14" s="22"/>
    </row>
    <row r="15" spans="1:1" s="20" customFormat="1" ht="18" customHeight="1" x14ac:dyDescent="0.15">
      <c r="A15" s="22"/>
    </row>
    <row r="16" spans="1:1" s="20" customFormat="1" ht="18" customHeight="1" x14ac:dyDescent="0.15">
      <c r="A16" s="22"/>
    </row>
    <row r="17" spans="1:1" s="20" customFormat="1" ht="18" customHeight="1" x14ac:dyDescent="0.15">
      <c r="A17" s="22"/>
    </row>
    <row r="18" spans="1:1" s="20" customFormat="1" ht="18" customHeight="1" x14ac:dyDescent="0.15">
      <c r="A18" s="22"/>
    </row>
    <row r="19" spans="1:1" s="20" customFormat="1" ht="42" x14ac:dyDescent="0.15">
      <c r="A19" s="24" t="s">
        <v>163</v>
      </c>
    </row>
    <row r="20" spans="1:1" s="20" customFormat="1" ht="18" customHeight="1" x14ac:dyDescent="0.15">
      <c r="A20" s="22"/>
    </row>
    <row r="21" spans="1:1" s="20" customFormat="1" ht="18" customHeight="1" x14ac:dyDescent="0.15">
      <c r="A21" s="22"/>
    </row>
    <row r="22" spans="1:1" s="20" customFormat="1" ht="18" customHeight="1" x14ac:dyDescent="0.15">
      <c r="A22" s="22"/>
    </row>
    <row r="23" spans="1:1" s="20" customFormat="1" ht="18" customHeight="1" x14ac:dyDescent="0.15">
      <c r="A23" s="22"/>
    </row>
    <row r="24" spans="1:1" s="20" customFormat="1" ht="18" customHeight="1" x14ac:dyDescent="0.15">
      <c r="A24" s="22"/>
    </row>
    <row r="25" spans="1:1" s="20" customFormat="1" ht="18" customHeight="1" x14ac:dyDescent="0.15">
      <c r="A25" s="22"/>
    </row>
    <row r="26" spans="1:1" s="20" customFormat="1" ht="18" customHeight="1" x14ac:dyDescent="0.15">
      <c r="A26" s="22"/>
    </row>
    <row r="27" spans="1:1" s="20" customFormat="1" ht="18" customHeight="1" x14ac:dyDescent="0.15">
      <c r="A27" s="22"/>
    </row>
    <row r="28" spans="1:1" s="20" customFormat="1" ht="18" customHeight="1" x14ac:dyDescent="0.15">
      <c r="A28" s="22"/>
    </row>
    <row r="29" spans="1:1" s="20" customFormat="1" ht="18" customHeight="1" x14ac:dyDescent="0.15">
      <c r="A29" s="22"/>
    </row>
    <row r="30" spans="1:1" s="20" customFormat="1" ht="18" customHeight="1" x14ac:dyDescent="0.15">
      <c r="A30" s="22"/>
    </row>
    <row r="31" spans="1:1" s="20" customFormat="1" ht="18" customHeight="1" x14ac:dyDescent="0.15">
      <c r="A31" s="22"/>
    </row>
    <row r="32" spans="1:1" s="20" customFormat="1" ht="18" customHeight="1" x14ac:dyDescent="0.15">
      <c r="A32" s="22"/>
    </row>
    <row r="33" spans="1:1" s="20" customFormat="1" ht="18" customHeight="1" x14ac:dyDescent="0.15">
      <c r="A33" s="22"/>
    </row>
    <row r="34" spans="1:1" s="20" customFormat="1" ht="18" customHeight="1" x14ac:dyDescent="0.15">
      <c r="A34" s="22"/>
    </row>
    <row r="35" spans="1:1" s="20" customFormat="1" ht="18" customHeight="1" x14ac:dyDescent="0.15">
      <c r="A35" s="22"/>
    </row>
    <row r="36" spans="1:1" s="20" customFormat="1" ht="18" customHeight="1" x14ac:dyDescent="0.15">
      <c r="A36" s="22"/>
    </row>
    <row r="37" spans="1:1" s="20" customFormat="1" ht="18" customHeight="1" x14ac:dyDescent="0.15">
      <c r="A37" s="22"/>
    </row>
    <row r="38" spans="1:1" s="20" customFormat="1" ht="21" x14ac:dyDescent="0.15">
      <c r="A38" s="25" t="s">
        <v>0</v>
      </c>
    </row>
    <row r="39" spans="1:1" ht="18" customHeight="1" x14ac:dyDescent="0.15">
      <c r="A39" s="26"/>
    </row>
    <row r="40" spans="1:1" ht="18" customHeight="1" x14ac:dyDescent="0.15">
      <c r="A40" s="26"/>
    </row>
    <row r="41" spans="1:1" ht="18" customHeight="1" x14ac:dyDescent="0.15">
      <c r="A41" s="26"/>
    </row>
    <row r="42" spans="1:1" ht="18" customHeight="1" x14ac:dyDescent="0.15">
      <c r="A42" s="27"/>
    </row>
    <row r="43" spans="1:1" ht="18" customHeight="1" x14ac:dyDescent="0.15">
      <c r="A43" s="27"/>
    </row>
    <row r="44" spans="1:1" ht="18" customHeight="1" x14ac:dyDescent="0.15">
      <c r="A44" s="27"/>
    </row>
    <row r="45" spans="1:1" ht="18" customHeight="1" x14ac:dyDescent="0.15">
      <c r="A45" s="27"/>
    </row>
    <row r="46" spans="1:1" ht="18" customHeight="1" x14ac:dyDescent="0.15">
      <c r="A46" s="27"/>
    </row>
    <row r="47" spans="1:1" ht="18" customHeight="1" x14ac:dyDescent="0.15">
      <c r="A47" s="27"/>
    </row>
    <row r="48" spans="1:1" ht="18" customHeight="1" x14ac:dyDescent="0.15">
      <c r="A48" s="27"/>
    </row>
    <row r="49" spans="1:1" ht="18" customHeight="1" x14ac:dyDescent="0.15">
      <c r="A49" s="27"/>
    </row>
    <row r="50" spans="1:1" ht="18" customHeight="1" x14ac:dyDescent="0.15">
      <c r="A50" s="27"/>
    </row>
    <row r="51" spans="1:1" ht="18" customHeight="1" x14ac:dyDescent="0.15">
      <c r="A51" s="27"/>
    </row>
    <row r="52" spans="1:1" ht="18" customHeight="1" x14ac:dyDescent="0.15">
      <c r="A52" s="27"/>
    </row>
    <row r="53" spans="1:1" ht="18" customHeight="1" x14ac:dyDescent="0.15">
      <c r="A53" s="27"/>
    </row>
    <row r="54" spans="1:1" ht="18" customHeight="1" x14ac:dyDescent="0.15">
      <c r="A54" s="28"/>
    </row>
    <row r="55" spans="1:1" ht="18" customHeight="1" x14ac:dyDescent="0.15">
      <c r="A55" s="27"/>
    </row>
    <row r="56" spans="1:1" ht="18" customHeight="1" x14ac:dyDescent="0.15">
      <c r="A56" s="27"/>
    </row>
  </sheetData>
  <phoneticPr fontId="2"/>
  <printOptions horizontalCentered="1"/>
  <pageMargins left="0.78740157480314965" right="0.78740157480314965" top="0.59055118110236227" bottom="0.59055118110236227" header="0.31496062992125984" footer="0.31496062992125984"/>
  <pageSetup paperSize="9" fitToHeight="0" orientation="portrait" blackAndWhite="1"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00000"/>
  </sheetPr>
  <dimension ref="A1:D69"/>
  <sheetViews>
    <sheetView view="pageBreakPreview" topLeftCell="A58" zoomScaleSheetLayoutView="100" workbookViewId="0">
      <selection activeCell="A22" sqref="A22"/>
    </sheetView>
  </sheetViews>
  <sheetFormatPr defaultRowHeight="13.5" x14ac:dyDescent="0.15"/>
  <cols>
    <col min="1" max="1" width="30" style="19" customWidth="1"/>
    <col min="2" max="2" width="9.25" style="19" customWidth="1"/>
    <col min="3" max="3" width="33" style="19" customWidth="1"/>
    <col min="4" max="4" width="10.5" style="19" customWidth="1"/>
    <col min="5" max="5" width="3.125" style="19" customWidth="1"/>
    <col min="6" max="6" width="9" style="19" customWidth="1"/>
    <col min="7" max="16384" width="9" style="19"/>
  </cols>
  <sheetData>
    <row r="1" spans="1:4" ht="27" customHeight="1" x14ac:dyDescent="0.15">
      <c r="A1" s="310" t="s">
        <v>172</v>
      </c>
      <c r="B1" s="311"/>
      <c r="C1" s="311"/>
      <c r="D1" s="311"/>
    </row>
    <row r="2" spans="1:4" ht="9" customHeight="1" x14ac:dyDescent="0.15">
      <c r="A2" s="27"/>
    </row>
    <row r="3" spans="1:4" ht="18" customHeight="1" x14ac:dyDescent="0.15">
      <c r="A3" s="316" t="s">
        <v>170</v>
      </c>
      <c r="B3" s="38" t="s">
        <v>37</v>
      </c>
      <c r="C3" s="318" t="s">
        <v>175</v>
      </c>
      <c r="D3" s="320" t="s">
        <v>177</v>
      </c>
    </row>
    <row r="4" spans="1:4" ht="18" customHeight="1" x14ac:dyDescent="0.15">
      <c r="A4" s="317"/>
      <c r="B4" s="39" t="s">
        <v>90</v>
      </c>
      <c r="C4" s="319"/>
      <c r="D4" s="321"/>
    </row>
    <row r="5" spans="1:4" s="29" customFormat="1" ht="63" customHeight="1" x14ac:dyDescent="0.15">
      <c r="A5" s="30" t="s">
        <v>62</v>
      </c>
      <c r="B5" s="40">
        <v>1</v>
      </c>
      <c r="C5" s="44" t="s">
        <v>198</v>
      </c>
      <c r="D5" s="48"/>
    </row>
    <row r="6" spans="1:4" s="29" customFormat="1" ht="54" customHeight="1" x14ac:dyDescent="0.15">
      <c r="A6" s="31" t="s">
        <v>6</v>
      </c>
      <c r="B6" s="41">
        <v>2</v>
      </c>
      <c r="C6" s="45" t="s">
        <v>109</v>
      </c>
      <c r="D6" s="49"/>
    </row>
    <row r="7" spans="1:4" s="29" customFormat="1" ht="45" customHeight="1" x14ac:dyDescent="0.15">
      <c r="A7" s="31" t="s">
        <v>202</v>
      </c>
      <c r="B7" s="41">
        <v>3</v>
      </c>
      <c r="C7" s="45" t="s">
        <v>53</v>
      </c>
      <c r="D7" s="49"/>
    </row>
    <row r="8" spans="1:4" s="29" customFormat="1" ht="45" customHeight="1" x14ac:dyDescent="0.15">
      <c r="A8" s="31" t="s">
        <v>33</v>
      </c>
      <c r="B8" s="41">
        <v>4</v>
      </c>
      <c r="C8" s="45" t="s">
        <v>93</v>
      </c>
      <c r="D8" s="49"/>
    </row>
    <row r="9" spans="1:4" s="29" customFormat="1" ht="45" customHeight="1" x14ac:dyDescent="0.15">
      <c r="A9" s="31" t="s">
        <v>18</v>
      </c>
      <c r="B9" s="41">
        <v>5</v>
      </c>
      <c r="C9" s="45" t="s">
        <v>97</v>
      </c>
      <c r="D9" s="49"/>
    </row>
    <row r="10" spans="1:4" s="29" customFormat="1" ht="63" customHeight="1" x14ac:dyDescent="0.15">
      <c r="A10" s="31" t="s">
        <v>220</v>
      </c>
      <c r="B10" s="41">
        <v>6</v>
      </c>
      <c r="C10" s="45" t="s">
        <v>231</v>
      </c>
      <c r="D10" s="49"/>
    </row>
    <row r="11" spans="1:4" s="29" customFormat="1" ht="15.75" customHeight="1" x14ac:dyDescent="0.15">
      <c r="A11" s="32" t="s">
        <v>68</v>
      </c>
      <c r="B11" s="287">
        <v>7</v>
      </c>
      <c r="C11" s="289" t="s">
        <v>8</v>
      </c>
      <c r="D11" s="290"/>
    </row>
    <row r="12" spans="1:4" s="29" customFormat="1" ht="47.25" customHeight="1" x14ac:dyDescent="0.15">
      <c r="A12" s="30" t="s">
        <v>19</v>
      </c>
      <c r="B12" s="288"/>
      <c r="C12" s="322"/>
      <c r="D12" s="290"/>
    </row>
    <row r="13" spans="1:4" s="29" customFormat="1" ht="15.75" customHeight="1" x14ac:dyDescent="0.15">
      <c r="A13" s="32" t="s">
        <v>68</v>
      </c>
      <c r="B13" s="287" t="s">
        <v>46</v>
      </c>
      <c r="C13" s="289" t="s">
        <v>234</v>
      </c>
      <c r="D13" s="290"/>
    </row>
    <row r="14" spans="1:4" s="29" customFormat="1" ht="47.25" customHeight="1" x14ac:dyDescent="0.15">
      <c r="A14" s="30" t="s">
        <v>38</v>
      </c>
      <c r="B14" s="323"/>
      <c r="C14" s="322"/>
      <c r="D14" s="290"/>
    </row>
    <row r="15" spans="1:4" s="29" customFormat="1" ht="63" customHeight="1" x14ac:dyDescent="0.15">
      <c r="A15" s="31" t="s">
        <v>241</v>
      </c>
      <c r="B15" s="41">
        <v>9</v>
      </c>
      <c r="C15" s="45" t="s">
        <v>235</v>
      </c>
      <c r="D15" s="49"/>
    </row>
    <row r="16" spans="1:4" s="29" customFormat="1" ht="54" customHeight="1" x14ac:dyDescent="0.15">
      <c r="A16" s="31" t="s">
        <v>154</v>
      </c>
      <c r="B16" s="41">
        <v>10</v>
      </c>
      <c r="C16" s="45" t="s">
        <v>242</v>
      </c>
      <c r="D16" s="49"/>
    </row>
    <row r="17" spans="1:4" s="29" customFormat="1" ht="36" customHeight="1" x14ac:dyDescent="0.15">
      <c r="A17" s="31" t="s">
        <v>98</v>
      </c>
      <c r="B17" s="41">
        <v>11</v>
      </c>
      <c r="C17" s="45" t="s">
        <v>105</v>
      </c>
      <c r="D17" s="49"/>
    </row>
    <row r="18" spans="1:4" s="29" customFormat="1" ht="63" customHeight="1" x14ac:dyDescent="0.15">
      <c r="A18" s="31" t="s">
        <v>55</v>
      </c>
      <c r="B18" s="41">
        <v>12</v>
      </c>
      <c r="C18" s="45" t="s">
        <v>243</v>
      </c>
      <c r="D18" s="49"/>
    </row>
    <row r="19" spans="1:4" s="29" customFormat="1" ht="45" customHeight="1" x14ac:dyDescent="0.15">
      <c r="A19" s="33" t="s">
        <v>213</v>
      </c>
      <c r="B19" s="42">
        <v>13</v>
      </c>
      <c r="C19" s="46" t="s">
        <v>102</v>
      </c>
      <c r="D19" s="50"/>
    </row>
    <row r="20" spans="1:4" s="29" customFormat="1" ht="36" customHeight="1" x14ac:dyDescent="0.15">
      <c r="A20" s="312" t="s">
        <v>485</v>
      </c>
      <c r="B20" s="312"/>
      <c r="C20" s="312"/>
    </row>
    <row r="21" spans="1:4" s="29" customFormat="1" ht="36" customHeight="1" x14ac:dyDescent="0.15">
      <c r="A21" s="34"/>
    </row>
    <row r="22" spans="1:4" ht="18" customHeight="1" x14ac:dyDescent="0.15">
      <c r="A22" s="295" t="s">
        <v>170</v>
      </c>
      <c r="B22" s="38" t="s">
        <v>37</v>
      </c>
      <c r="C22" s="297" t="s">
        <v>175</v>
      </c>
      <c r="D22" s="299" t="s">
        <v>177</v>
      </c>
    </row>
    <row r="23" spans="1:4" ht="18" customHeight="1" x14ac:dyDescent="0.15">
      <c r="A23" s="296"/>
      <c r="B23" s="39" t="s">
        <v>90</v>
      </c>
      <c r="C23" s="298"/>
      <c r="D23" s="300"/>
    </row>
    <row r="24" spans="1:4" s="29" customFormat="1" ht="63" customHeight="1" x14ac:dyDescent="0.15">
      <c r="A24" s="30" t="s">
        <v>118</v>
      </c>
      <c r="B24" s="40">
        <v>14</v>
      </c>
      <c r="C24" s="44" t="s">
        <v>72</v>
      </c>
      <c r="D24" s="48"/>
    </row>
    <row r="25" spans="1:4" s="29" customFormat="1" ht="45" customHeight="1" x14ac:dyDescent="0.15">
      <c r="A25" s="31" t="s">
        <v>130</v>
      </c>
      <c r="B25" s="41">
        <v>15</v>
      </c>
      <c r="C25" s="45" t="s">
        <v>146</v>
      </c>
      <c r="D25" s="49"/>
    </row>
    <row r="26" spans="1:4" s="29" customFormat="1" ht="36" customHeight="1" x14ac:dyDescent="0.15">
      <c r="A26" s="31" t="s">
        <v>134</v>
      </c>
      <c r="B26" s="41">
        <v>16</v>
      </c>
      <c r="C26" s="45" t="s">
        <v>34</v>
      </c>
      <c r="D26" s="49"/>
    </row>
    <row r="27" spans="1:4" s="29" customFormat="1" ht="63" customHeight="1" x14ac:dyDescent="0.15">
      <c r="A27" s="31" t="s">
        <v>247</v>
      </c>
      <c r="B27" s="41">
        <v>17</v>
      </c>
      <c r="C27" s="45" t="s">
        <v>256</v>
      </c>
      <c r="D27" s="49"/>
    </row>
    <row r="28" spans="1:4" s="29" customFormat="1" ht="45" customHeight="1" x14ac:dyDescent="0.15">
      <c r="A28" s="31" t="s">
        <v>178</v>
      </c>
      <c r="B28" s="41">
        <v>18</v>
      </c>
      <c r="C28" s="45" t="s">
        <v>110</v>
      </c>
      <c r="D28" s="49"/>
    </row>
    <row r="29" spans="1:4" s="29" customFormat="1" ht="63" customHeight="1" x14ac:dyDescent="0.15">
      <c r="A29" s="31" t="s">
        <v>136</v>
      </c>
      <c r="B29" s="41">
        <v>19</v>
      </c>
      <c r="C29" s="45" t="s">
        <v>141</v>
      </c>
      <c r="D29" s="49"/>
    </row>
    <row r="30" spans="1:4" s="29" customFormat="1" ht="45" customHeight="1" x14ac:dyDescent="0.15">
      <c r="A30" s="31" t="s">
        <v>20</v>
      </c>
      <c r="B30" s="41">
        <v>20</v>
      </c>
      <c r="C30" s="45" t="s">
        <v>48</v>
      </c>
      <c r="D30" s="49"/>
    </row>
    <row r="31" spans="1:4" s="29" customFormat="1" ht="36" customHeight="1" x14ac:dyDescent="0.15">
      <c r="A31" s="31" t="s">
        <v>51</v>
      </c>
      <c r="B31" s="41">
        <v>21</v>
      </c>
      <c r="C31" s="45" t="s">
        <v>138</v>
      </c>
      <c r="D31" s="49"/>
    </row>
    <row r="32" spans="1:4" s="29" customFormat="1" ht="63" customHeight="1" x14ac:dyDescent="0.15">
      <c r="A32" s="31" t="s">
        <v>253</v>
      </c>
      <c r="B32" s="41">
        <v>22</v>
      </c>
      <c r="C32" s="45" t="s">
        <v>215</v>
      </c>
      <c r="D32" s="49"/>
    </row>
    <row r="33" spans="1:4" s="29" customFormat="1" ht="45" customHeight="1" x14ac:dyDescent="0.15">
      <c r="A33" s="31" t="s">
        <v>192</v>
      </c>
      <c r="B33" s="41">
        <v>23</v>
      </c>
      <c r="C33" s="45" t="s">
        <v>44</v>
      </c>
      <c r="D33" s="49"/>
    </row>
    <row r="34" spans="1:4" s="29" customFormat="1" ht="72" customHeight="1" x14ac:dyDescent="0.15">
      <c r="A34" s="31" t="s">
        <v>29</v>
      </c>
      <c r="B34" s="41">
        <v>24</v>
      </c>
      <c r="C34" s="45" t="s">
        <v>122</v>
      </c>
      <c r="D34" s="49"/>
    </row>
    <row r="35" spans="1:4" s="29" customFormat="1" ht="54" customHeight="1" x14ac:dyDescent="0.15">
      <c r="A35" s="31" t="s">
        <v>1</v>
      </c>
      <c r="B35" s="41">
        <v>25</v>
      </c>
      <c r="C35" s="45" t="s">
        <v>13</v>
      </c>
      <c r="D35" s="49"/>
    </row>
    <row r="36" spans="1:4" s="29" customFormat="1" ht="45" customHeight="1" x14ac:dyDescent="0.15">
      <c r="A36" s="33" t="s">
        <v>143</v>
      </c>
      <c r="B36" s="42">
        <v>26</v>
      </c>
      <c r="C36" s="46" t="s">
        <v>11</v>
      </c>
      <c r="D36" s="50"/>
    </row>
    <row r="37" spans="1:4" s="29" customFormat="1" ht="36" customHeight="1" x14ac:dyDescent="0.15">
      <c r="A37" s="312" t="s">
        <v>485</v>
      </c>
      <c r="B37" s="313"/>
      <c r="C37" s="313"/>
    </row>
    <row r="38" spans="1:4" s="29" customFormat="1" ht="36" customHeight="1" x14ac:dyDescent="0.15">
      <c r="A38" s="34"/>
    </row>
    <row r="39" spans="1:4" ht="18" customHeight="1" x14ac:dyDescent="0.15">
      <c r="A39" s="295" t="s">
        <v>170</v>
      </c>
      <c r="B39" s="38" t="s">
        <v>37</v>
      </c>
      <c r="C39" s="297" t="s">
        <v>175</v>
      </c>
      <c r="D39" s="299" t="s">
        <v>177</v>
      </c>
    </row>
    <row r="40" spans="1:4" ht="18" customHeight="1" x14ac:dyDescent="0.15">
      <c r="A40" s="296"/>
      <c r="B40" s="39" t="s">
        <v>90</v>
      </c>
      <c r="C40" s="298"/>
      <c r="D40" s="300"/>
    </row>
    <row r="41" spans="1:4" s="29" customFormat="1" ht="24" customHeight="1" x14ac:dyDescent="0.15">
      <c r="A41" s="35" t="s">
        <v>258</v>
      </c>
      <c r="B41" s="307">
        <v>27</v>
      </c>
      <c r="C41" s="308" t="s">
        <v>264</v>
      </c>
      <c r="D41" s="309"/>
    </row>
    <row r="42" spans="1:4" s="29" customFormat="1" ht="48" customHeight="1" x14ac:dyDescent="0.15">
      <c r="A42" s="30" t="s">
        <v>119</v>
      </c>
      <c r="B42" s="288"/>
      <c r="C42" s="289"/>
      <c r="D42" s="290"/>
    </row>
    <row r="43" spans="1:4" s="29" customFormat="1" ht="18" customHeight="1" x14ac:dyDescent="0.15">
      <c r="A43" s="36" t="s">
        <v>68</v>
      </c>
      <c r="B43" s="303">
        <v>28</v>
      </c>
      <c r="C43" s="304" t="s">
        <v>27</v>
      </c>
      <c r="D43" s="306"/>
    </row>
    <row r="44" spans="1:4" s="29" customFormat="1" ht="36" customHeight="1" x14ac:dyDescent="0.15">
      <c r="A44" s="30" t="s">
        <v>119</v>
      </c>
      <c r="B44" s="288"/>
      <c r="C44" s="305"/>
      <c r="D44" s="290"/>
    </row>
    <row r="45" spans="1:4" s="29" customFormat="1" ht="72" customHeight="1" x14ac:dyDescent="0.15">
      <c r="A45" s="31" t="s">
        <v>266</v>
      </c>
      <c r="B45" s="41">
        <v>29</v>
      </c>
      <c r="C45" s="45" t="s">
        <v>269</v>
      </c>
      <c r="D45" s="49"/>
    </row>
    <row r="46" spans="1:4" s="29" customFormat="1" ht="54" customHeight="1" x14ac:dyDescent="0.15">
      <c r="A46" s="31" t="s">
        <v>103</v>
      </c>
      <c r="B46" s="41">
        <v>30</v>
      </c>
      <c r="C46" s="45" t="s">
        <v>278</v>
      </c>
      <c r="D46" s="49"/>
    </row>
    <row r="47" spans="1:4" s="29" customFormat="1" ht="45" customHeight="1" x14ac:dyDescent="0.15">
      <c r="A47" s="31" t="s">
        <v>208</v>
      </c>
      <c r="B47" s="41">
        <v>31</v>
      </c>
      <c r="C47" s="45" t="s">
        <v>11</v>
      </c>
      <c r="D47" s="49"/>
    </row>
    <row r="48" spans="1:4" s="29" customFormat="1" ht="24" customHeight="1" x14ac:dyDescent="0.15">
      <c r="A48" s="32" t="s">
        <v>258</v>
      </c>
      <c r="B48" s="287">
        <v>32</v>
      </c>
      <c r="C48" s="289" t="s">
        <v>223</v>
      </c>
      <c r="D48" s="290"/>
    </row>
    <row r="49" spans="1:4" s="29" customFormat="1" ht="48" customHeight="1" x14ac:dyDescent="0.15">
      <c r="A49" s="30" t="s">
        <v>274</v>
      </c>
      <c r="B49" s="288"/>
      <c r="C49" s="289"/>
      <c r="D49" s="290"/>
    </row>
    <row r="50" spans="1:4" s="29" customFormat="1" ht="18" customHeight="1" x14ac:dyDescent="0.15">
      <c r="A50" s="32" t="s">
        <v>68</v>
      </c>
      <c r="B50" s="287">
        <v>33</v>
      </c>
      <c r="C50" s="292" t="s">
        <v>76</v>
      </c>
      <c r="D50" s="290"/>
    </row>
    <row r="51" spans="1:4" s="29" customFormat="1" ht="36" customHeight="1" x14ac:dyDescent="0.15">
      <c r="A51" s="30" t="s">
        <v>274</v>
      </c>
      <c r="B51" s="288"/>
      <c r="C51" s="288"/>
      <c r="D51" s="290"/>
    </row>
    <row r="52" spans="1:4" s="29" customFormat="1" ht="72" customHeight="1" x14ac:dyDescent="0.15">
      <c r="A52" s="31" t="s">
        <v>280</v>
      </c>
      <c r="B52" s="41">
        <v>34</v>
      </c>
      <c r="C52" s="45" t="s">
        <v>150</v>
      </c>
      <c r="D52" s="49"/>
    </row>
    <row r="53" spans="1:4" s="29" customFormat="1" ht="54" customHeight="1" x14ac:dyDescent="0.15">
      <c r="A53" s="31" t="s">
        <v>281</v>
      </c>
      <c r="B53" s="41">
        <v>35</v>
      </c>
      <c r="C53" s="45" t="s">
        <v>271</v>
      </c>
      <c r="D53" s="49"/>
    </row>
    <row r="54" spans="1:4" s="29" customFormat="1" ht="45" customHeight="1" x14ac:dyDescent="0.15">
      <c r="A54" s="31" t="s">
        <v>286</v>
      </c>
      <c r="B54" s="41">
        <v>36</v>
      </c>
      <c r="C54" s="45" t="s">
        <v>11</v>
      </c>
      <c r="D54" s="49"/>
    </row>
    <row r="55" spans="1:4" s="29" customFormat="1" ht="21" customHeight="1" x14ac:dyDescent="0.15">
      <c r="A55" s="32" t="s">
        <v>258</v>
      </c>
      <c r="B55" s="301">
        <v>37</v>
      </c>
      <c r="C55" s="289" t="s">
        <v>147</v>
      </c>
      <c r="D55" s="290"/>
    </row>
    <row r="56" spans="1:4" s="29" customFormat="1" ht="48" customHeight="1" x14ac:dyDescent="0.15">
      <c r="A56" s="30" t="s">
        <v>126</v>
      </c>
      <c r="B56" s="302"/>
      <c r="C56" s="289"/>
      <c r="D56" s="290"/>
    </row>
    <row r="57" spans="1:4" s="29" customFormat="1" ht="18" customHeight="1" x14ac:dyDescent="0.15">
      <c r="A57" s="32" t="s">
        <v>68</v>
      </c>
      <c r="B57" s="287">
        <v>38</v>
      </c>
      <c r="C57" s="292" t="s">
        <v>76</v>
      </c>
      <c r="D57" s="290"/>
    </row>
    <row r="58" spans="1:4" s="29" customFormat="1" ht="36.75" customHeight="1" x14ac:dyDescent="0.15">
      <c r="A58" s="37" t="s">
        <v>126</v>
      </c>
      <c r="B58" s="291"/>
      <c r="C58" s="291"/>
      <c r="D58" s="294"/>
    </row>
    <row r="59" spans="1:4" ht="27" customHeight="1" x14ac:dyDescent="0.15">
      <c r="A59" s="312" t="s">
        <v>302</v>
      </c>
      <c r="B59" s="313"/>
      <c r="C59" s="313"/>
    </row>
    <row r="60" spans="1:4" s="29" customFormat="1" ht="36" customHeight="1" x14ac:dyDescent="0.15">
      <c r="A60" s="34"/>
    </row>
    <row r="61" spans="1:4" ht="18" customHeight="1" x14ac:dyDescent="0.15">
      <c r="A61" s="295" t="s">
        <v>170</v>
      </c>
      <c r="B61" s="38" t="s">
        <v>37</v>
      </c>
      <c r="C61" s="297" t="s">
        <v>175</v>
      </c>
      <c r="D61" s="299" t="s">
        <v>177</v>
      </c>
    </row>
    <row r="62" spans="1:4" ht="18" customHeight="1" x14ac:dyDescent="0.15">
      <c r="A62" s="296"/>
      <c r="B62" s="39" t="s">
        <v>90</v>
      </c>
      <c r="C62" s="298"/>
      <c r="D62" s="300"/>
    </row>
    <row r="63" spans="1:4" s="29" customFormat="1" ht="72" customHeight="1" x14ac:dyDescent="0.15">
      <c r="A63" s="31" t="s">
        <v>495</v>
      </c>
      <c r="B63" s="41">
        <v>39</v>
      </c>
      <c r="C63" s="45" t="s">
        <v>410</v>
      </c>
      <c r="D63" s="49"/>
    </row>
    <row r="64" spans="1:4" s="29" customFormat="1" ht="45" customHeight="1" x14ac:dyDescent="0.15">
      <c r="A64" s="32" t="s">
        <v>496</v>
      </c>
      <c r="B64" s="43">
        <v>40</v>
      </c>
      <c r="C64" s="47" t="s">
        <v>257</v>
      </c>
      <c r="D64" s="51"/>
    </row>
    <row r="65" spans="1:4" s="29" customFormat="1" ht="24" customHeight="1" x14ac:dyDescent="0.15">
      <c r="A65" s="32" t="s">
        <v>258</v>
      </c>
      <c r="B65" s="287">
        <v>41</v>
      </c>
      <c r="C65" s="289" t="s">
        <v>95</v>
      </c>
      <c r="D65" s="290"/>
    </row>
    <row r="66" spans="1:4" s="29" customFormat="1" ht="48" customHeight="1" x14ac:dyDescent="0.15">
      <c r="A66" s="30" t="s">
        <v>458</v>
      </c>
      <c r="B66" s="288"/>
      <c r="C66" s="289"/>
      <c r="D66" s="290"/>
    </row>
    <row r="67" spans="1:4" s="29" customFormat="1" ht="18" customHeight="1" x14ac:dyDescent="0.15">
      <c r="A67" s="32" t="s">
        <v>68</v>
      </c>
      <c r="B67" s="287">
        <v>42</v>
      </c>
      <c r="C67" s="292" t="s">
        <v>357</v>
      </c>
      <c r="D67" s="290"/>
    </row>
    <row r="68" spans="1:4" s="29" customFormat="1" ht="36" customHeight="1" x14ac:dyDescent="0.15">
      <c r="A68" s="37" t="s">
        <v>509</v>
      </c>
      <c r="B68" s="291"/>
      <c r="C68" s="293"/>
      <c r="D68" s="294"/>
    </row>
    <row r="69" spans="1:4" ht="27" customHeight="1" x14ac:dyDescent="0.15">
      <c r="A69" s="314" t="s">
        <v>302</v>
      </c>
      <c r="B69" s="315"/>
      <c r="C69" s="315"/>
    </row>
  </sheetData>
  <mergeCells count="47">
    <mergeCell ref="A1:D1"/>
    <mergeCell ref="A20:C20"/>
    <mergeCell ref="A37:C37"/>
    <mergeCell ref="A59:C59"/>
    <mergeCell ref="A69:C69"/>
    <mergeCell ref="A3:A4"/>
    <mergeCell ref="C3:C4"/>
    <mergeCell ref="D3:D4"/>
    <mergeCell ref="B11:B12"/>
    <mergeCell ref="C11:C12"/>
    <mergeCell ref="D11:D12"/>
    <mergeCell ref="B13:B14"/>
    <mergeCell ref="C13:C14"/>
    <mergeCell ref="D13:D14"/>
    <mergeCell ref="A22:A23"/>
    <mergeCell ref="C22:C23"/>
    <mergeCell ref="D22:D23"/>
    <mergeCell ref="A39:A40"/>
    <mergeCell ref="C39:C40"/>
    <mergeCell ref="D39:D40"/>
    <mergeCell ref="B41:B42"/>
    <mergeCell ref="C41:C42"/>
    <mergeCell ref="D41:D42"/>
    <mergeCell ref="B43:B44"/>
    <mergeCell ref="C43:C44"/>
    <mergeCell ref="D43:D44"/>
    <mergeCell ref="B48:B49"/>
    <mergeCell ref="C48:C49"/>
    <mergeCell ref="D48:D49"/>
    <mergeCell ref="B50:B51"/>
    <mergeCell ref="C50:C51"/>
    <mergeCell ref="D50:D51"/>
    <mergeCell ref="B55:B56"/>
    <mergeCell ref="C55:C56"/>
    <mergeCell ref="D55:D56"/>
    <mergeCell ref="B57:B58"/>
    <mergeCell ref="C57:C58"/>
    <mergeCell ref="D57:D58"/>
    <mergeCell ref="A61:A62"/>
    <mergeCell ref="C61:C62"/>
    <mergeCell ref="D61:D62"/>
    <mergeCell ref="B65:B66"/>
    <mergeCell ref="C65:C66"/>
    <mergeCell ref="D65:D66"/>
    <mergeCell ref="B67:B68"/>
    <mergeCell ref="C67:C68"/>
    <mergeCell ref="D67:D68"/>
  </mergeCells>
  <phoneticPr fontId="2"/>
  <printOptions horizontalCentered="1"/>
  <pageMargins left="0.78740157480314965" right="0.78740157480314965" top="0.78740157480314965" bottom="0.59055118110236227" header="0.31496062992125984" footer="0.31496062992125984"/>
  <pageSetup paperSize="9" fitToWidth="3" pageOrder="overThenDown" orientation="portrait" blackAndWhite="1" r:id="rId1"/>
  <rowBreaks count="2" manualBreakCount="2">
    <brk id="20" max="3" man="1"/>
    <brk id="37" max="3" man="1"/>
  </row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41"/>
  <sheetViews>
    <sheetView view="pageBreakPreview" zoomScaleSheetLayoutView="100" workbookViewId="0">
      <selection activeCell="A22" sqref="A22"/>
    </sheetView>
  </sheetViews>
  <sheetFormatPr defaultRowHeight="36" customHeight="1" x14ac:dyDescent="0.15"/>
  <cols>
    <col min="1" max="1" width="9" style="52" customWidth="1"/>
    <col min="2" max="2" width="6" style="52" customWidth="1"/>
    <col min="3" max="3" width="4.5" style="52" customWidth="1"/>
    <col min="4" max="4" width="33.625" style="52" customWidth="1"/>
    <col min="5" max="6" width="10.5" style="52" customWidth="1"/>
    <col min="7" max="7" width="9" style="52" customWidth="1"/>
    <col min="8" max="16384" width="9" style="52"/>
  </cols>
  <sheetData>
    <row r="1" spans="1:9" ht="18" customHeight="1" x14ac:dyDescent="0.15"/>
    <row r="2" spans="1:9" ht="36" customHeight="1" x14ac:dyDescent="0.15">
      <c r="A2" s="357" t="s">
        <v>292</v>
      </c>
      <c r="B2" s="357"/>
      <c r="C2" s="357"/>
      <c r="D2" s="357"/>
      <c r="E2" s="357"/>
      <c r="F2" s="357"/>
      <c r="G2" s="325"/>
    </row>
    <row r="3" spans="1:9" ht="13.5" customHeight="1" x14ac:dyDescent="0.15">
      <c r="A3" s="53"/>
      <c r="B3" s="53"/>
      <c r="C3" s="53"/>
      <c r="D3" s="53"/>
      <c r="E3" s="53"/>
      <c r="F3" s="53"/>
    </row>
    <row r="4" spans="1:9" ht="27" customHeight="1" x14ac:dyDescent="0.15">
      <c r="A4" s="358" t="s">
        <v>539</v>
      </c>
      <c r="B4" s="358"/>
      <c r="C4" s="358"/>
      <c r="D4" s="358"/>
      <c r="E4" s="358"/>
      <c r="F4" s="358"/>
      <c r="G4" s="358"/>
    </row>
    <row r="5" spans="1:9" ht="13.5" customHeight="1" x14ac:dyDescent="0.15">
      <c r="A5" s="54"/>
      <c r="B5" s="54"/>
      <c r="C5" s="54"/>
      <c r="D5" s="54"/>
      <c r="E5" s="54"/>
      <c r="F5" s="54"/>
    </row>
    <row r="6" spans="1:9" s="57" customFormat="1" ht="27" customHeight="1" x14ac:dyDescent="0.15">
      <c r="A6" s="359" t="str">
        <f>入力シート!$B$8</f>
        <v>令和7年　　月　　日</v>
      </c>
      <c r="B6" s="359"/>
      <c r="C6" s="359"/>
      <c r="D6" s="359"/>
      <c r="E6" s="359"/>
      <c r="F6" s="359"/>
      <c r="G6" s="359"/>
    </row>
    <row r="7" spans="1:9" s="61" customFormat="1" ht="13.5" customHeight="1" x14ac:dyDescent="0.15">
      <c r="A7" s="60"/>
      <c r="B7" s="60"/>
      <c r="C7" s="60"/>
      <c r="D7" s="60"/>
      <c r="E7" s="60"/>
      <c r="F7" s="60"/>
    </row>
    <row r="8" spans="1:9" s="61" customFormat="1" ht="27" customHeight="1" x14ac:dyDescent="0.15">
      <c r="A8" s="360" t="str">
        <f>"徳島県及び高知県参議院合同選挙区選挙管理委員会委員長　"&amp;入力シート!$B$10&amp;"　様"</f>
        <v>徳島県及び高知県参議院合同選挙区選挙管理委員会委員長　田中　庄司　様</v>
      </c>
      <c r="B8" s="360"/>
      <c r="C8" s="360"/>
      <c r="D8" s="360"/>
      <c r="E8" s="360"/>
      <c r="F8" s="360"/>
      <c r="G8" s="360"/>
    </row>
    <row r="9" spans="1:9" s="57" customFormat="1" ht="27" customHeight="1" x14ac:dyDescent="0.15">
      <c r="A9" s="361" t="str">
        <f>TEXT(入力シート!$B$7,"ggge年m月d日")&amp;"執行"&amp;入力シート!$B$3</f>
        <v>令和7年　　月　　日執行参議院徳島県及び高知県選挙区選出議員選挙</v>
      </c>
      <c r="B9" s="361"/>
      <c r="C9" s="361"/>
      <c r="D9" s="361"/>
      <c r="E9" s="361"/>
      <c r="F9" s="361"/>
      <c r="G9" s="361"/>
    </row>
    <row r="10" spans="1:9" s="57" customFormat="1" ht="27" customHeight="1" x14ac:dyDescent="0.15">
      <c r="A10" s="56"/>
      <c r="B10" s="56"/>
      <c r="C10" s="56"/>
      <c r="D10" s="58" t="s">
        <v>451</v>
      </c>
      <c r="E10" s="354" t="str">
        <f>入力シート!$B$22</f>
        <v>　</v>
      </c>
      <c r="F10" s="354"/>
      <c r="G10" s="354"/>
      <c r="H10" s="59"/>
    </row>
    <row r="11" spans="1:9" s="61" customFormat="1" ht="18" customHeight="1" x14ac:dyDescent="0.15">
      <c r="A11" s="355" t="s">
        <v>296</v>
      </c>
      <c r="B11" s="355"/>
      <c r="C11" s="355"/>
      <c r="D11" s="355"/>
      <c r="E11" s="355"/>
      <c r="F11" s="355"/>
      <c r="G11" s="355"/>
      <c r="I11" s="71"/>
    </row>
    <row r="12" spans="1:9" s="61" customFormat="1" ht="18" customHeight="1" x14ac:dyDescent="0.15">
      <c r="A12" s="350" t="s">
        <v>483</v>
      </c>
      <c r="B12" s="350"/>
      <c r="C12" s="350"/>
      <c r="D12" s="350"/>
      <c r="E12" s="350"/>
      <c r="F12" s="350"/>
      <c r="G12" s="350"/>
    </row>
    <row r="13" spans="1:9" s="63" customFormat="1" ht="13.5" customHeight="1" x14ac:dyDescent="0.15">
      <c r="A13" s="329" t="s">
        <v>17</v>
      </c>
      <c r="B13" s="330"/>
      <c r="C13" s="356" t="s">
        <v>88</v>
      </c>
      <c r="D13" s="356"/>
      <c r="E13" s="330" t="s">
        <v>35</v>
      </c>
      <c r="F13" s="330"/>
      <c r="G13" s="333" t="s">
        <v>259</v>
      </c>
    </row>
    <row r="14" spans="1:9" s="63" customFormat="1" ht="13.5" customHeight="1" x14ac:dyDescent="0.15">
      <c r="A14" s="331"/>
      <c r="B14" s="332"/>
      <c r="C14" s="351" t="s">
        <v>305</v>
      </c>
      <c r="D14" s="351"/>
      <c r="E14" s="72" t="s">
        <v>307</v>
      </c>
      <c r="F14" s="72" t="s">
        <v>310</v>
      </c>
      <c r="G14" s="334"/>
    </row>
    <row r="15" spans="1:9" s="67" customFormat="1" ht="27" customHeight="1" x14ac:dyDescent="0.15">
      <c r="A15" s="352"/>
      <c r="B15" s="346"/>
      <c r="C15" s="353"/>
      <c r="D15" s="353"/>
      <c r="E15" s="73"/>
      <c r="F15" s="74"/>
      <c r="G15" s="75"/>
    </row>
    <row r="16" spans="1:9" s="67" customFormat="1" ht="27" customHeight="1" x14ac:dyDescent="0.15">
      <c r="A16" s="352"/>
      <c r="B16" s="346"/>
      <c r="C16" s="353"/>
      <c r="D16" s="353"/>
      <c r="E16" s="73"/>
      <c r="F16" s="74"/>
      <c r="G16" s="75"/>
    </row>
    <row r="17" spans="1:7" s="67" customFormat="1" ht="27" customHeight="1" x14ac:dyDescent="0.15">
      <c r="A17" s="348"/>
      <c r="B17" s="347"/>
      <c r="C17" s="349"/>
      <c r="D17" s="349"/>
      <c r="E17" s="76"/>
      <c r="F17" s="77"/>
      <c r="G17" s="78"/>
    </row>
    <row r="18" spans="1:7" ht="9" customHeight="1" x14ac:dyDescent="0.15"/>
    <row r="19" spans="1:7" ht="18" customHeight="1" x14ac:dyDescent="0.15">
      <c r="A19" s="350" t="s">
        <v>311</v>
      </c>
      <c r="B19" s="350"/>
      <c r="C19" s="350"/>
      <c r="D19" s="350"/>
      <c r="E19" s="350"/>
      <c r="F19" s="350"/>
      <c r="G19" s="350"/>
    </row>
    <row r="20" spans="1:7" s="63" customFormat="1" ht="13.5" customHeight="1" x14ac:dyDescent="0.15">
      <c r="A20" s="335" t="s">
        <v>216</v>
      </c>
      <c r="B20" s="337" t="s">
        <v>17</v>
      </c>
      <c r="C20" s="337"/>
      <c r="D20" s="79" t="s">
        <v>240</v>
      </c>
      <c r="E20" s="337" t="s">
        <v>35</v>
      </c>
      <c r="F20" s="337"/>
      <c r="G20" s="333" t="s">
        <v>30</v>
      </c>
    </row>
    <row r="21" spans="1:7" s="63" customFormat="1" ht="13.5" customHeight="1" x14ac:dyDescent="0.15">
      <c r="A21" s="336"/>
      <c r="B21" s="338"/>
      <c r="C21" s="338"/>
      <c r="D21" s="80" t="s">
        <v>305</v>
      </c>
      <c r="E21" s="81" t="s">
        <v>313</v>
      </c>
      <c r="F21" s="81" t="s">
        <v>314</v>
      </c>
      <c r="G21" s="334"/>
    </row>
    <row r="22" spans="1:7" ht="30" customHeight="1" x14ac:dyDescent="0.15">
      <c r="A22" s="339" t="s">
        <v>107</v>
      </c>
      <c r="B22" s="346"/>
      <c r="C22" s="346"/>
      <c r="D22" s="82"/>
      <c r="E22" s="73"/>
      <c r="F22" s="74"/>
      <c r="G22" s="75"/>
    </row>
    <row r="23" spans="1:7" ht="30" customHeight="1" x14ac:dyDescent="0.15">
      <c r="A23" s="340"/>
      <c r="B23" s="346"/>
      <c r="C23" s="346"/>
      <c r="D23" s="82"/>
      <c r="E23" s="73"/>
      <c r="F23" s="74"/>
      <c r="G23" s="75"/>
    </row>
    <row r="24" spans="1:7" ht="30" customHeight="1" x14ac:dyDescent="0.15">
      <c r="A24" s="341"/>
      <c r="B24" s="346"/>
      <c r="C24" s="346"/>
      <c r="D24" s="82"/>
      <c r="E24" s="73"/>
      <c r="F24" s="74"/>
      <c r="G24" s="75"/>
    </row>
    <row r="25" spans="1:7" ht="30" customHeight="1" x14ac:dyDescent="0.15">
      <c r="A25" s="339" t="s">
        <v>101</v>
      </c>
      <c r="B25" s="346"/>
      <c r="C25" s="346"/>
      <c r="D25" s="82"/>
      <c r="E25" s="73"/>
      <c r="F25" s="74"/>
      <c r="G25" s="75"/>
    </row>
    <row r="26" spans="1:7" ht="30" customHeight="1" x14ac:dyDescent="0.15">
      <c r="A26" s="342"/>
      <c r="B26" s="346"/>
      <c r="C26" s="346"/>
      <c r="D26" s="82"/>
      <c r="E26" s="73"/>
      <c r="F26" s="74"/>
      <c r="G26" s="75"/>
    </row>
    <row r="27" spans="1:7" ht="30" customHeight="1" x14ac:dyDescent="0.15">
      <c r="A27" s="343"/>
      <c r="B27" s="346"/>
      <c r="C27" s="346"/>
      <c r="D27" s="82"/>
      <c r="E27" s="73"/>
      <c r="F27" s="74"/>
      <c r="G27" s="75"/>
    </row>
    <row r="28" spans="1:7" ht="30" customHeight="1" x14ac:dyDescent="0.15">
      <c r="A28" s="344" t="s">
        <v>316</v>
      </c>
      <c r="B28" s="346"/>
      <c r="C28" s="346"/>
      <c r="D28" s="82"/>
      <c r="E28" s="73"/>
      <c r="F28" s="74"/>
      <c r="G28" s="75"/>
    </row>
    <row r="29" spans="1:7" ht="30" customHeight="1" x14ac:dyDescent="0.15">
      <c r="A29" s="342"/>
      <c r="B29" s="346"/>
      <c r="C29" s="346"/>
      <c r="D29" s="82"/>
      <c r="E29" s="73"/>
      <c r="F29" s="74"/>
      <c r="G29" s="75"/>
    </row>
    <row r="30" spans="1:7" ht="30" customHeight="1" x14ac:dyDescent="0.15">
      <c r="A30" s="345"/>
      <c r="B30" s="347"/>
      <c r="C30" s="347"/>
      <c r="D30" s="83"/>
      <c r="E30" s="76"/>
      <c r="F30" s="77"/>
      <c r="G30" s="78"/>
    </row>
    <row r="31" spans="1:7" ht="18" customHeight="1" x14ac:dyDescent="0.15">
      <c r="A31" s="70" t="s">
        <v>321</v>
      </c>
      <c r="B31" s="70"/>
      <c r="C31" s="70"/>
      <c r="D31" s="70"/>
      <c r="E31" s="70"/>
      <c r="F31" s="70"/>
    </row>
    <row r="32" spans="1:7" ht="18" customHeight="1" x14ac:dyDescent="0.15">
      <c r="A32" s="324" t="s">
        <v>349</v>
      </c>
      <c r="B32" s="324"/>
      <c r="C32" s="324"/>
      <c r="D32" s="324"/>
      <c r="E32" s="324"/>
      <c r="F32" s="324"/>
      <c r="G32" s="325"/>
    </row>
    <row r="33" spans="1:8" ht="18" customHeight="1" x14ac:dyDescent="0.15">
      <c r="A33" s="324" t="s">
        <v>484</v>
      </c>
      <c r="B33" s="324"/>
      <c r="C33" s="324"/>
      <c r="D33" s="324"/>
      <c r="E33" s="324"/>
      <c r="F33" s="324"/>
      <c r="G33" s="325"/>
    </row>
    <row r="34" spans="1:8" ht="18" customHeight="1" x14ac:dyDescent="0.15">
      <c r="A34" s="324" t="s">
        <v>49</v>
      </c>
      <c r="B34" s="324"/>
      <c r="C34" s="324"/>
      <c r="D34" s="324"/>
      <c r="E34" s="324"/>
      <c r="F34" s="324"/>
      <c r="G34" s="325"/>
    </row>
    <row r="35" spans="1:8" ht="18" customHeight="1" x14ac:dyDescent="0.15">
      <c r="A35" s="324" t="s">
        <v>308</v>
      </c>
      <c r="B35" s="324"/>
      <c r="C35" s="324"/>
      <c r="D35" s="324"/>
      <c r="E35" s="324"/>
      <c r="F35" s="324"/>
      <c r="G35" s="325"/>
    </row>
    <row r="36" spans="1:8" s="70" customFormat="1" ht="18" customHeight="1" x14ac:dyDescent="0.15">
      <c r="A36" s="326" t="s">
        <v>390</v>
      </c>
      <c r="B36" s="326"/>
      <c r="C36" s="326"/>
      <c r="D36" s="326"/>
      <c r="E36" s="326"/>
      <c r="F36" s="326"/>
      <c r="G36" s="326"/>
    </row>
    <row r="37" spans="1:8" s="70" customFormat="1" ht="18" customHeight="1" x14ac:dyDescent="0.15">
      <c r="A37" s="324" t="s">
        <v>478</v>
      </c>
      <c r="B37" s="324"/>
      <c r="C37" s="324"/>
      <c r="D37" s="324"/>
      <c r="E37" s="324"/>
      <c r="F37" s="324"/>
      <c r="G37" s="326"/>
    </row>
    <row r="38" spans="1:8" ht="18" customHeight="1" x14ac:dyDescent="0.15">
      <c r="A38" s="324" t="s">
        <v>348</v>
      </c>
      <c r="B38" s="324"/>
      <c r="C38" s="324"/>
      <c r="D38" s="324"/>
      <c r="E38" s="324"/>
      <c r="F38" s="324"/>
      <c r="G38" s="325"/>
      <c r="H38" s="84"/>
    </row>
    <row r="39" spans="1:8" ht="18" customHeight="1" x14ac:dyDescent="0.15">
      <c r="A39" s="324" t="s">
        <v>414</v>
      </c>
      <c r="B39" s="324"/>
      <c r="C39" s="324"/>
      <c r="D39" s="324"/>
      <c r="E39" s="324"/>
      <c r="F39" s="324"/>
      <c r="G39" s="325"/>
    </row>
    <row r="40" spans="1:8" s="70" customFormat="1" ht="18" customHeight="1" x14ac:dyDescent="0.15">
      <c r="A40" s="326" t="s">
        <v>511</v>
      </c>
      <c r="B40" s="326"/>
      <c r="C40" s="326"/>
      <c r="D40" s="326"/>
      <c r="E40" s="326"/>
      <c r="F40" s="326"/>
      <c r="G40" s="326"/>
    </row>
    <row r="41" spans="1:8" s="70" customFormat="1" ht="18" customHeight="1" x14ac:dyDescent="0.15">
      <c r="A41" s="327"/>
      <c r="B41" s="327"/>
      <c r="C41" s="327"/>
      <c r="D41" s="327"/>
      <c r="E41" s="327"/>
      <c r="F41" s="327"/>
      <c r="G41" s="328"/>
    </row>
  </sheetData>
  <mergeCells count="46">
    <mergeCell ref="A2:G2"/>
    <mergeCell ref="A4:G4"/>
    <mergeCell ref="A6:G6"/>
    <mergeCell ref="A8:G8"/>
    <mergeCell ref="A9:G9"/>
    <mergeCell ref="E10:G10"/>
    <mergeCell ref="A11:G11"/>
    <mergeCell ref="A12:G12"/>
    <mergeCell ref="C13:D13"/>
    <mergeCell ref="E13:F13"/>
    <mergeCell ref="C14:D14"/>
    <mergeCell ref="A15:B15"/>
    <mergeCell ref="C15:D15"/>
    <mergeCell ref="A16:B16"/>
    <mergeCell ref="C16:D16"/>
    <mergeCell ref="A17:B17"/>
    <mergeCell ref="C17:D17"/>
    <mergeCell ref="A19:G19"/>
    <mergeCell ref="E20:F20"/>
    <mergeCell ref="B22:C22"/>
    <mergeCell ref="B23:C23"/>
    <mergeCell ref="B24:C24"/>
    <mergeCell ref="B25:C25"/>
    <mergeCell ref="B26:C26"/>
    <mergeCell ref="B27:C27"/>
    <mergeCell ref="B28:C28"/>
    <mergeCell ref="B29:C29"/>
    <mergeCell ref="B30:C30"/>
    <mergeCell ref="A32:G32"/>
    <mergeCell ref="A33:G33"/>
    <mergeCell ref="A39:G39"/>
    <mergeCell ref="A40:G40"/>
    <mergeCell ref="A41:G41"/>
    <mergeCell ref="A13:B14"/>
    <mergeCell ref="G13:G14"/>
    <mergeCell ref="A20:A21"/>
    <mergeCell ref="B20:C21"/>
    <mergeCell ref="G20:G21"/>
    <mergeCell ref="A22:A24"/>
    <mergeCell ref="A25:A27"/>
    <mergeCell ref="A28:A30"/>
    <mergeCell ref="A34:G34"/>
    <mergeCell ref="A35:G35"/>
    <mergeCell ref="A36:G36"/>
    <mergeCell ref="A37:G37"/>
    <mergeCell ref="A38:G38"/>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42"/>
  <sheetViews>
    <sheetView view="pageBreakPreview" zoomScaleSheetLayoutView="100" workbookViewId="0">
      <selection activeCell="A22" sqref="A22"/>
    </sheetView>
  </sheetViews>
  <sheetFormatPr defaultRowHeight="36" customHeight="1" x14ac:dyDescent="0.15"/>
  <cols>
    <col min="1" max="2" width="27" style="52" customWidth="1"/>
    <col min="3" max="3" width="29.125" style="52" customWidth="1"/>
    <col min="4" max="4" width="9" style="52" customWidth="1"/>
    <col min="5" max="16384" width="9" style="52"/>
  </cols>
  <sheetData>
    <row r="1" spans="1:7" ht="18" customHeight="1" x14ac:dyDescent="0.15"/>
    <row r="2" spans="1:7" ht="36" customHeight="1" x14ac:dyDescent="0.15">
      <c r="A2" s="357" t="s">
        <v>325</v>
      </c>
      <c r="B2" s="357"/>
      <c r="C2" s="325"/>
    </row>
    <row r="3" spans="1:7" ht="13.5" customHeight="1" x14ac:dyDescent="0.15">
      <c r="A3" s="53"/>
      <c r="B3" s="53"/>
    </row>
    <row r="4" spans="1:7" ht="27" customHeight="1" x14ac:dyDescent="0.15">
      <c r="A4" s="366" t="s">
        <v>327</v>
      </c>
      <c r="B4" s="366"/>
      <c r="C4" s="367"/>
    </row>
    <row r="5" spans="1:7" ht="27" customHeight="1" x14ac:dyDescent="0.15">
      <c r="A5" s="366" t="s">
        <v>23</v>
      </c>
      <c r="B5" s="366"/>
      <c r="C5" s="367"/>
    </row>
    <row r="6" spans="1:7" ht="13.5" customHeight="1" x14ac:dyDescent="0.15">
      <c r="A6" s="54"/>
      <c r="B6" s="54"/>
    </row>
    <row r="7" spans="1:7" s="57" customFormat="1" ht="27" customHeight="1" x14ac:dyDescent="0.15">
      <c r="A7" s="359" t="str">
        <f>入力シート!B8</f>
        <v>令和7年　　月　　日</v>
      </c>
      <c r="B7" s="359"/>
      <c r="C7" s="359"/>
    </row>
    <row r="8" spans="1:7" ht="13.5" customHeight="1" x14ac:dyDescent="0.15">
      <c r="A8" s="54"/>
      <c r="B8" s="54"/>
    </row>
    <row r="9" spans="1:7" s="61" customFormat="1" ht="27" customHeight="1" x14ac:dyDescent="0.15">
      <c r="A9" s="360" t="str">
        <f>"徳島県及び高知県参議院合同選挙区選挙管理委員会委員長　"&amp;入力シート!$B$10&amp;"　様"</f>
        <v>徳島県及び高知県参議院合同選挙区選挙管理委員会委員長　田中　庄司　様</v>
      </c>
      <c r="B9" s="360"/>
      <c r="C9" s="360"/>
      <c r="D9" s="56"/>
      <c r="E9" s="56"/>
      <c r="F9" s="56"/>
      <c r="G9" s="56"/>
    </row>
    <row r="10" spans="1:7" ht="13.5" customHeight="1" x14ac:dyDescent="0.15">
      <c r="A10" s="54"/>
      <c r="B10" s="54"/>
    </row>
    <row r="11" spans="1:7" s="57" customFormat="1" ht="27" customHeight="1" x14ac:dyDescent="0.15">
      <c r="A11" s="361" t="str">
        <f>TEXT(入力シート!$B$7,"ggge年m月d日")&amp;"執行"&amp;入力シート!$B$3</f>
        <v>令和7年　　月　　日執行参議院徳島県及び高知県選挙区選出議員選挙</v>
      </c>
      <c r="B11" s="361"/>
      <c r="C11" s="354"/>
    </row>
    <row r="12" spans="1:7" s="57" customFormat="1" ht="27" customHeight="1" x14ac:dyDescent="0.15">
      <c r="A12" s="56"/>
      <c r="B12" s="58" t="s">
        <v>540</v>
      </c>
      <c r="C12" s="56" t="str">
        <f>入力シート!$B$22</f>
        <v>　</v>
      </c>
      <c r="D12" s="56"/>
      <c r="E12" s="56"/>
    </row>
    <row r="13" spans="1:7" s="61" customFormat="1" ht="13.5" customHeight="1" x14ac:dyDescent="0.15">
      <c r="A13" s="60"/>
      <c r="B13" s="60"/>
    </row>
    <row r="14" spans="1:7" s="61" customFormat="1" ht="18" customHeight="1" x14ac:dyDescent="0.15">
      <c r="A14" s="355" t="s">
        <v>296</v>
      </c>
      <c r="B14" s="355"/>
      <c r="C14" s="355"/>
    </row>
    <row r="15" spans="1:7" s="61" customFormat="1" ht="13.5" customHeight="1" x14ac:dyDescent="0.15">
      <c r="A15" s="60"/>
      <c r="B15" s="60"/>
    </row>
    <row r="16" spans="1:7" s="61" customFormat="1" ht="18" customHeight="1" x14ac:dyDescent="0.15">
      <c r="A16" s="87" t="s">
        <v>329</v>
      </c>
      <c r="B16" s="144" t="s">
        <v>275</v>
      </c>
      <c r="C16" s="87"/>
    </row>
    <row r="17" spans="1:3" s="61" customFormat="1" ht="18" customHeight="1" x14ac:dyDescent="0.15">
      <c r="A17" s="364"/>
      <c r="B17" s="364"/>
      <c r="C17" s="364"/>
    </row>
    <row r="18" spans="1:3" s="61" customFormat="1" ht="18" customHeight="1" x14ac:dyDescent="0.15">
      <c r="A18" s="364" t="s">
        <v>45</v>
      </c>
      <c r="B18" s="364"/>
      <c r="C18" s="364"/>
    </row>
    <row r="19" spans="1:3" s="61" customFormat="1" ht="18" customHeight="1" x14ac:dyDescent="0.15">
      <c r="A19" s="365"/>
      <c r="B19" s="365"/>
      <c r="C19" s="365"/>
    </row>
    <row r="20" spans="1:3" s="61" customFormat="1" ht="18" customHeight="1" x14ac:dyDescent="0.15">
      <c r="A20" s="365"/>
      <c r="B20" s="365"/>
      <c r="C20" s="365"/>
    </row>
    <row r="21" spans="1:3" s="61" customFormat="1" ht="18" customHeight="1" x14ac:dyDescent="0.15">
      <c r="A21" s="364"/>
      <c r="B21" s="364"/>
      <c r="C21" s="364"/>
    </row>
    <row r="22" spans="1:3" s="61" customFormat="1" ht="18" customHeight="1" x14ac:dyDescent="0.15">
      <c r="A22" s="364" t="s">
        <v>15</v>
      </c>
      <c r="B22" s="364"/>
      <c r="C22" s="364"/>
    </row>
    <row r="23" spans="1:3" s="61" customFormat="1" ht="18" customHeight="1" x14ac:dyDescent="0.15">
      <c r="A23" s="365"/>
      <c r="B23" s="365"/>
      <c r="C23" s="365"/>
    </row>
    <row r="24" spans="1:3" s="61" customFormat="1" ht="18" customHeight="1" x14ac:dyDescent="0.15">
      <c r="A24" s="364"/>
      <c r="B24" s="364"/>
      <c r="C24" s="364"/>
    </row>
    <row r="25" spans="1:3" s="61" customFormat="1" ht="18" customHeight="1" x14ac:dyDescent="0.15">
      <c r="A25" s="87" t="s">
        <v>541</v>
      </c>
      <c r="B25" s="226"/>
      <c r="C25" s="87" t="s">
        <v>331</v>
      </c>
    </row>
    <row r="26" spans="1:3" s="61" customFormat="1" ht="18" customHeight="1" x14ac:dyDescent="0.15">
      <c r="A26" s="364"/>
      <c r="B26" s="364"/>
      <c r="C26" s="364"/>
    </row>
    <row r="27" spans="1:3" s="63" customFormat="1" ht="36" customHeight="1" x14ac:dyDescent="0.15">
      <c r="A27" s="145" t="s">
        <v>297</v>
      </c>
      <c r="B27" s="146" t="s">
        <v>227</v>
      </c>
      <c r="C27" s="147" t="s">
        <v>328</v>
      </c>
    </row>
    <row r="28" spans="1:3" s="56" customFormat="1" ht="36" customHeight="1" x14ac:dyDescent="0.15">
      <c r="A28" s="148" t="s">
        <v>199</v>
      </c>
      <c r="B28" s="227" t="s">
        <v>331</v>
      </c>
      <c r="C28" s="228" t="s">
        <v>331</v>
      </c>
    </row>
    <row r="29" spans="1:3" s="56" customFormat="1" ht="36" customHeight="1" x14ac:dyDescent="0.15">
      <c r="A29" s="148" t="s">
        <v>301</v>
      </c>
      <c r="B29" s="227" t="s">
        <v>331</v>
      </c>
      <c r="C29" s="228" t="s">
        <v>331</v>
      </c>
    </row>
    <row r="30" spans="1:3" s="56" customFormat="1" ht="36" customHeight="1" x14ac:dyDescent="0.15">
      <c r="A30" s="148" t="s">
        <v>334</v>
      </c>
      <c r="B30" s="227" t="s">
        <v>331</v>
      </c>
      <c r="C30" s="228" t="s">
        <v>331</v>
      </c>
    </row>
    <row r="31" spans="1:3" s="56" customFormat="1" ht="36" customHeight="1" x14ac:dyDescent="0.15">
      <c r="A31" s="151" t="s">
        <v>249</v>
      </c>
      <c r="B31" s="160"/>
      <c r="C31" s="161"/>
    </row>
    <row r="32" spans="1:3" ht="18" customHeight="1" x14ac:dyDescent="0.15">
      <c r="A32" s="70" t="s">
        <v>321</v>
      </c>
      <c r="B32" s="70"/>
    </row>
    <row r="33" spans="1:7" ht="18" customHeight="1" x14ac:dyDescent="0.15">
      <c r="A33" s="324" t="s">
        <v>336</v>
      </c>
      <c r="B33" s="324"/>
      <c r="C33" s="325"/>
    </row>
    <row r="34" spans="1:7" ht="18" customHeight="1" x14ac:dyDescent="0.15">
      <c r="A34" s="324" t="s">
        <v>341</v>
      </c>
      <c r="B34" s="324"/>
      <c r="C34" s="325"/>
    </row>
    <row r="35" spans="1:7" ht="18" customHeight="1" x14ac:dyDescent="0.15">
      <c r="A35" s="324" t="s">
        <v>42</v>
      </c>
      <c r="B35" s="324"/>
      <c r="C35" s="325"/>
    </row>
    <row r="36" spans="1:7" ht="18" customHeight="1" x14ac:dyDescent="0.15">
      <c r="A36" s="324" t="s">
        <v>194</v>
      </c>
      <c r="B36" s="324"/>
      <c r="C36" s="325"/>
    </row>
    <row r="37" spans="1:7" s="70" customFormat="1" ht="18" customHeight="1" x14ac:dyDescent="0.15">
      <c r="A37" s="326" t="s">
        <v>120</v>
      </c>
      <c r="B37" s="326"/>
      <c r="C37" s="326"/>
    </row>
    <row r="38" spans="1:7" s="70" customFormat="1" ht="18" customHeight="1" x14ac:dyDescent="0.15">
      <c r="A38" s="324" t="s">
        <v>238</v>
      </c>
      <c r="B38" s="324"/>
      <c r="C38" s="326"/>
    </row>
    <row r="39" spans="1:7" ht="18" customHeight="1" x14ac:dyDescent="0.15">
      <c r="A39" s="362" t="s">
        <v>322</v>
      </c>
      <c r="B39" s="362"/>
      <c r="C39" s="362"/>
      <c r="D39" s="133"/>
      <c r="E39" s="133"/>
      <c r="F39" s="133"/>
      <c r="G39" s="229"/>
    </row>
    <row r="40" spans="1:7" ht="18" customHeight="1" x14ac:dyDescent="0.15">
      <c r="A40" s="362" t="s">
        <v>414</v>
      </c>
      <c r="B40" s="362"/>
      <c r="C40" s="362"/>
      <c r="D40" s="133"/>
      <c r="E40" s="133"/>
      <c r="F40" s="133"/>
      <c r="G40" s="229"/>
    </row>
    <row r="41" spans="1:7" ht="18" customHeight="1" x14ac:dyDescent="0.15">
      <c r="A41" s="363" t="s">
        <v>511</v>
      </c>
      <c r="B41" s="363"/>
      <c r="C41" s="363"/>
      <c r="D41" s="230"/>
      <c r="E41" s="230"/>
      <c r="F41" s="230"/>
      <c r="G41" s="230"/>
    </row>
    <row r="42" spans="1:7" ht="18" customHeight="1" x14ac:dyDescent="0.15"/>
  </sheetData>
  <mergeCells count="25">
    <mergeCell ref="A2:C2"/>
    <mergeCell ref="A4:C4"/>
    <mergeCell ref="A5:C5"/>
    <mergeCell ref="A7:C7"/>
    <mergeCell ref="A9:C9"/>
    <mergeCell ref="A11:C11"/>
    <mergeCell ref="A14:C14"/>
    <mergeCell ref="A17:C17"/>
    <mergeCell ref="A18:C18"/>
    <mergeCell ref="A19:C19"/>
    <mergeCell ref="A20:C20"/>
    <mergeCell ref="A21:C21"/>
    <mergeCell ref="A22:C22"/>
    <mergeCell ref="A23:C23"/>
    <mergeCell ref="A24:C24"/>
    <mergeCell ref="A26:C26"/>
    <mergeCell ref="A33:C33"/>
    <mergeCell ref="A34:C34"/>
    <mergeCell ref="A35:C35"/>
    <mergeCell ref="A36:C36"/>
    <mergeCell ref="A37:C37"/>
    <mergeCell ref="A38:C38"/>
    <mergeCell ref="A39:C39"/>
    <mergeCell ref="A40:C40"/>
    <mergeCell ref="A41:C41"/>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39"/>
  <sheetViews>
    <sheetView view="pageBreakPreview" zoomScaleNormal="118" zoomScaleSheetLayoutView="100" workbookViewId="0">
      <selection activeCell="A22" sqref="A22"/>
    </sheetView>
  </sheetViews>
  <sheetFormatPr defaultRowHeight="36" customHeight="1" x14ac:dyDescent="0.15"/>
  <cols>
    <col min="1" max="1" width="30.625" style="52" customWidth="1"/>
    <col min="2" max="2" width="3.75" style="52" customWidth="1"/>
    <col min="3" max="3" width="16.5" style="52" customWidth="1"/>
    <col min="4" max="4" width="6" style="52" customWidth="1"/>
    <col min="5" max="5" width="14.25" style="52" customWidth="1"/>
    <col min="6" max="6" width="12" style="52" customWidth="1"/>
    <col min="7" max="7" width="9" style="52" customWidth="1"/>
    <col min="8" max="16384" width="9" style="52"/>
  </cols>
  <sheetData>
    <row r="1" spans="1:7" ht="18" customHeight="1" x14ac:dyDescent="0.15"/>
    <row r="2" spans="1:7" ht="27" customHeight="1" x14ac:dyDescent="0.15">
      <c r="A2" s="357" t="s">
        <v>129</v>
      </c>
      <c r="B2" s="357"/>
      <c r="C2" s="357"/>
      <c r="D2" s="357"/>
      <c r="E2" s="357"/>
      <c r="F2" s="325"/>
    </row>
    <row r="3" spans="1:7" ht="18" customHeight="1" x14ac:dyDescent="0.15">
      <c r="A3" s="392" t="s">
        <v>285</v>
      </c>
      <c r="B3" s="392"/>
      <c r="C3" s="392"/>
      <c r="D3" s="392"/>
      <c r="E3" s="392"/>
      <c r="F3" s="367"/>
    </row>
    <row r="4" spans="1:7" ht="13.5" customHeight="1" x14ac:dyDescent="0.15">
      <c r="A4" s="53"/>
      <c r="B4" s="53"/>
      <c r="C4" s="53"/>
      <c r="D4" s="53"/>
      <c r="E4" s="53"/>
    </row>
    <row r="5" spans="1:7" ht="27" customHeight="1" x14ac:dyDescent="0.15">
      <c r="A5" s="366" t="s">
        <v>39</v>
      </c>
      <c r="B5" s="366"/>
      <c r="C5" s="366"/>
      <c r="D5" s="366"/>
      <c r="E5" s="366"/>
      <c r="F5" s="367"/>
    </row>
    <row r="6" spans="1:7" ht="11.25" customHeight="1" x14ac:dyDescent="0.15">
      <c r="A6" s="54"/>
      <c r="B6" s="54"/>
      <c r="C6" s="54"/>
      <c r="D6" s="54"/>
      <c r="E6" s="54"/>
    </row>
    <row r="7" spans="1:7" s="57" customFormat="1" ht="27" customHeight="1" x14ac:dyDescent="0.15">
      <c r="A7" s="55" t="s">
        <v>275</v>
      </c>
      <c r="B7" s="223"/>
      <c r="C7" s="223"/>
      <c r="D7" s="223"/>
      <c r="E7" s="223"/>
      <c r="F7" s="223"/>
    </row>
    <row r="8" spans="1:7" s="57" customFormat="1" ht="27" customHeight="1" x14ac:dyDescent="0.15">
      <c r="A8" s="361" t="str">
        <f>TEXT(入力シート!$B$7,"ggge年m月d日")&amp;"執行"&amp;入力シート!$B$3</f>
        <v>令和7年　　月　　日執行参議院徳島県及び高知県選挙区選出議員選挙</v>
      </c>
      <c r="B8" s="361"/>
      <c r="C8" s="361"/>
      <c r="D8" s="361"/>
      <c r="E8" s="361"/>
      <c r="F8" s="361"/>
    </row>
    <row r="9" spans="1:7" s="57" customFormat="1" ht="27" customHeight="1" x14ac:dyDescent="0.15">
      <c r="A9" s="56"/>
      <c r="B9" s="56"/>
      <c r="C9" s="58" t="s">
        <v>451</v>
      </c>
      <c r="D9" s="354" t="str">
        <f>入力シート!$B$22</f>
        <v>　</v>
      </c>
      <c r="E9" s="354"/>
      <c r="F9" s="354"/>
      <c r="G9" s="59"/>
    </row>
    <row r="10" spans="1:7" s="61" customFormat="1" ht="9" customHeight="1" x14ac:dyDescent="0.15">
      <c r="A10" s="60"/>
      <c r="B10" s="60"/>
      <c r="C10" s="60"/>
      <c r="D10" s="60"/>
      <c r="E10" s="60"/>
    </row>
    <row r="11" spans="1:7" s="61" customFormat="1" ht="18" customHeight="1" x14ac:dyDescent="0.15">
      <c r="A11" s="355" t="s">
        <v>296</v>
      </c>
      <c r="B11" s="355"/>
      <c r="C11" s="355"/>
      <c r="D11" s="355"/>
      <c r="E11" s="355"/>
      <c r="F11" s="355"/>
    </row>
    <row r="12" spans="1:7" s="61" customFormat="1" ht="9" customHeight="1" x14ac:dyDescent="0.15">
      <c r="A12" s="350"/>
      <c r="B12" s="350"/>
      <c r="C12" s="350"/>
      <c r="D12" s="350"/>
      <c r="E12" s="350"/>
      <c r="F12" s="350"/>
    </row>
    <row r="13" spans="1:7" s="63" customFormat="1" ht="36" customHeight="1" x14ac:dyDescent="0.15">
      <c r="A13" s="62" t="s">
        <v>508</v>
      </c>
      <c r="B13" s="383" t="s">
        <v>26</v>
      </c>
      <c r="C13" s="384"/>
      <c r="D13" s="385"/>
      <c r="E13" s="386" t="s">
        <v>111</v>
      </c>
      <c r="F13" s="387"/>
    </row>
    <row r="14" spans="1:7" s="67" customFormat="1" ht="54" customHeight="1" x14ac:dyDescent="0.15">
      <c r="A14" s="388" t="s">
        <v>265</v>
      </c>
      <c r="B14" s="380"/>
      <c r="C14" s="389"/>
      <c r="D14" s="390"/>
      <c r="E14" s="390"/>
      <c r="F14" s="391"/>
    </row>
    <row r="15" spans="1:7" s="67" customFormat="1" ht="25.5" customHeight="1" x14ac:dyDescent="0.15">
      <c r="A15" s="135" t="s">
        <v>182</v>
      </c>
      <c r="B15" s="379" t="s">
        <v>4</v>
      </c>
      <c r="C15" s="380"/>
      <c r="D15" s="379" t="s">
        <v>295</v>
      </c>
      <c r="E15" s="380"/>
      <c r="F15" s="123" t="s">
        <v>343</v>
      </c>
    </row>
    <row r="16" spans="1:7" s="67" customFormat="1" ht="33" customHeight="1" x14ac:dyDescent="0.15">
      <c r="A16" s="224"/>
      <c r="B16" s="371" t="s">
        <v>139</v>
      </c>
      <c r="C16" s="372"/>
      <c r="D16" s="381" t="s">
        <v>331</v>
      </c>
      <c r="E16" s="382"/>
      <c r="F16" s="368"/>
    </row>
    <row r="17" spans="1:6" s="67" customFormat="1" ht="33" customHeight="1" x14ac:dyDescent="0.15">
      <c r="A17" s="224"/>
      <c r="B17" s="371" t="s">
        <v>139</v>
      </c>
      <c r="C17" s="372"/>
      <c r="D17" s="373" t="s">
        <v>331</v>
      </c>
      <c r="E17" s="374"/>
      <c r="F17" s="369"/>
    </row>
    <row r="18" spans="1:6" s="67" customFormat="1" ht="33" customHeight="1" x14ac:dyDescent="0.15">
      <c r="A18" s="224"/>
      <c r="B18" s="371" t="s">
        <v>139</v>
      </c>
      <c r="C18" s="372"/>
      <c r="D18" s="373" t="s">
        <v>331</v>
      </c>
      <c r="E18" s="374"/>
      <c r="F18" s="369"/>
    </row>
    <row r="19" spans="1:6" s="67" customFormat="1" ht="33" customHeight="1" x14ac:dyDescent="0.15">
      <c r="A19" s="224"/>
      <c r="B19" s="371" t="s">
        <v>139</v>
      </c>
      <c r="C19" s="372"/>
      <c r="D19" s="373" t="s">
        <v>331</v>
      </c>
      <c r="E19" s="374"/>
      <c r="F19" s="369"/>
    </row>
    <row r="20" spans="1:6" s="67" customFormat="1" ht="33" customHeight="1" x14ac:dyDescent="0.15">
      <c r="A20" s="225"/>
      <c r="B20" s="375" t="s">
        <v>139</v>
      </c>
      <c r="C20" s="376"/>
      <c r="D20" s="377" t="s">
        <v>331</v>
      </c>
      <c r="E20" s="378"/>
      <c r="F20" s="370"/>
    </row>
    <row r="21" spans="1:6" ht="9" customHeight="1" x14ac:dyDescent="0.15"/>
    <row r="22" spans="1:6" ht="17.25" customHeight="1" x14ac:dyDescent="0.15">
      <c r="A22" s="70" t="s">
        <v>321</v>
      </c>
      <c r="B22" s="70"/>
      <c r="C22" s="70"/>
      <c r="D22" s="70"/>
      <c r="E22" s="70"/>
    </row>
    <row r="23" spans="1:6" ht="17.25" customHeight="1" x14ac:dyDescent="0.15">
      <c r="A23" s="324" t="s">
        <v>176</v>
      </c>
      <c r="B23" s="324"/>
      <c r="C23" s="324"/>
      <c r="D23" s="324"/>
      <c r="E23" s="324"/>
      <c r="F23" s="325"/>
    </row>
    <row r="24" spans="1:6" ht="17.25" customHeight="1" x14ac:dyDescent="0.15">
      <c r="A24" s="134" t="s">
        <v>426</v>
      </c>
      <c r="B24" s="134"/>
      <c r="C24" s="134"/>
      <c r="D24" s="134"/>
      <c r="E24" s="134"/>
      <c r="F24" s="132"/>
    </row>
    <row r="25" spans="1:6" ht="17.25" customHeight="1" x14ac:dyDescent="0.15">
      <c r="A25" s="324" t="s">
        <v>344</v>
      </c>
      <c r="B25" s="324"/>
      <c r="C25" s="324"/>
      <c r="D25" s="324"/>
      <c r="E25" s="324"/>
      <c r="F25" s="325"/>
    </row>
    <row r="26" spans="1:6" ht="17.25" customHeight="1" x14ac:dyDescent="0.15">
      <c r="A26" s="324" t="s">
        <v>346</v>
      </c>
      <c r="B26" s="324"/>
      <c r="C26" s="324"/>
      <c r="D26" s="324"/>
      <c r="E26" s="324"/>
      <c r="F26" s="325"/>
    </row>
    <row r="27" spans="1:6" ht="17.25" customHeight="1" x14ac:dyDescent="0.15">
      <c r="A27" s="324" t="s">
        <v>229</v>
      </c>
      <c r="B27" s="324"/>
      <c r="C27" s="324"/>
      <c r="D27" s="324"/>
      <c r="E27" s="324"/>
      <c r="F27" s="325"/>
    </row>
    <row r="28" spans="1:6" ht="17.25" customHeight="1" x14ac:dyDescent="0.15">
      <c r="A28" s="324" t="s">
        <v>206</v>
      </c>
      <c r="B28" s="324"/>
      <c r="C28" s="324"/>
      <c r="D28" s="324"/>
      <c r="E28" s="324"/>
      <c r="F28" s="325"/>
    </row>
    <row r="29" spans="1:6" ht="17.25" customHeight="1" x14ac:dyDescent="0.15">
      <c r="A29" s="324" t="s">
        <v>173</v>
      </c>
      <c r="B29" s="324"/>
      <c r="C29" s="324"/>
      <c r="D29" s="324"/>
      <c r="E29" s="324"/>
      <c r="F29" s="325"/>
    </row>
    <row r="30" spans="1:6" ht="17.25" customHeight="1" x14ac:dyDescent="0.15">
      <c r="A30" s="324" t="s">
        <v>582</v>
      </c>
      <c r="B30" s="324"/>
      <c r="C30" s="324"/>
      <c r="D30" s="324"/>
      <c r="E30" s="324"/>
      <c r="F30" s="325"/>
    </row>
    <row r="31" spans="1:6" ht="17.25" customHeight="1" x14ac:dyDescent="0.15">
      <c r="A31" s="324" t="s">
        <v>351</v>
      </c>
      <c r="B31" s="324"/>
      <c r="C31" s="324"/>
      <c r="D31" s="324"/>
      <c r="E31" s="324"/>
      <c r="F31" s="325"/>
    </row>
    <row r="32" spans="1:6" ht="17.25" customHeight="1" x14ac:dyDescent="0.15">
      <c r="A32" s="324" t="s">
        <v>352</v>
      </c>
      <c r="B32" s="324"/>
      <c r="C32" s="324"/>
      <c r="D32" s="324"/>
      <c r="E32" s="324"/>
      <c r="F32" s="325"/>
    </row>
    <row r="33" spans="1:6" ht="17.25" customHeight="1" x14ac:dyDescent="0.15">
      <c r="A33" s="324" t="s">
        <v>354</v>
      </c>
      <c r="B33" s="324"/>
      <c r="C33" s="324"/>
      <c r="D33" s="324"/>
      <c r="E33" s="324"/>
      <c r="F33" s="325"/>
    </row>
    <row r="34" spans="1:6" ht="17.25" customHeight="1" x14ac:dyDescent="0.15">
      <c r="A34" s="324" t="s">
        <v>248</v>
      </c>
      <c r="B34" s="324"/>
      <c r="C34" s="324"/>
      <c r="D34" s="324"/>
      <c r="E34" s="324"/>
      <c r="F34" s="325"/>
    </row>
    <row r="35" spans="1:6" ht="17.25" customHeight="1" x14ac:dyDescent="0.15">
      <c r="A35" s="324" t="s">
        <v>355</v>
      </c>
      <c r="B35" s="324"/>
      <c r="C35" s="324"/>
      <c r="D35" s="324"/>
      <c r="E35" s="324"/>
      <c r="F35" s="325"/>
    </row>
    <row r="36" spans="1:6" ht="17.25" customHeight="1" x14ac:dyDescent="0.15">
      <c r="A36" s="324" t="s">
        <v>367</v>
      </c>
      <c r="B36" s="324"/>
      <c r="C36" s="324"/>
      <c r="D36" s="324"/>
      <c r="E36" s="324"/>
      <c r="F36" s="324"/>
    </row>
    <row r="37" spans="1:6" ht="17.25" customHeight="1" x14ac:dyDescent="0.15">
      <c r="A37" s="324" t="s">
        <v>92</v>
      </c>
      <c r="B37" s="324"/>
      <c r="C37" s="324"/>
      <c r="D37" s="324"/>
      <c r="E37" s="324"/>
      <c r="F37" s="325"/>
    </row>
    <row r="38" spans="1:6" ht="17.25" customHeight="1" x14ac:dyDescent="0.15">
      <c r="A38" s="324" t="s">
        <v>165</v>
      </c>
      <c r="B38" s="324"/>
      <c r="C38" s="324"/>
      <c r="D38" s="324"/>
      <c r="E38" s="324"/>
      <c r="F38" s="325"/>
    </row>
    <row r="39" spans="1:6" ht="17.25" customHeight="1" x14ac:dyDescent="0.15">
      <c r="A39" s="324" t="s">
        <v>359</v>
      </c>
      <c r="B39" s="324"/>
      <c r="C39" s="324"/>
      <c r="D39" s="324"/>
      <c r="E39" s="324"/>
      <c r="F39" s="325"/>
    </row>
  </sheetData>
  <mergeCells count="40">
    <mergeCell ref="A2:F2"/>
    <mergeCell ref="A3:F3"/>
    <mergeCell ref="A5:F5"/>
    <mergeCell ref="A8:F8"/>
    <mergeCell ref="D9:F9"/>
    <mergeCell ref="A11:F11"/>
    <mergeCell ref="A12:F12"/>
    <mergeCell ref="B13:D13"/>
    <mergeCell ref="E13:F13"/>
    <mergeCell ref="A14:B14"/>
    <mergeCell ref="C14:F14"/>
    <mergeCell ref="B15:C15"/>
    <mergeCell ref="D15:E15"/>
    <mergeCell ref="B16:C16"/>
    <mergeCell ref="D16:E16"/>
    <mergeCell ref="B17:C17"/>
    <mergeCell ref="D17:E17"/>
    <mergeCell ref="A28:F28"/>
    <mergeCell ref="B18:C18"/>
    <mergeCell ref="D18:E18"/>
    <mergeCell ref="B19:C19"/>
    <mergeCell ref="D19:E19"/>
    <mergeCell ref="B20:C20"/>
    <mergeCell ref="D20:E20"/>
    <mergeCell ref="A39:F39"/>
    <mergeCell ref="F16:F20"/>
    <mergeCell ref="A34:F34"/>
    <mergeCell ref="A35:F35"/>
    <mergeCell ref="A36:F36"/>
    <mergeCell ref="A37:F37"/>
    <mergeCell ref="A38:F38"/>
    <mergeCell ref="A29:F29"/>
    <mergeCell ref="A30:F30"/>
    <mergeCell ref="A31:F31"/>
    <mergeCell ref="A32:F32"/>
    <mergeCell ref="A33:F33"/>
    <mergeCell ref="A23:F23"/>
    <mergeCell ref="A25:F25"/>
    <mergeCell ref="A26:F26"/>
    <mergeCell ref="A27:F27"/>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G48"/>
  <sheetViews>
    <sheetView view="pageBreakPreview" zoomScaleSheetLayoutView="100" workbookViewId="0">
      <selection activeCell="A22" sqref="A22"/>
    </sheetView>
  </sheetViews>
  <sheetFormatPr defaultRowHeight="36" customHeight="1" x14ac:dyDescent="0.15"/>
  <cols>
    <col min="1" max="1" width="21.625" style="52" customWidth="1"/>
    <col min="2" max="2" width="19.5" style="52" customWidth="1"/>
    <col min="3" max="4" width="15" style="52" customWidth="1"/>
    <col min="5" max="5" width="12" style="52" customWidth="1"/>
    <col min="6" max="6" width="9" style="52" customWidth="1"/>
    <col min="7" max="16384" width="9" style="52"/>
  </cols>
  <sheetData>
    <row r="1" spans="1:7" ht="18" customHeight="1" x14ac:dyDescent="0.15"/>
    <row r="2" spans="1:7" ht="27" customHeight="1" x14ac:dyDescent="0.15">
      <c r="A2" s="357" t="s">
        <v>129</v>
      </c>
      <c r="B2" s="357"/>
      <c r="C2" s="357"/>
      <c r="D2" s="357"/>
      <c r="E2" s="325"/>
    </row>
    <row r="3" spans="1:7" ht="18" customHeight="1" x14ac:dyDescent="0.15">
      <c r="A3" s="392" t="s">
        <v>360</v>
      </c>
      <c r="B3" s="392"/>
      <c r="C3" s="392"/>
      <c r="D3" s="392"/>
      <c r="E3" s="367"/>
    </row>
    <row r="4" spans="1:7" ht="9" customHeight="1" x14ac:dyDescent="0.15">
      <c r="A4" s="53"/>
      <c r="B4" s="53"/>
      <c r="C4" s="53"/>
      <c r="D4" s="53"/>
    </row>
    <row r="5" spans="1:7" ht="27" customHeight="1" x14ac:dyDescent="0.15">
      <c r="A5" s="366" t="s">
        <v>106</v>
      </c>
      <c r="B5" s="366"/>
      <c r="C5" s="366"/>
      <c r="D5" s="366"/>
      <c r="E5" s="367"/>
    </row>
    <row r="6" spans="1:7" ht="9" customHeight="1" x14ac:dyDescent="0.15">
      <c r="A6" s="54"/>
      <c r="B6" s="54"/>
      <c r="C6" s="54"/>
      <c r="D6" s="54"/>
    </row>
    <row r="7" spans="1:7" s="57" customFormat="1" ht="27" customHeight="1" x14ac:dyDescent="0.15">
      <c r="A7" s="399" t="s">
        <v>275</v>
      </c>
      <c r="B7" s="399"/>
      <c r="C7" s="56"/>
      <c r="D7" s="56"/>
      <c r="E7" s="56"/>
    </row>
    <row r="8" spans="1:7" s="57" customFormat="1" ht="27" customHeight="1" x14ac:dyDescent="0.15">
      <c r="A8" s="361" t="str">
        <f>TEXT(入力シート!$B$7,"ggge年m月d日")&amp;"執行"&amp;入力シート!$B$3</f>
        <v>令和7年　　月　　日執行参議院徳島県及び高知県選挙区選出議員選挙</v>
      </c>
      <c r="B8" s="361"/>
      <c r="C8" s="361"/>
      <c r="D8" s="361"/>
      <c r="E8" s="354"/>
    </row>
    <row r="9" spans="1:7" s="57" customFormat="1" ht="27" customHeight="1" x14ac:dyDescent="0.15">
      <c r="A9" s="56"/>
      <c r="B9" s="56"/>
      <c r="C9" s="58" t="s">
        <v>451</v>
      </c>
      <c r="D9" s="354" t="str">
        <f>入力シート!$B$22</f>
        <v>　</v>
      </c>
      <c r="E9" s="354"/>
      <c r="F9" s="59"/>
    </row>
    <row r="10" spans="1:7" s="61" customFormat="1" ht="9" customHeight="1" x14ac:dyDescent="0.15">
      <c r="A10" s="60"/>
      <c r="B10" s="60"/>
      <c r="C10" s="60"/>
      <c r="D10" s="60"/>
    </row>
    <row r="11" spans="1:7" s="61" customFormat="1" ht="18" customHeight="1" x14ac:dyDescent="0.15">
      <c r="A11" s="355" t="s">
        <v>296</v>
      </c>
      <c r="B11" s="355"/>
      <c r="C11" s="355"/>
      <c r="D11" s="355"/>
      <c r="E11" s="355"/>
    </row>
    <row r="12" spans="1:7" s="61" customFormat="1" ht="9" customHeight="1" x14ac:dyDescent="0.15">
      <c r="A12" s="350"/>
      <c r="B12" s="350"/>
      <c r="C12" s="350"/>
      <c r="D12" s="350"/>
      <c r="E12" s="350"/>
    </row>
    <row r="13" spans="1:7" s="63" customFormat="1" ht="54" customHeight="1" x14ac:dyDescent="0.15">
      <c r="A13" s="395" t="s">
        <v>363</v>
      </c>
      <c r="B13" s="396"/>
      <c r="C13" s="397"/>
      <c r="D13" s="397"/>
      <c r="E13" s="398"/>
    </row>
    <row r="14" spans="1:7" s="67" customFormat="1" ht="36" customHeight="1" x14ac:dyDescent="0.15">
      <c r="A14" s="64" t="s">
        <v>364</v>
      </c>
      <c r="B14" s="212" t="s">
        <v>365</v>
      </c>
      <c r="C14" s="81" t="s">
        <v>58</v>
      </c>
      <c r="D14" s="81" t="s">
        <v>318</v>
      </c>
      <c r="E14" s="123" t="s">
        <v>369</v>
      </c>
    </row>
    <row r="15" spans="1:7" s="67" customFormat="1" ht="17.25" customHeight="1" x14ac:dyDescent="0.15">
      <c r="A15" s="213" t="s">
        <v>542</v>
      </c>
      <c r="B15" s="214"/>
      <c r="C15" s="215" t="s">
        <v>370</v>
      </c>
      <c r="D15" s="216" t="s">
        <v>331</v>
      </c>
      <c r="E15" s="217"/>
      <c r="G15" s="67">
        <v>1</v>
      </c>
    </row>
    <row r="16" spans="1:7" s="67" customFormat="1" ht="17.25" customHeight="1" x14ac:dyDescent="0.15">
      <c r="A16" s="213" t="s">
        <v>542</v>
      </c>
      <c r="B16" s="214"/>
      <c r="C16" s="215" t="s">
        <v>370</v>
      </c>
      <c r="D16" s="216" t="s">
        <v>331</v>
      </c>
      <c r="E16" s="217"/>
      <c r="G16" s="67">
        <v>2</v>
      </c>
    </row>
    <row r="17" spans="1:7" s="67" customFormat="1" ht="17.25" customHeight="1" x14ac:dyDescent="0.15">
      <c r="A17" s="213" t="s">
        <v>542</v>
      </c>
      <c r="B17" s="214"/>
      <c r="C17" s="215" t="s">
        <v>370</v>
      </c>
      <c r="D17" s="216" t="s">
        <v>331</v>
      </c>
      <c r="E17" s="217"/>
      <c r="G17" s="67">
        <v>3</v>
      </c>
    </row>
    <row r="18" spans="1:7" s="67" customFormat="1" ht="17.25" customHeight="1" x14ac:dyDescent="0.15">
      <c r="A18" s="213" t="s">
        <v>542</v>
      </c>
      <c r="B18" s="214"/>
      <c r="C18" s="215" t="s">
        <v>370</v>
      </c>
      <c r="D18" s="216" t="s">
        <v>331</v>
      </c>
      <c r="E18" s="217"/>
      <c r="G18" s="67">
        <v>4</v>
      </c>
    </row>
    <row r="19" spans="1:7" s="67" customFormat="1" ht="17.25" customHeight="1" x14ac:dyDescent="0.15">
      <c r="A19" s="213" t="s">
        <v>542</v>
      </c>
      <c r="B19" s="214"/>
      <c r="C19" s="215" t="s">
        <v>370</v>
      </c>
      <c r="D19" s="216" t="s">
        <v>331</v>
      </c>
      <c r="E19" s="217"/>
      <c r="G19" s="67">
        <v>5</v>
      </c>
    </row>
    <row r="20" spans="1:7" s="67" customFormat="1" ht="17.25" customHeight="1" x14ac:dyDescent="0.15">
      <c r="A20" s="213" t="s">
        <v>542</v>
      </c>
      <c r="B20" s="214"/>
      <c r="C20" s="215" t="s">
        <v>370</v>
      </c>
      <c r="D20" s="216" t="s">
        <v>331</v>
      </c>
      <c r="E20" s="217"/>
      <c r="G20" s="67">
        <v>6</v>
      </c>
    </row>
    <row r="21" spans="1:7" s="67" customFormat="1" ht="17.25" customHeight="1" x14ac:dyDescent="0.15">
      <c r="A21" s="213" t="s">
        <v>542</v>
      </c>
      <c r="B21" s="214"/>
      <c r="C21" s="215" t="s">
        <v>370</v>
      </c>
      <c r="D21" s="216" t="s">
        <v>331</v>
      </c>
      <c r="E21" s="217"/>
      <c r="G21" s="67">
        <v>7</v>
      </c>
    </row>
    <row r="22" spans="1:7" s="67" customFormat="1" ht="17.25" customHeight="1" x14ac:dyDescent="0.15">
      <c r="A22" s="213" t="s">
        <v>542</v>
      </c>
      <c r="B22" s="214"/>
      <c r="C22" s="215" t="s">
        <v>370</v>
      </c>
      <c r="D22" s="216" t="s">
        <v>331</v>
      </c>
      <c r="E22" s="217"/>
      <c r="G22" s="67">
        <v>8</v>
      </c>
    </row>
    <row r="23" spans="1:7" s="67" customFormat="1" ht="17.25" customHeight="1" x14ac:dyDescent="0.15">
      <c r="A23" s="213" t="s">
        <v>542</v>
      </c>
      <c r="B23" s="214"/>
      <c r="C23" s="215" t="s">
        <v>370</v>
      </c>
      <c r="D23" s="216" t="s">
        <v>331</v>
      </c>
      <c r="E23" s="217"/>
      <c r="G23" s="67">
        <v>9</v>
      </c>
    </row>
    <row r="24" spans="1:7" s="67" customFormat="1" ht="17.25" customHeight="1" x14ac:dyDescent="0.15">
      <c r="A24" s="213" t="s">
        <v>542</v>
      </c>
      <c r="B24" s="214"/>
      <c r="C24" s="215" t="s">
        <v>370</v>
      </c>
      <c r="D24" s="216" t="s">
        <v>331</v>
      </c>
      <c r="E24" s="217"/>
      <c r="G24" s="67">
        <v>10</v>
      </c>
    </row>
    <row r="25" spans="1:7" s="67" customFormat="1" ht="17.25" customHeight="1" x14ac:dyDescent="0.15">
      <c r="A25" s="213" t="s">
        <v>542</v>
      </c>
      <c r="B25" s="214"/>
      <c r="C25" s="215" t="s">
        <v>370</v>
      </c>
      <c r="D25" s="216" t="s">
        <v>331</v>
      </c>
      <c r="E25" s="217"/>
      <c r="G25" s="67">
        <v>11</v>
      </c>
    </row>
    <row r="26" spans="1:7" s="67" customFormat="1" ht="17.25" customHeight="1" x14ac:dyDescent="0.15">
      <c r="A26" s="213" t="s">
        <v>542</v>
      </c>
      <c r="B26" s="214"/>
      <c r="C26" s="215" t="s">
        <v>370</v>
      </c>
      <c r="D26" s="216" t="s">
        <v>331</v>
      </c>
      <c r="E26" s="217"/>
      <c r="G26" s="67">
        <v>12</v>
      </c>
    </row>
    <row r="27" spans="1:7" s="67" customFormat="1" ht="17.25" customHeight="1" x14ac:dyDescent="0.15">
      <c r="A27" s="213" t="s">
        <v>542</v>
      </c>
      <c r="B27" s="214"/>
      <c r="C27" s="215" t="s">
        <v>370</v>
      </c>
      <c r="D27" s="216" t="s">
        <v>331</v>
      </c>
      <c r="E27" s="217"/>
      <c r="G27" s="67">
        <v>13</v>
      </c>
    </row>
    <row r="28" spans="1:7" s="67" customFormat="1" ht="17.25" customHeight="1" x14ac:dyDescent="0.15">
      <c r="A28" s="213" t="s">
        <v>542</v>
      </c>
      <c r="B28" s="214"/>
      <c r="C28" s="215" t="s">
        <v>370</v>
      </c>
      <c r="D28" s="216" t="s">
        <v>331</v>
      </c>
      <c r="E28" s="217"/>
      <c r="G28" s="67">
        <v>14</v>
      </c>
    </row>
    <row r="29" spans="1:7" s="67" customFormat="1" ht="17.25" customHeight="1" x14ac:dyDescent="0.15">
      <c r="A29" s="213" t="s">
        <v>542</v>
      </c>
      <c r="B29" s="214"/>
      <c r="C29" s="215" t="s">
        <v>370</v>
      </c>
      <c r="D29" s="216" t="s">
        <v>331</v>
      </c>
      <c r="E29" s="217"/>
      <c r="G29" s="67">
        <v>15</v>
      </c>
    </row>
    <row r="30" spans="1:7" s="67" customFormat="1" ht="17.25" customHeight="1" x14ac:dyDescent="0.15">
      <c r="A30" s="213" t="s">
        <v>542</v>
      </c>
      <c r="B30" s="214"/>
      <c r="C30" s="215" t="s">
        <v>370</v>
      </c>
      <c r="D30" s="216" t="s">
        <v>331</v>
      </c>
      <c r="E30" s="217"/>
      <c r="G30" s="67">
        <v>16</v>
      </c>
    </row>
    <row r="31" spans="1:7" s="67" customFormat="1" ht="17.25" customHeight="1" x14ac:dyDescent="0.15">
      <c r="A31" s="213" t="s">
        <v>542</v>
      </c>
      <c r="B31" s="214"/>
      <c r="C31" s="215" t="s">
        <v>370</v>
      </c>
      <c r="D31" s="216" t="s">
        <v>331</v>
      </c>
      <c r="E31" s="218"/>
      <c r="G31" s="67">
        <v>17</v>
      </c>
    </row>
    <row r="32" spans="1:7" s="67" customFormat="1" ht="17.25" customHeight="1" x14ac:dyDescent="0.15">
      <c r="A32" s="69" t="s">
        <v>375</v>
      </c>
      <c r="B32" s="219"/>
      <c r="C32" s="220" t="str">
        <f>IF(SUM(C15:C31)=0,"㍑",SUM(C15:C31))</f>
        <v>㍑</v>
      </c>
      <c r="D32" s="221" t="str">
        <f>IF(SUM(D15:D31)=0,"円",SUM(D15:D31))</f>
        <v>円</v>
      </c>
      <c r="E32" s="175"/>
    </row>
    <row r="33" spans="1:5" ht="6" customHeight="1" x14ac:dyDescent="0.15"/>
    <row r="34" spans="1:5" s="222" customFormat="1" ht="12" customHeight="1" x14ac:dyDescent="0.15">
      <c r="A34" s="222" t="s">
        <v>321</v>
      </c>
    </row>
    <row r="35" spans="1:5" s="222" customFormat="1" ht="12" customHeight="1" x14ac:dyDescent="0.15">
      <c r="A35" s="393" t="s">
        <v>376</v>
      </c>
      <c r="B35" s="393"/>
      <c r="C35" s="393"/>
      <c r="D35" s="393"/>
      <c r="E35" s="394"/>
    </row>
    <row r="36" spans="1:5" s="222" customFormat="1" ht="12" customHeight="1" x14ac:dyDescent="0.15">
      <c r="A36" s="393" t="s">
        <v>174</v>
      </c>
      <c r="B36" s="393"/>
      <c r="C36" s="393"/>
      <c r="D36" s="393"/>
      <c r="E36" s="394"/>
    </row>
    <row r="37" spans="1:5" s="222" customFormat="1" ht="12" customHeight="1" x14ac:dyDescent="0.15">
      <c r="A37" s="393" t="s">
        <v>123</v>
      </c>
      <c r="B37" s="393"/>
      <c r="C37" s="393"/>
      <c r="D37" s="393"/>
      <c r="E37" s="394"/>
    </row>
    <row r="38" spans="1:5" s="222" customFormat="1" ht="12" customHeight="1" x14ac:dyDescent="0.15">
      <c r="A38" s="393" t="s">
        <v>581</v>
      </c>
      <c r="B38" s="393"/>
      <c r="C38" s="393"/>
      <c r="D38" s="393"/>
      <c r="E38" s="394"/>
    </row>
    <row r="39" spans="1:5" s="222" customFormat="1" ht="12" customHeight="1" x14ac:dyDescent="0.15">
      <c r="A39" s="393" t="s">
        <v>205</v>
      </c>
      <c r="B39" s="393"/>
      <c r="C39" s="393"/>
      <c r="D39" s="393"/>
      <c r="E39" s="394"/>
    </row>
    <row r="40" spans="1:5" s="222" customFormat="1" ht="12" customHeight="1" x14ac:dyDescent="0.15">
      <c r="A40" s="393" t="s">
        <v>75</v>
      </c>
      <c r="B40" s="393"/>
      <c r="C40" s="393"/>
      <c r="D40" s="393"/>
      <c r="E40" s="394"/>
    </row>
    <row r="41" spans="1:5" s="222" customFormat="1" ht="12" customHeight="1" x14ac:dyDescent="0.15">
      <c r="A41" s="393" t="s">
        <v>57</v>
      </c>
      <c r="B41" s="393"/>
      <c r="C41" s="393"/>
      <c r="D41" s="393"/>
      <c r="E41" s="394"/>
    </row>
    <row r="42" spans="1:5" s="222" customFormat="1" ht="12" customHeight="1" x14ac:dyDescent="0.15">
      <c r="A42" s="393" t="s">
        <v>342</v>
      </c>
      <c r="B42" s="393"/>
      <c r="C42" s="393"/>
      <c r="D42" s="393"/>
      <c r="E42" s="394"/>
    </row>
    <row r="43" spans="1:5" s="222" customFormat="1" ht="12" customHeight="1" x14ac:dyDescent="0.15">
      <c r="A43" s="393" t="s">
        <v>254</v>
      </c>
      <c r="B43" s="393"/>
      <c r="C43" s="393"/>
      <c r="D43" s="393"/>
      <c r="E43" s="394"/>
    </row>
    <row r="44" spans="1:5" s="222" customFormat="1" ht="12" customHeight="1" x14ac:dyDescent="0.15">
      <c r="A44" s="393" t="s">
        <v>64</v>
      </c>
      <c r="B44" s="393"/>
      <c r="C44" s="393"/>
      <c r="D44" s="393"/>
      <c r="E44" s="394"/>
    </row>
    <row r="45" spans="1:5" s="222" customFormat="1" ht="12" customHeight="1" x14ac:dyDescent="0.15">
      <c r="A45" s="393" t="s">
        <v>315</v>
      </c>
      <c r="B45" s="393"/>
      <c r="C45" s="393"/>
      <c r="D45" s="393"/>
      <c r="E45" s="394"/>
    </row>
    <row r="46" spans="1:5" s="222" customFormat="1" ht="12" customHeight="1" x14ac:dyDescent="0.15">
      <c r="A46" s="393" t="s">
        <v>263</v>
      </c>
      <c r="B46" s="393"/>
      <c r="C46" s="393"/>
      <c r="D46" s="393"/>
      <c r="E46" s="394"/>
    </row>
    <row r="47" spans="1:5" s="222" customFormat="1" ht="12" customHeight="1" x14ac:dyDescent="0.15">
      <c r="A47" s="393" t="s">
        <v>380</v>
      </c>
      <c r="B47" s="393"/>
      <c r="C47" s="393"/>
      <c r="D47" s="393"/>
      <c r="E47" s="394"/>
    </row>
    <row r="48" spans="1:5" ht="12" customHeight="1" x14ac:dyDescent="0.15">
      <c r="A48" s="393" t="s">
        <v>386</v>
      </c>
      <c r="B48" s="393"/>
      <c r="C48" s="393"/>
      <c r="D48" s="393"/>
      <c r="E48" s="394"/>
    </row>
  </sheetData>
  <mergeCells count="24">
    <mergeCell ref="A2:E2"/>
    <mergeCell ref="A3:E3"/>
    <mergeCell ref="A5:E5"/>
    <mergeCell ref="A7:B7"/>
    <mergeCell ref="A8:E8"/>
    <mergeCell ref="D9:E9"/>
    <mergeCell ref="A11:E11"/>
    <mergeCell ref="A12:E12"/>
    <mergeCell ref="A13:B13"/>
    <mergeCell ref="C13:E13"/>
    <mergeCell ref="A35:E35"/>
    <mergeCell ref="A36:E36"/>
    <mergeCell ref="A37:E37"/>
    <mergeCell ref="A38:E38"/>
    <mergeCell ref="A39:E39"/>
    <mergeCell ref="A45:E45"/>
    <mergeCell ref="A46:E46"/>
    <mergeCell ref="A47:E47"/>
    <mergeCell ref="A48:E48"/>
    <mergeCell ref="A40:E40"/>
    <mergeCell ref="A41:E41"/>
    <mergeCell ref="A42:E42"/>
    <mergeCell ref="A43:E43"/>
    <mergeCell ref="A44:E44"/>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E49"/>
  <sheetViews>
    <sheetView view="pageBreakPreview" zoomScaleSheetLayoutView="100" workbookViewId="0">
      <selection activeCell="A22" sqref="A22"/>
    </sheetView>
  </sheetViews>
  <sheetFormatPr defaultRowHeight="36" customHeight="1" x14ac:dyDescent="0.15"/>
  <cols>
    <col min="1" max="2" width="30" style="52" customWidth="1"/>
    <col min="3" max="3" width="23.125" style="52" customWidth="1"/>
    <col min="4" max="4" width="9" style="52" customWidth="1"/>
    <col min="5" max="16384" width="9" style="52"/>
  </cols>
  <sheetData>
    <row r="1" spans="1:5" ht="15" customHeight="1" x14ac:dyDescent="0.15"/>
    <row r="2" spans="1:5" ht="27" customHeight="1" x14ac:dyDescent="0.15">
      <c r="A2" s="357" t="s">
        <v>129</v>
      </c>
      <c r="B2" s="357"/>
      <c r="C2" s="325"/>
    </row>
    <row r="3" spans="1:5" ht="18" customHeight="1" x14ac:dyDescent="0.15">
      <c r="A3" s="392" t="s">
        <v>389</v>
      </c>
      <c r="B3" s="392"/>
      <c r="C3" s="367"/>
    </row>
    <row r="4" spans="1:5" ht="9" customHeight="1" x14ac:dyDescent="0.15">
      <c r="A4" s="53"/>
      <c r="B4" s="53"/>
    </row>
    <row r="5" spans="1:5" ht="27" customHeight="1" x14ac:dyDescent="0.15">
      <c r="A5" s="366" t="s">
        <v>324</v>
      </c>
      <c r="B5" s="366"/>
      <c r="C5" s="367"/>
    </row>
    <row r="6" spans="1:5" ht="9" customHeight="1" x14ac:dyDescent="0.15">
      <c r="A6" s="54"/>
      <c r="B6" s="54"/>
    </row>
    <row r="7" spans="1:5" s="57" customFormat="1" ht="27" customHeight="1" x14ac:dyDescent="0.15">
      <c r="A7" s="55" t="s">
        <v>275</v>
      </c>
      <c r="B7" s="56"/>
      <c r="C7" s="56"/>
    </row>
    <row r="8" spans="1:5" s="57" customFormat="1" ht="27" customHeight="1" x14ac:dyDescent="0.15">
      <c r="A8" s="361" t="str">
        <f>TEXT(入力シート!$B$7,"ggge年m月d日")&amp;"執行"&amp;入力シート!$B$3</f>
        <v>令和7年　　月　　日執行参議院徳島県及び高知県選挙区選出議員選挙</v>
      </c>
      <c r="B8" s="361"/>
      <c r="C8" s="361"/>
    </row>
    <row r="9" spans="1:5" s="57" customFormat="1" ht="27" customHeight="1" x14ac:dyDescent="0.15">
      <c r="A9" s="56"/>
      <c r="B9" s="58" t="s">
        <v>451</v>
      </c>
      <c r="C9" s="56" t="str">
        <f>入力シート!$B$22</f>
        <v>　</v>
      </c>
      <c r="D9" s="59"/>
    </row>
    <row r="10" spans="1:5" s="61" customFormat="1" ht="9" customHeight="1" x14ac:dyDescent="0.15">
      <c r="A10" s="60"/>
      <c r="B10" s="60"/>
    </row>
    <row r="11" spans="1:5" s="61" customFormat="1" ht="18" customHeight="1" x14ac:dyDescent="0.15">
      <c r="A11" s="355" t="s">
        <v>296</v>
      </c>
      <c r="B11" s="355"/>
      <c r="C11" s="355"/>
    </row>
    <row r="12" spans="1:5" s="61" customFormat="1" ht="9" customHeight="1" x14ac:dyDescent="0.15">
      <c r="A12" s="350"/>
      <c r="B12" s="350"/>
      <c r="C12" s="350"/>
    </row>
    <row r="13" spans="1:5" s="63" customFormat="1" ht="54" customHeight="1" x14ac:dyDescent="0.15">
      <c r="A13" s="62" t="s">
        <v>158</v>
      </c>
      <c r="B13" s="397"/>
      <c r="C13" s="398"/>
    </row>
    <row r="14" spans="1:5" s="67" customFormat="1" ht="18" customHeight="1" x14ac:dyDescent="0.15">
      <c r="A14" s="64" t="s">
        <v>252</v>
      </c>
      <c r="B14" s="65" t="s">
        <v>393</v>
      </c>
      <c r="C14" s="66" t="s">
        <v>369</v>
      </c>
    </row>
    <row r="15" spans="1:5" s="67" customFormat="1" ht="18" customHeight="1" x14ac:dyDescent="0.15">
      <c r="A15" s="68" t="s">
        <v>542</v>
      </c>
      <c r="B15" s="174" t="s">
        <v>331</v>
      </c>
      <c r="C15" s="400"/>
      <c r="E15" s="67">
        <v>1</v>
      </c>
    </row>
    <row r="16" spans="1:5" s="67" customFormat="1" ht="18" customHeight="1" x14ac:dyDescent="0.15">
      <c r="A16" s="68" t="s">
        <v>542</v>
      </c>
      <c r="B16" s="174" t="s">
        <v>331</v>
      </c>
      <c r="C16" s="401"/>
      <c r="E16" s="67">
        <v>2</v>
      </c>
    </row>
    <row r="17" spans="1:5" s="67" customFormat="1" ht="18" customHeight="1" x14ac:dyDescent="0.15">
      <c r="A17" s="68" t="s">
        <v>542</v>
      </c>
      <c r="B17" s="174" t="s">
        <v>331</v>
      </c>
      <c r="C17" s="401"/>
      <c r="E17" s="67">
        <v>3</v>
      </c>
    </row>
    <row r="18" spans="1:5" s="67" customFormat="1" ht="18" customHeight="1" x14ac:dyDescent="0.15">
      <c r="A18" s="68" t="s">
        <v>542</v>
      </c>
      <c r="B18" s="174" t="s">
        <v>331</v>
      </c>
      <c r="C18" s="401"/>
      <c r="E18" s="67">
        <v>4</v>
      </c>
    </row>
    <row r="19" spans="1:5" s="67" customFormat="1" ht="18" customHeight="1" x14ac:dyDescent="0.15">
      <c r="A19" s="68" t="s">
        <v>542</v>
      </c>
      <c r="B19" s="174" t="s">
        <v>331</v>
      </c>
      <c r="C19" s="401"/>
      <c r="E19" s="67">
        <v>5</v>
      </c>
    </row>
    <row r="20" spans="1:5" s="67" customFormat="1" ht="18" customHeight="1" x14ac:dyDescent="0.15">
      <c r="A20" s="68" t="s">
        <v>542</v>
      </c>
      <c r="B20" s="174" t="s">
        <v>331</v>
      </c>
      <c r="C20" s="401"/>
      <c r="E20" s="67">
        <v>6</v>
      </c>
    </row>
    <row r="21" spans="1:5" s="67" customFormat="1" ht="18" customHeight="1" x14ac:dyDescent="0.15">
      <c r="A21" s="68" t="s">
        <v>542</v>
      </c>
      <c r="B21" s="174" t="s">
        <v>331</v>
      </c>
      <c r="C21" s="401"/>
      <c r="E21" s="67">
        <v>7</v>
      </c>
    </row>
    <row r="22" spans="1:5" s="67" customFormat="1" ht="18" customHeight="1" x14ac:dyDescent="0.15">
      <c r="A22" s="68" t="s">
        <v>542</v>
      </c>
      <c r="B22" s="174" t="s">
        <v>331</v>
      </c>
      <c r="C22" s="401"/>
      <c r="E22" s="67">
        <v>8</v>
      </c>
    </row>
    <row r="23" spans="1:5" s="67" customFormat="1" ht="18" customHeight="1" x14ac:dyDescent="0.15">
      <c r="A23" s="68" t="s">
        <v>542</v>
      </c>
      <c r="B23" s="174" t="s">
        <v>331</v>
      </c>
      <c r="C23" s="401"/>
      <c r="E23" s="67">
        <v>9</v>
      </c>
    </row>
    <row r="24" spans="1:5" s="67" customFormat="1" ht="18" customHeight="1" x14ac:dyDescent="0.15">
      <c r="A24" s="68" t="s">
        <v>542</v>
      </c>
      <c r="B24" s="174" t="s">
        <v>331</v>
      </c>
      <c r="C24" s="401"/>
      <c r="E24" s="67">
        <v>10</v>
      </c>
    </row>
    <row r="25" spans="1:5" s="67" customFormat="1" ht="18" customHeight="1" x14ac:dyDescent="0.15">
      <c r="A25" s="68" t="s">
        <v>542</v>
      </c>
      <c r="B25" s="174" t="s">
        <v>331</v>
      </c>
      <c r="C25" s="401"/>
      <c r="E25" s="67">
        <v>11</v>
      </c>
    </row>
    <row r="26" spans="1:5" s="67" customFormat="1" ht="18" customHeight="1" x14ac:dyDescent="0.15">
      <c r="A26" s="68" t="s">
        <v>542</v>
      </c>
      <c r="B26" s="174" t="s">
        <v>331</v>
      </c>
      <c r="C26" s="401"/>
      <c r="E26" s="67">
        <v>12</v>
      </c>
    </row>
    <row r="27" spans="1:5" s="67" customFormat="1" ht="18" customHeight="1" x14ac:dyDescent="0.15">
      <c r="A27" s="68" t="s">
        <v>542</v>
      </c>
      <c r="B27" s="174" t="s">
        <v>331</v>
      </c>
      <c r="C27" s="401"/>
      <c r="E27" s="67">
        <v>13</v>
      </c>
    </row>
    <row r="28" spans="1:5" s="67" customFormat="1" ht="18" customHeight="1" x14ac:dyDescent="0.15">
      <c r="A28" s="68" t="s">
        <v>542</v>
      </c>
      <c r="B28" s="174" t="s">
        <v>331</v>
      </c>
      <c r="C28" s="401"/>
      <c r="E28" s="67">
        <v>14</v>
      </c>
    </row>
    <row r="29" spans="1:5" s="67" customFormat="1" ht="18" customHeight="1" x14ac:dyDescent="0.15">
      <c r="A29" s="68" t="s">
        <v>542</v>
      </c>
      <c r="B29" s="174" t="s">
        <v>331</v>
      </c>
      <c r="C29" s="401"/>
      <c r="E29" s="67">
        <v>15</v>
      </c>
    </row>
    <row r="30" spans="1:5" s="67" customFormat="1" ht="18" customHeight="1" x14ac:dyDescent="0.15">
      <c r="A30" s="68" t="s">
        <v>542</v>
      </c>
      <c r="B30" s="174" t="s">
        <v>331</v>
      </c>
      <c r="C30" s="401"/>
      <c r="E30" s="67">
        <v>16</v>
      </c>
    </row>
    <row r="31" spans="1:5" s="67" customFormat="1" ht="18" customHeight="1" x14ac:dyDescent="0.15">
      <c r="A31" s="68" t="s">
        <v>542</v>
      </c>
      <c r="B31" s="174" t="s">
        <v>331</v>
      </c>
      <c r="C31" s="401"/>
      <c r="E31" s="67">
        <v>17</v>
      </c>
    </row>
    <row r="32" spans="1:5" s="67" customFormat="1" ht="18" customHeight="1" x14ac:dyDescent="0.15">
      <c r="A32" s="69" t="s">
        <v>375</v>
      </c>
      <c r="B32" s="231" t="str">
        <f>IF(SUM(B15:B31)=0,"円",SUM(B15:B31))</f>
        <v>円</v>
      </c>
      <c r="C32" s="402"/>
    </row>
    <row r="33" spans="1:3" ht="6" customHeight="1" x14ac:dyDescent="0.15"/>
    <row r="34" spans="1:3" s="70" customFormat="1" ht="15.75" customHeight="1" x14ac:dyDescent="0.15">
      <c r="A34" s="70" t="s">
        <v>321</v>
      </c>
    </row>
    <row r="35" spans="1:3" s="70" customFormat="1" ht="15.75" customHeight="1" x14ac:dyDescent="0.15">
      <c r="A35" s="324" t="s">
        <v>128</v>
      </c>
      <c r="B35" s="324"/>
      <c r="C35" s="326"/>
    </row>
    <row r="36" spans="1:3" s="70" customFormat="1" ht="15.75" customHeight="1" x14ac:dyDescent="0.15">
      <c r="A36" s="324" t="s">
        <v>294</v>
      </c>
      <c r="B36" s="324"/>
      <c r="C36" s="326"/>
    </row>
    <row r="37" spans="1:3" s="70" customFormat="1" ht="15.75" customHeight="1" x14ac:dyDescent="0.15">
      <c r="A37" s="324" t="s">
        <v>148</v>
      </c>
      <c r="B37" s="324"/>
      <c r="C37" s="326"/>
    </row>
    <row r="38" spans="1:3" s="70" customFormat="1" ht="15.75" customHeight="1" x14ac:dyDescent="0.15">
      <c r="A38" s="324" t="s">
        <v>294</v>
      </c>
      <c r="B38" s="324"/>
      <c r="C38" s="326"/>
    </row>
    <row r="39" spans="1:3" s="70" customFormat="1" ht="15.75" customHeight="1" x14ac:dyDescent="0.15">
      <c r="A39" s="324" t="s">
        <v>395</v>
      </c>
      <c r="B39" s="324"/>
      <c r="C39" s="326"/>
    </row>
    <row r="40" spans="1:3" s="70" customFormat="1" ht="15.75" customHeight="1" x14ac:dyDescent="0.15">
      <c r="A40" s="324" t="s">
        <v>236</v>
      </c>
      <c r="B40" s="324"/>
      <c r="C40" s="326"/>
    </row>
    <row r="41" spans="1:3" s="70" customFormat="1" ht="15.75" customHeight="1" x14ac:dyDescent="0.15">
      <c r="A41" s="324" t="s">
        <v>398</v>
      </c>
      <c r="B41" s="324"/>
      <c r="C41" s="326"/>
    </row>
    <row r="42" spans="1:3" s="70" customFormat="1" ht="15.75" customHeight="1" x14ac:dyDescent="0.15">
      <c r="A42" s="324" t="s">
        <v>402</v>
      </c>
      <c r="B42" s="324"/>
      <c r="C42" s="326"/>
    </row>
    <row r="43" spans="1:3" s="70" customFormat="1" ht="15.75" customHeight="1" x14ac:dyDescent="0.15">
      <c r="A43" s="324" t="s">
        <v>145</v>
      </c>
      <c r="B43" s="324"/>
      <c r="C43" s="326"/>
    </row>
    <row r="44" spans="1:3" s="70" customFormat="1" ht="15.75" customHeight="1" x14ac:dyDescent="0.15">
      <c r="A44" s="324" t="s">
        <v>162</v>
      </c>
      <c r="B44" s="324"/>
      <c r="C44" s="326"/>
    </row>
    <row r="45" spans="1:3" s="70" customFormat="1" ht="15.75" customHeight="1" x14ac:dyDescent="0.15">
      <c r="A45" s="324" t="s">
        <v>507</v>
      </c>
      <c r="B45" s="324"/>
      <c r="C45" s="326"/>
    </row>
    <row r="46" spans="1:3" s="70" customFormat="1" ht="15.75" customHeight="1" x14ac:dyDescent="0.15">
      <c r="A46" s="324" t="s">
        <v>3</v>
      </c>
      <c r="B46" s="324"/>
      <c r="C46" s="326"/>
    </row>
    <row r="47" spans="1:3" s="70" customFormat="1" ht="18" customHeight="1" x14ac:dyDescent="0.15">
      <c r="A47" s="324"/>
      <c r="B47" s="324"/>
      <c r="C47" s="326"/>
    </row>
    <row r="48" spans="1:3" s="70" customFormat="1" ht="18" customHeight="1" x14ac:dyDescent="0.15">
      <c r="A48" s="324"/>
      <c r="B48" s="324"/>
      <c r="C48" s="326"/>
    </row>
    <row r="49" spans="1:3" s="70" customFormat="1" ht="18" customHeight="1" x14ac:dyDescent="0.15">
      <c r="A49" s="324"/>
      <c r="B49" s="324"/>
      <c r="C49" s="326"/>
    </row>
  </sheetData>
  <mergeCells count="23">
    <mergeCell ref="A2:C2"/>
    <mergeCell ref="A3:C3"/>
    <mergeCell ref="A5:C5"/>
    <mergeCell ref="A8:C8"/>
    <mergeCell ref="A11:C11"/>
    <mergeCell ref="A12:C12"/>
    <mergeCell ref="B13:C13"/>
    <mergeCell ref="A35:C35"/>
    <mergeCell ref="A36:C36"/>
    <mergeCell ref="A37:C37"/>
    <mergeCell ref="A48:C48"/>
    <mergeCell ref="A49:C49"/>
    <mergeCell ref="C15:C32"/>
    <mergeCell ref="A43:C43"/>
    <mergeCell ref="A44:C44"/>
    <mergeCell ref="A45:C45"/>
    <mergeCell ref="A46:C46"/>
    <mergeCell ref="A47:C47"/>
    <mergeCell ref="A38:C38"/>
    <mergeCell ref="A39:C39"/>
    <mergeCell ref="A40:C40"/>
    <mergeCell ref="A41:C41"/>
    <mergeCell ref="A42:C42"/>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L53"/>
  <sheetViews>
    <sheetView view="pageBreakPreview" zoomScaleSheetLayoutView="100" workbookViewId="0">
      <selection activeCell="A22" sqref="A22"/>
    </sheetView>
  </sheetViews>
  <sheetFormatPr defaultRowHeight="36" customHeight="1" x14ac:dyDescent="0.15"/>
  <cols>
    <col min="1" max="1" width="25" style="52" customWidth="1"/>
    <col min="2" max="2" width="28.625" style="52" customWidth="1"/>
    <col min="3" max="9" width="4" style="52" customWidth="1"/>
    <col min="10" max="10" width="1.375" style="52" customWidth="1"/>
    <col min="11" max="11" width="9" style="52" customWidth="1"/>
    <col min="12" max="16384" width="9" style="52"/>
  </cols>
  <sheetData>
    <row r="1" spans="1:12" ht="18" customHeight="1" x14ac:dyDescent="0.15"/>
    <row r="2" spans="1:12" ht="27" customHeight="1" x14ac:dyDescent="0.15">
      <c r="A2" s="357" t="s">
        <v>255</v>
      </c>
      <c r="B2" s="357"/>
      <c r="C2" s="357"/>
      <c r="D2" s="357"/>
      <c r="E2" s="357"/>
      <c r="F2" s="357"/>
      <c r="G2" s="357"/>
      <c r="H2" s="357"/>
      <c r="I2" s="357"/>
      <c r="J2" s="325"/>
    </row>
    <row r="3" spans="1:12" ht="18" customHeight="1" x14ac:dyDescent="0.15">
      <c r="A3" s="392" t="s">
        <v>151</v>
      </c>
      <c r="B3" s="392"/>
      <c r="C3" s="392"/>
      <c r="D3" s="392"/>
      <c r="E3" s="392"/>
      <c r="F3" s="392"/>
      <c r="G3" s="392"/>
      <c r="H3" s="392"/>
      <c r="I3" s="367"/>
      <c r="J3" s="367"/>
    </row>
    <row r="4" spans="1:12" ht="13.5" customHeight="1" x14ac:dyDescent="0.15">
      <c r="A4" s="53"/>
      <c r="B4" s="53"/>
      <c r="C4" s="53"/>
      <c r="D4" s="53"/>
      <c r="E4" s="53"/>
      <c r="F4" s="53"/>
      <c r="G4" s="53"/>
      <c r="H4" s="53"/>
      <c r="I4" s="53"/>
    </row>
    <row r="5" spans="1:12" ht="27" customHeight="1" x14ac:dyDescent="0.15">
      <c r="A5" s="366" t="s">
        <v>298</v>
      </c>
      <c r="B5" s="366"/>
      <c r="C5" s="366"/>
      <c r="D5" s="366"/>
      <c r="E5" s="366"/>
      <c r="F5" s="366"/>
      <c r="G5" s="366"/>
      <c r="H5" s="366"/>
      <c r="I5" s="366"/>
      <c r="J5" s="367"/>
    </row>
    <row r="6" spans="1:12" ht="27" customHeight="1" x14ac:dyDescent="0.15">
      <c r="A6" s="366" t="s">
        <v>91</v>
      </c>
      <c r="B6" s="366"/>
      <c r="C6" s="366"/>
      <c r="D6" s="366"/>
      <c r="E6" s="366"/>
      <c r="F6" s="366"/>
      <c r="G6" s="366"/>
      <c r="H6" s="366"/>
      <c r="I6" s="366"/>
      <c r="J6" s="367"/>
    </row>
    <row r="7" spans="1:12" ht="13.5" customHeight="1" x14ac:dyDescent="0.15">
      <c r="A7" s="54"/>
      <c r="B7" s="54"/>
      <c r="C7" s="54"/>
      <c r="D7" s="54"/>
      <c r="E7" s="54"/>
      <c r="F7" s="54"/>
      <c r="G7" s="54"/>
      <c r="H7" s="54"/>
      <c r="I7" s="54"/>
    </row>
    <row r="8" spans="1:12" s="57" customFormat="1" ht="27" customHeight="1" x14ac:dyDescent="0.15">
      <c r="A8" s="55" t="s">
        <v>275</v>
      </c>
      <c r="B8" s="56"/>
      <c r="C8" s="56"/>
      <c r="D8" s="56"/>
      <c r="E8" s="56"/>
      <c r="F8" s="56"/>
      <c r="G8" s="56"/>
      <c r="H8" s="56"/>
      <c r="I8" s="56"/>
      <c r="J8" s="56"/>
    </row>
    <row r="9" spans="1:12" ht="13.5" customHeight="1" x14ac:dyDescent="0.15">
      <c r="A9" s="54"/>
      <c r="B9" s="54"/>
      <c r="C9" s="54"/>
      <c r="D9" s="54"/>
      <c r="E9" s="54"/>
      <c r="F9" s="54"/>
      <c r="G9" s="54"/>
      <c r="H9" s="54"/>
      <c r="I9" s="54"/>
    </row>
    <row r="10" spans="1:12" s="61" customFormat="1" ht="27" customHeight="1" x14ac:dyDescent="0.15">
      <c r="A10" s="100" t="s">
        <v>545</v>
      </c>
      <c r="B10" s="67" t="str">
        <f>IFERROR(VLOOKUP(A10,入力シート!$A$11:$B$12,2,FALSE),"")</f>
        <v/>
      </c>
      <c r="C10" s="67" t="s">
        <v>212</v>
      </c>
      <c r="D10" s="67"/>
      <c r="E10" s="67"/>
      <c r="F10" s="67"/>
      <c r="G10" s="67"/>
      <c r="H10" s="67"/>
      <c r="I10" s="67"/>
      <c r="J10" s="67"/>
    </row>
    <row r="11" spans="1:12" ht="13.5" customHeight="1" x14ac:dyDescent="0.15">
      <c r="A11" s="54"/>
      <c r="B11" s="54"/>
      <c r="C11" s="54"/>
      <c r="D11" s="54"/>
      <c r="E11" s="54"/>
      <c r="F11" s="54"/>
      <c r="G11" s="54"/>
      <c r="H11" s="54"/>
      <c r="I11" s="54"/>
    </row>
    <row r="12" spans="1:12" s="57" customFormat="1" ht="48" x14ac:dyDescent="0.15">
      <c r="A12" s="102" t="s">
        <v>579</v>
      </c>
      <c r="B12" s="103" t="s">
        <v>184</v>
      </c>
      <c r="C12" s="426"/>
      <c r="D12" s="426"/>
      <c r="E12" s="426"/>
      <c r="F12" s="426"/>
      <c r="G12" s="426"/>
      <c r="H12" s="426"/>
      <c r="I12" s="426"/>
      <c r="J12" s="56"/>
      <c r="K12" s="422"/>
      <c r="L12" s="422"/>
    </row>
    <row r="13" spans="1:12" s="57" customFormat="1" ht="8.25" customHeight="1" x14ac:dyDescent="0.15">
      <c r="A13" s="361"/>
      <c r="B13" s="361"/>
      <c r="C13" s="361"/>
      <c r="D13" s="361"/>
      <c r="E13" s="361"/>
      <c r="F13" s="361"/>
      <c r="G13" s="361"/>
      <c r="H13" s="361"/>
      <c r="I13" s="361"/>
      <c r="J13" s="354"/>
    </row>
    <row r="14" spans="1:12" s="57" customFormat="1" ht="26.25" customHeight="1" x14ac:dyDescent="0.15">
      <c r="A14" s="102"/>
      <c r="B14" s="103" t="s">
        <v>371</v>
      </c>
      <c r="C14" s="423"/>
      <c r="D14" s="423"/>
      <c r="E14" s="423"/>
      <c r="F14" s="423"/>
      <c r="G14" s="423"/>
      <c r="H14" s="423"/>
      <c r="I14" s="423"/>
      <c r="J14" s="56"/>
      <c r="K14" s="210"/>
    </row>
    <row r="15" spans="1:12" s="57" customFormat="1" ht="8.25" customHeight="1" x14ac:dyDescent="0.15">
      <c r="A15" s="424"/>
      <c r="B15" s="425"/>
      <c r="C15" s="425"/>
      <c r="D15" s="425"/>
      <c r="E15" s="425"/>
      <c r="F15" s="425"/>
      <c r="G15" s="425"/>
      <c r="H15" s="425"/>
      <c r="I15" s="425"/>
      <c r="J15" s="425"/>
      <c r="K15" s="59"/>
    </row>
    <row r="16" spans="1:12" s="61" customFormat="1" ht="26.25" customHeight="1" x14ac:dyDescent="0.15">
      <c r="A16" s="102"/>
      <c r="B16" s="103" t="s">
        <v>217</v>
      </c>
      <c r="C16" s="423"/>
      <c r="D16" s="423"/>
      <c r="E16" s="423"/>
      <c r="F16" s="423"/>
      <c r="G16" s="423"/>
      <c r="H16" s="423"/>
      <c r="I16" s="423"/>
      <c r="J16" s="56"/>
      <c r="K16" s="210"/>
    </row>
    <row r="17" spans="1:10" s="61" customFormat="1" ht="18.75" customHeight="1" x14ac:dyDescent="0.15">
      <c r="A17" s="355" t="s">
        <v>296</v>
      </c>
      <c r="B17" s="355"/>
      <c r="C17" s="355"/>
      <c r="D17" s="355"/>
      <c r="E17" s="355"/>
      <c r="F17" s="355"/>
      <c r="G17" s="355"/>
      <c r="H17" s="355"/>
      <c r="I17" s="355"/>
      <c r="J17" s="355"/>
    </row>
    <row r="18" spans="1:10" s="61" customFormat="1" ht="13.5" customHeight="1" x14ac:dyDescent="0.15">
      <c r="A18" s="60"/>
      <c r="B18" s="60"/>
      <c r="C18" s="60"/>
      <c r="D18" s="60"/>
      <c r="E18" s="60"/>
      <c r="F18" s="60"/>
      <c r="G18" s="60"/>
      <c r="H18" s="60"/>
      <c r="I18" s="60"/>
    </row>
    <row r="19" spans="1:10" s="61" customFormat="1" ht="18" customHeight="1" x14ac:dyDescent="0.15">
      <c r="A19" s="87" t="s">
        <v>546</v>
      </c>
      <c r="B19" s="104"/>
      <c r="C19" s="87" t="s">
        <v>331</v>
      </c>
      <c r="D19" s="87"/>
      <c r="E19" s="87"/>
      <c r="F19" s="87"/>
      <c r="G19" s="87"/>
      <c r="H19" s="87"/>
      <c r="I19" s="87"/>
      <c r="J19" s="87"/>
    </row>
    <row r="20" spans="1:10" s="61" customFormat="1" ht="9" customHeight="1" x14ac:dyDescent="0.15">
      <c r="A20" s="364"/>
      <c r="B20" s="364"/>
      <c r="C20" s="364"/>
      <c r="D20" s="364"/>
      <c r="E20" s="364"/>
      <c r="F20" s="364"/>
      <c r="G20" s="364"/>
      <c r="H20" s="364"/>
      <c r="I20" s="364"/>
      <c r="J20" s="364"/>
    </row>
    <row r="21" spans="1:10" s="61" customFormat="1" ht="18" customHeight="1" x14ac:dyDescent="0.15">
      <c r="A21" s="364" t="s">
        <v>52</v>
      </c>
      <c r="B21" s="364"/>
      <c r="C21" s="364"/>
      <c r="D21" s="364"/>
      <c r="E21" s="364"/>
      <c r="F21" s="364"/>
      <c r="G21" s="364"/>
      <c r="H21" s="364"/>
      <c r="I21" s="364"/>
      <c r="J21" s="364"/>
    </row>
    <row r="22" spans="1:10" s="61" customFormat="1" ht="9" customHeight="1" x14ac:dyDescent="0.15">
      <c r="A22" s="364"/>
      <c r="B22" s="364"/>
      <c r="C22" s="364"/>
      <c r="D22" s="364"/>
      <c r="E22" s="364"/>
      <c r="F22" s="364"/>
      <c r="G22" s="364"/>
      <c r="H22" s="364"/>
      <c r="I22" s="364"/>
      <c r="J22" s="364"/>
    </row>
    <row r="23" spans="1:10" s="61" customFormat="1" ht="18" customHeight="1" x14ac:dyDescent="0.15">
      <c r="A23" s="364" t="str">
        <f>"３　"&amp;TEXT(入力シート!$B$7,"ggge年m月d日")&amp;"執行"&amp;入力シート!$B$3</f>
        <v>３　令和7年　　月　　日執行参議院徳島県及び高知県選挙区選出議員選挙</v>
      </c>
      <c r="B23" s="364"/>
      <c r="C23" s="364"/>
      <c r="D23" s="364"/>
      <c r="E23" s="364"/>
      <c r="F23" s="364"/>
      <c r="G23" s="364"/>
      <c r="H23" s="364"/>
      <c r="I23" s="364"/>
      <c r="J23" s="364"/>
    </row>
    <row r="24" spans="1:10" s="61" customFormat="1" ht="9" customHeight="1" x14ac:dyDescent="0.15">
      <c r="A24" s="364"/>
      <c r="B24" s="364"/>
      <c r="C24" s="364"/>
      <c r="D24" s="364"/>
      <c r="E24" s="364"/>
      <c r="F24" s="364"/>
      <c r="G24" s="364"/>
      <c r="H24" s="364"/>
      <c r="I24" s="364"/>
      <c r="J24" s="364"/>
    </row>
    <row r="25" spans="1:10" s="61" customFormat="1" ht="18" customHeight="1" x14ac:dyDescent="0.15">
      <c r="A25" s="364" t="s">
        <v>299</v>
      </c>
      <c r="B25" s="364"/>
      <c r="C25" s="364"/>
      <c r="D25" s="364"/>
      <c r="E25" s="364"/>
      <c r="F25" s="364"/>
      <c r="G25" s="364"/>
      <c r="H25" s="364"/>
      <c r="I25" s="364"/>
      <c r="J25" s="364"/>
    </row>
    <row r="26" spans="1:10" s="61" customFormat="1" ht="30" customHeight="1" x14ac:dyDescent="0.15">
      <c r="A26" s="421" t="str">
        <f>入力シート!$B$22</f>
        <v>　</v>
      </c>
      <c r="B26" s="421"/>
      <c r="C26" s="421"/>
      <c r="D26" s="421"/>
      <c r="E26" s="421"/>
      <c r="F26" s="421"/>
      <c r="G26" s="421"/>
      <c r="H26" s="421"/>
      <c r="I26" s="421"/>
      <c r="J26" s="421"/>
    </row>
    <row r="27" spans="1:10" s="61" customFormat="1" ht="18" customHeight="1" x14ac:dyDescent="0.15">
      <c r="A27" s="364" t="s">
        <v>399</v>
      </c>
      <c r="B27" s="364"/>
      <c r="C27" s="364"/>
      <c r="D27" s="364"/>
      <c r="E27" s="364"/>
      <c r="F27" s="364"/>
      <c r="G27" s="364"/>
      <c r="H27" s="364"/>
      <c r="I27" s="364"/>
      <c r="J27" s="364"/>
    </row>
    <row r="28" spans="1:10" s="61" customFormat="1" ht="9" customHeight="1" x14ac:dyDescent="0.15">
      <c r="A28" s="364"/>
      <c r="B28" s="364"/>
      <c r="C28" s="364"/>
      <c r="D28" s="364"/>
      <c r="E28" s="364"/>
      <c r="F28" s="364"/>
      <c r="G28" s="364"/>
      <c r="H28" s="364"/>
      <c r="I28" s="364"/>
      <c r="J28" s="364"/>
    </row>
    <row r="29" spans="1:10" s="63" customFormat="1" ht="30" customHeight="1" x14ac:dyDescent="0.15">
      <c r="A29" s="105" t="s">
        <v>416</v>
      </c>
      <c r="B29" s="412"/>
      <c r="C29" s="413"/>
      <c r="D29" s="412"/>
      <c r="E29" s="413"/>
      <c r="F29" s="413"/>
      <c r="G29" s="413"/>
      <c r="H29" s="413"/>
      <c r="I29" s="413"/>
      <c r="J29" s="414"/>
    </row>
    <row r="30" spans="1:10" s="109" customFormat="1" ht="6" customHeight="1" x14ac:dyDescent="0.15">
      <c r="A30" s="404" t="s">
        <v>525</v>
      </c>
      <c r="B30" s="407" t="s">
        <v>527</v>
      </c>
      <c r="C30" s="107"/>
      <c r="D30" s="107"/>
      <c r="E30" s="107"/>
      <c r="F30" s="107"/>
      <c r="G30" s="107"/>
      <c r="H30" s="107"/>
      <c r="I30" s="107"/>
      <c r="J30" s="108"/>
    </row>
    <row r="31" spans="1:10" s="109" customFormat="1" ht="26.25" customHeight="1" x14ac:dyDescent="0.15">
      <c r="A31" s="405"/>
      <c r="B31" s="408"/>
      <c r="C31" s="110"/>
      <c r="D31" s="110"/>
      <c r="E31" s="110"/>
      <c r="F31" s="110"/>
      <c r="G31" s="110"/>
      <c r="H31" s="110"/>
      <c r="I31" s="111"/>
      <c r="J31" s="112"/>
    </row>
    <row r="32" spans="1:10" s="109" customFormat="1" ht="6" customHeight="1" x14ac:dyDescent="0.15">
      <c r="A32" s="406"/>
      <c r="B32" s="409"/>
      <c r="C32" s="107"/>
      <c r="D32" s="107"/>
      <c r="E32" s="107"/>
      <c r="F32" s="107"/>
      <c r="G32" s="107"/>
      <c r="H32" s="107"/>
      <c r="I32" s="107"/>
      <c r="J32" s="113"/>
    </row>
    <row r="33" spans="1:11" s="109" customFormat="1" ht="15" customHeight="1" x14ac:dyDescent="0.15">
      <c r="A33" s="114" t="s">
        <v>407</v>
      </c>
      <c r="B33" s="415"/>
      <c r="C33" s="416"/>
      <c r="D33" s="416"/>
      <c r="E33" s="416"/>
      <c r="F33" s="416"/>
      <c r="G33" s="416"/>
      <c r="H33" s="416"/>
      <c r="I33" s="416"/>
      <c r="J33" s="417"/>
    </row>
    <row r="34" spans="1:11" s="109" customFormat="1" ht="30" customHeight="1" x14ac:dyDescent="0.15">
      <c r="A34" s="115" t="s">
        <v>526</v>
      </c>
      <c r="B34" s="418"/>
      <c r="C34" s="419"/>
      <c r="D34" s="419"/>
      <c r="E34" s="419"/>
      <c r="F34" s="419"/>
      <c r="G34" s="419"/>
      <c r="H34" s="419"/>
      <c r="I34" s="419"/>
      <c r="J34" s="420"/>
    </row>
    <row r="35" spans="1:11" s="132" customFormat="1" ht="13.5" customHeight="1" x14ac:dyDescent="0.15">
      <c r="A35" s="211" t="s">
        <v>321</v>
      </c>
      <c r="B35" s="211"/>
      <c r="C35" s="211"/>
      <c r="D35" s="211"/>
      <c r="E35" s="211"/>
      <c r="F35" s="211"/>
      <c r="G35" s="211"/>
      <c r="H35" s="211"/>
      <c r="I35" s="211"/>
      <c r="J35" s="211"/>
    </row>
    <row r="36" spans="1:11" s="132" customFormat="1" ht="13.5" customHeight="1" x14ac:dyDescent="0.15">
      <c r="A36" s="394" t="s">
        <v>319</v>
      </c>
      <c r="B36" s="394"/>
      <c r="C36" s="394"/>
      <c r="D36" s="394"/>
      <c r="E36" s="394"/>
      <c r="F36" s="394"/>
      <c r="G36" s="394"/>
      <c r="H36" s="394"/>
      <c r="I36" s="394"/>
      <c r="J36" s="394"/>
    </row>
    <row r="37" spans="1:11" s="132" customFormat="1" ht="13.5" customHeight="1" x14ac:dyDescent="0.15">
      <c r="A37" s="394" t="s">
        <v>408</v>
      </c>
      <c r="B37" s="394"/>
      <c r="C37" s="394"/>
      <c r="D37" s="394"/>
      <c r="E37" s="394"/>
      <c r="F37" s="394"/>
      <c r="G37" s="394"/>
      <c r="H37" s="394"/>
      <c r="I37" s="394"/>
      <c r="J37" s="394"/>
    </row>
    <row r="38" spans="1:11" s="132" customFormat="1" ht="13.5" customHeight="1" x14ac:dyDescent="0.15">
      <c r="A38" s="394" t="s">
        <v>300</v>
      </c>
      <c r="B38" s="394"/>
      <c r="C38" s="394"/>
      <c r="D38" s="394"/>
      <c r="E38" s="394"/>
      <c r="F38" s="394"/>
      <c r="G38" s="394"/>
      <c r="H38" s="394"/>
      <c r="I38" s="394"/>
      <c r="J38" s="394"/>
    </row>
    <row r="39" spans="1:11" s="132" customFormat="1" ht="13.5" customHeight="1" x14ac:dyDescent="0.15">
      <c r="A39" s="394" t="s">
        <v>86</v>
      </c>
      <c r="B39" s="394"/>
      <c r="C39" s="394"/>
      <c r="D39" s="394"/>
      <c r="E39" s="394"/>
      <c r="F39" s="394"/>
      <c r="G39" s="394"/>
      <c r="H39" s="394"/>
      <c r="I39" s="394"/>
      <c r="J39" s="394"/>
    </row>
    <row r="40" spans="1:11" s="132" customFormat="1" ht="13.5" customHeight="1" x14ac:dyDescent="0.15">
      <c r="A40" s="394" t="s">
        <v>291</v>
      </c>
      <c r="B40" s="394"/>
      <c r="C40" s="394"/>
      <c r="D40" s="394"/>
      <c r="E40" s="394"/>
      <c r="F40" s="394"/>
      <c r="G40" s="394"/>
      <c r="H40" s="394"/>
      <c r="I40" s="394"/>
      <c r="J40" s="394"/>
    </row>
    <row r="41" spans="1:11" s="132" customFormat="1" ht="13.5" customHeight="1" x14ac:dyDescent="0.15">
      <c r="A41" s="394" t="s">
        <v>409</v>
      </c>
      <c r="B41" s="394"/>
      <c r="C41" s="394"/>
      <c r="D41" s="394"/>
      <c r="E41" s="394"/>
      <c r="F41" s="394"/>
      <c r="G41" s="394"/>
      <c r="H41" s="394"/>
      <c r="I41" s="394"/>
      <c r="J41" s="394"/>
    </row>
    <row r="42" spans="1:11" s="132" customFormat="1" ht="13.5" customHeight="1" x14ac:dyDescent="0.15">
      <c r="A42" s="394" t="s">
        <v>306</v>
      </c>
      <c r="B42" s="394"/>
      <c r="C42" s="394"/>
      <c r="D42" s="394"/>
      <c r="E42" s="394"/>
      <c r="F42" s="394"/>
      <c r="G42" s="394"/>
      <c r="H42" s="394"/>
      <c r="I42" s="394"/>
      <c r="J42" s="394"/>
    </row>
    <row r="43" spans="1:11" s="119" customFormat="1" ht="13.5" customHeight="1" x14ac:dyDescent="0.15">
      <c r="A43" s="394" t="s">
        <v>339</v>
      </c>
      <c r="B43" s="394"/>
      <c r="C43" s="394"/>
      <c r="D43" s="394"/>
      <c r="E43" s="394"/>
      <c r="F43" s="394"/>
      <c r="G43" s="394"/>
      <c r="H43" s="394"/>
      <c r="I43" s="394"/>
      <c r="J43" s="394"/>
    </row>
    <row r="44" spans="1:11" s="119" customFormat="1" ht="13.5" customHeight="1" x14ac:dyDescent="0.15">
      <c r="A44" s="394" t="s">
        <v>7</v>
      </c>
      <c r="B44" s="394"/>
      <c r="C44" s="394"/>
      <c r="D44" s="394"/>
      <c r="E44" s="394"/>
      <c r="F44" s="394"/>
      <c r="G44" s="394"/>
      <c r="H44" s="394"/>
      <c r="I44" s="394"/>
      <c r="J44" s="394"/>
    </row>
    <row r="45" spans="1:11" s="132" customFormat="1" ht="13.5" customHeight="1" x14ac:dyDescent="0.15">
      <c r="A45" s="394" t="s">
        <v>10</v>
      </c>
      <c r="B45" s="394"/>
      <c r="C45" s="394"/>
      <c r="D45" s="394"/>
      <c r="E45" s="394"/>
      <c r="F45" s="394"/>
      <c r="G45" s="394"/>
      <c r="H45" s="394"/>
      <c r="I45" s="394"/>
      <c r="J45" s="394"/>
      <c r="K45" s="211"/>
    </row>
    <row r="46" spans="1:11" s="132" customFormat="1" ht="13.5" customHeight="1" x14ac:dyDescent="0.15">
      <c r="A46" s="394" t="s">
        <v>513</v>
      </c>
      <c r="B46" s="394"/>
      <c r="C46" s="394"/>
      <c r="D46" s="394"/>
      <c r="E46" s="394"/>
      <c r="F46" s="394"/>
      <c r="G46" s="394"/>
      <c r="H46" s="394"/>
      <c r="I46" s="394"/>
      <c r="J46" s="394"/>
    </row>
    <row r="47" spans="1:11" s="119" customFormat="1" ht="13.5" customHeight="1" x14ac:dyDescent="0.15">
      <c r="A47" s="394" t="s">
        <v>453</v>
      </c>
      <c r="B47" s="394"/>
      <c r="C47" s="394"/>
      <c r="D47" s="394"/>
      <c r="E47" s="394"/>
      <c r="F47" s="394"/>
      <c r="G47" s="394"/>
      <c r="H47" s="394"/>
      <c r="I47" s="394"/>
      <c r="J47" s="394"/>
    </row>
    <row r="48" spans="1:11" s="119" customFormat="1" ht="13.5" customHeight="1" x14ac:dyDescent="0.15">
      <c r="A48" s="393" t="s">
        <v>528</v>
      </c>
      <c r="B48" s="394"/>
      <c r="C48" s="394"/>
      <c r="D48" s="394"/>
      <c r="E48" s="394"/>
      <c r="F48" s="394"/>
      <c r="G48" s="394"/>
      <c r="H48" s="394"/>
      <c r="I48" s="394"/>
      <c r="J48" s="394"/>
      <c r="K48" s="210"/>
    </row>
    <row r="49" spans="1:10" ht="13.5" customHeight="1" x14ac:dyDescent="0.15">
      <c r="A49" s="410" t="s">
        <v>21</v>
      </c>
      <c r="B49" s="410"/>
      <c r="C49" s="410"/>
      <c r="D49" s="410"/>
      <c r="E49" s="410"/>
      <c r="F49" s="410"/>
      <c r="G49" s="410"/>
      <c r="H49" s="410"/>
      <c r="I49" s="410"/>
      <c r="J49" s="410"/>
    </row>
    <row r="50" spans="1:10" ht="13.5" customHeight="1" x14ac:dyDescent="0.15">
      <c r="A50" s="410" t="s">
        <v>510</v>
      </c>
      <c r="B50" s="411"/>
      <c r="C50" s="411"/>
      <c r="D50" s="411"/>
      <c r="E50" s="411"/>
      <c r="F50" s="411"/>
      <c r="G50" s="411"/>
      <c r="H50" s="411"/>
      <c r="I50" s="411"/>
      <c r="J50" s="411"/>
    </row>
    <row r="51" spans="1:10" ht="13.5" customHeight="1" x14ac:dyDescent="0.15">
      <c r="A51" s="410" t="s">
        <v>284</v>
      </c>
      <c r="B51" s="411"/>
      <c r="C51" s="411"/>
      <c r="D51" s="411"/>
      <c r="E51" s="411"/>
      <c r="F51" s="411"/>
      <c r="G51" s="411"/>
      <c r="H51" s="411"/>
      <c r="I51" s="411"/>
      <c r="J51" s="411"/>
    </row>
    <row r="52" spans="1:10" ht="36" customHeight="1" x14ac:dyDescent="0.15">
      <c r="A52" s="327" t="s">
        <v>180</v>
      </c>
      <c r="B52" s="327"/>
      <c r="C52" s="327"/>
      <c r="D52" s="327"/>
      <c r="E52" s="327"/>
      <c r="F52" s="327"/>
      <c r="G52" s="403"/>
    </row>
    <row r="53" spans="1:10" ht="36" customHeight="1" x14ac:dyDescent="0.15">
      <c r="A53" s="328" t="s">
        <v>180</v>
      </c>
      <c r="B53" s="328"/>
      <c r="C53" s="328"/>
      <c r="D53" s="328"/>
      <c r="E53" s="328"/>
      <c r="F53" s="328"/>
      <c r="G53" s="328"/>
    </row>
  </sheetData>
  <mergeCells count="44">
    <mergeCell ref="A2:J2"/>
    <mergeCell ref="A3:J3"/>
    <mergeCell ref="A5:J5"/>
    <mergeCell ref="A6:J6"/>
    <mergeCell ref="C12:I12"/>
    <mergeCell ref="K12:L12"/>
    <mergeCell ref="A13:J13"/>
    <mergeCell ref="C14:I14"/>
    <mergeCell ref="A15:J15"/>
    <mergeCell ref="C16:I16"/>
    <mergeCell ref="A17:J17"/>
    <mergeCell ref="A20:J20"/>
    <mergeCell ref="A21:J21"/>
    <mergeCell ref="A22:J22"/>
    <mergeCell ref="A23:J23"/>
    <mergeCell ref="A24:J24"/>
    <mergeCell ref="A25:J25"/>
    <mergeCell ref="A26:J26"/>
    <mergeCell ref="A27:J27"/>
    <mergeCell ref="A28:J28"/>
    <mergeCell ref="A39:J39"/>
    <mergeCell ref="A40:J40"/>
    <mergeCell ref="A41:J41"/>
    <mergeCell ref="B29:C29"/>
    <mergeCell ref="D29:J29"/>
    <mergeCell ref="B33:J33"/>
    <mergeCell ref="B34:J34"/>
    <mergeCell ref="A36:J36"/>
    <mergeCell ref="A52:G52"/>
    <mergeCell ref="A53:G53"/>
    <mergeCell ref="A30:A32"/>
    <mergeCell ref="B30:B32"/>
    <mergeCell ref="A47:J47"/>
    <mergeCell ref="A48:J48"/>
    <mergeCell ref="A49:J49"/>
    <mergeCell ref="A50:J50"/>
    <mergeCell ref="A51:J51"/>
    <mergeCell ref="A42:J42"/>
    <mergeCell ref="A43:J43"/>
    <mergeCell ref="A44:J44"/>
    <mergeCell ref="A45:J45"/>
    <mergeCell ref="A46:J46"/>
    <mergeCell ref="A37:J37"/>
    <mergeCell ref="A38:J38"/>
  </mergeCells>
  <phoneticPr fontId="2"/>
  <dataValidations count="1">
    <dataValidation type="list" allowBlank="1" showInputMessage="1" showErrorMessage="1" sqref="A10" xr:uid="{00000000-0002-0000-0800-000000000000}">
      <formula1>"　　　　　知事,徳島県知事,高知県知事"</formula1>
    </dataValidation>
  </dataValidations>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T47"/>
  <sheetViews>
    <sheetView view="pageBreakPreview" zoomScaleSheetLayoutView="100" workbookViewId="0">
      <selection activeCell="A22" sqref="A22"/>
    </sheetView>
  </sheetViews>
  <sheetFormatPr defaultRowHeight="36" customHeight="1" x14ac:dyDescent="0.15"/>
  <cols>
    <col min="1" max="1" width="11.25" style="176" customWidth="1"/>
    <col min="2" max="2" width="2" style="176" customWidth="1"/>
    <col min="3" max="3" width="8" style="176" customWidth="1"/>
    <col min="4" max="4" width="2" style="176" customWidth="1"/>
    <col min="5" max="5" width="2.5" style="176" customWidth="1"/>
    <col min="6" max="9" width="2" style="176" customWidth="1"/>
    <col min="10" max="11" width="8" style="176" customWidth="1"/>
    <col min="12" max="12" width="2.5" style="176" customWidth="1"/>
    <col min="13" max="16" width="2" style="176" customWidth="1"/>
    <col min="17" max="17" width="8" style="176" customWidth="1"/>
    <col min="18" max="18" width="12.5" style="176" customWidth="1"/>
    <col min="19" max="19" width="11" style="176" customWidth="1"/>
    <col min="20" max="20" width="9" style="52" customWidth="1"/>
    <col min="21" max="16384" width="9" style="52"/>
  </cols>
  <sheetData>
    <row r="1" spans="1:20" ht="14.25" x14ac:dyDescent="0.15">
      <c r="A1" s="199" t="s">
        <v>486</v>
      </c>
      <c r="S1" s="200"/>
    </row>
    <row r="2" spans="1:20" ht="22.5" x14ac:dyDescent="0.15">
      <c r="A2" s="357" t="s">
        <v>387</v>
      </c>
      <c r="B2" s="357"/>
      <c r="C2" s="357"/>
      <c r="D2" s="357"/>
      <c r="E2" s="357"/>
      <c r="F2" s="357"/>
      <c r="G2" s="357"/>
      <c r="H2" s="357"/>
      <c r="I2" s="357"/>
      <c r="J2" s="357"/>
      <c r="K2" s="357"/>
      <c r="L2" s="357"/>
      <c r="M2" s="357"/>
      <c r="N2" s="357"/>
      <c r="O2" s="357"/>
      <c r="P2" s="357"/>
      <c r="Q2" s="357"/>
      <c r="R2" s="357"/>
      <c r="S2" s="357"/>
    </row>
    <row r="3" spans="1:20" ht="13.5" x14ac:dyDescent="0.15">
      <c r="A3" s="433" t="s">
        <v>116</v>
      </c>
      <c r="B3" s="433"/>
      <c r="C3" s="433"/>
      <c r="D3" s="433"/>
      <c r="E3" s="433"/>
      <c r="F3" s="433"/>
      <c r="G3" s="433"/>
      <c r="H3" s="433"/>
      <c r="I3" s="433"/>
      <c r="J3" s="433"/>
      <c r="K3" s="433"/>
      <c r="L3" s="433"/>
      <c r="M3" s="433"/>
      <c r="N3" s="433"/>
      <c r="O3" s="433"/>
      <c r="P3" s="433"/>
      <c r="Q3" s="433"/>
      <c r="R3" s="433"/>
      <c r="S3" s="433"/>
    </row>
    <row r="4" spans="1:20" s="61" customFormat="1" ht="3.75" customHeight="1" x14ac:dyDescent="0.15">
      <c r="A4" s="364"/>
      <c r="B4" s="364"/>
      <c r="C4" s="364"/>
      <c r="D4" s="364"/>
      <c r="E4" s="364"/>
      <c r="F4" s="201"/>
      <c r="G4" s="201"/>
      <c r="H4" s="201"/>
      <c r="I4" s="201"/>
      <c r="J4" s="201"/>
      <c r="K4" s="201"/>
      <c r="L4" s="201"/>
      <c r="M4" s="201"/>
      <c r="N4" s="201"/>
      <c r="O4" s="201"/>
      <c r="P4" s="201"/>
      <c r="Q4" s="201"/>
      <c r="R4" s="201"/>
      <c r="S4" s="201"/>
    </row>
    <row r="5" spans="1:20" s="61" customFormat="1" ht="24.75" customHeight="1" x14ac:dyDescent="0.15">
      <c r="A5" s="427" t="s">
        <v>555</v>
      </c>
      <c r="B5" s="427"/>
      <c r="C5" s="427"/>
      <c r="D5" s="427"/>
      <c r="E5" s="427"/>
      <c r="F5" s="427"/>
      <c r="G5" s="427"/>
      <c r="H5" s="427"/>
      <c r="I5" s="427"/>
      <c r="J5" s="427"/>
      <c r="K5" s="427"/>
      <c r="L5" s="428"/>
      <c r="M5" s="428"/>
      <c r="N5" s="428"/>
      <c r="O5" s="428"/>
      <c r="P5" s="428"/>
      <c r="Q5" s="428"/>
      <c r="R5" s="428"/>
      <c r="S5" s="428"/>
    </row>
    <row r="6" spans="1:20" s="61" customFormat="1" ht="3.75" customHeight="1" x14ac:dyDescent="0.15">
      <c r="A6" s="364"/>
      <c r="B6" s="364"/>
      <c r="C6" s="364"/>
      <c r="D6" s="364"/>
      <c r="E6" s="364"/>
      <c r="F6" s="176"/>
      <c r="G6" s="176"/>
      <c r="H6" s="176"/>
      <c r="I6" s="176"/>
      <c r="J6" s="176"/>
      <c r="K6" s="176"/>
      <c r="L6" s="176"/>
      <c r="M6" s="176"/>
      <c r="N6" s="176"/>
      <c r="O6" s="176"/>
      <c r="P6" s="176"/>
      <c r="Q6" s="176"/>
      <c r="R6" s="176"/>
      <c r="S6" s="176"/>
    </row>
    <row r="7" spans="1:20" s="61" customFormat="1" ht="24.75" customHeight="1" x14ac:dyDescent="0.15">
      <c r="A7" s="427" t="s">
        <v>556</v>
      </c>
      <c r="B7" s="427"/>
      <c r="C7" s="427"/>
      <c r="D7" s="427"/>
      <c r="E7" s="427"/>
      <c r="F7" s="427"/>
      <c r="G7" s="427"/>
      <c r="H7" s="427"/>
      <c r="I7" s="427"/>
      <c r="J7" s="427"/>
      <c r="K7" s="427"/>
      <c r="L7" s="428"/>
      <c r="M7" s="428"/>
      <c r="N7" s="428"/>
      <c r="O7" s="428"/>
      <c r="P7" s="428"/>
      <c r="Q7" s="428"/>
      <c r="R7" s="428"/>
      <c r="S7" s="428"/>
    </row>
    <row r="8" spans="1:20" s="61" customFormat="1" ht="3.75" customHeight="1" x14ac:dyDescent="0.15">
      <c r="A8" s="176"/>
      <c r="B8" s="176"/>
      <c r="C8" s="176"/>
      <c r="D8" s="176"/>
      <c r="E8" s="176"/>
      <c r="F8" s="176"/>
      <c r="G8" s="176"/>
      <c r="H8" s="176"/>
      <c r="I8" s="176"/>
      <c r="J8" s="176"/>
      <c r="K8" s="176"/>
      <c r="L8" s="176"/>
      <c r="M8" s="176"/>
      <c r="N8" s="176"/>
      <c r="O8" s="176"/>
      <c r="P8" s="176"/>
      <c r="Q8" s="176"/>
      <c r="R8" s="176"/>
      <c r="S8" s="176"/>
    </row>
    <row r="9" spans="1:20" s="63" customFormat="1" ht="35.25" customHeight="1" x14ac:dyDescent="0.15">
      <c r="A9" s="178" t="s">
        <v>388</v>
      </c>
      <c r="B9" s="180" t="s">
        <v>547</v>
      </c>
      <c r="C9" s="180"/>
      <c r="D9" s="180"/>
      <c r="E9" s="180"/>
      <c r="F9" s="180"/>
      <c r="G9" s="180"/>
      <c r="H9" s="180"/>
      <c r="I9" s="180"/>
      <c r="J9" s="180"/>
      <c r="K9" s="180" t="s">
        <v>548</v>
      </c>
      <c r="L9" s="180"/>
      <c r="M9" s="180"/>
      <c r="N9" s="180"/>
      <c r="O9" s="180"/>
      <c r="P9" s="180"/>
      <c r="Q9" s="180"/>
      <c r="R9" s="182" t="s">
        <v>60</v>
      </c>
      <c r="S9" s="183" t="s">
        <v>406</v>
      </c>
    </row>
    <row r="10" spans="1:20" s="67" customFormat="1" ht="15" customHeight="1" x14ac:dyDescent="0.15">
      <c r="A10" s="184" t="s">
        <v>549</v>
      </c>
      <c r="B10" s="185"/>
      <c r="C10" s="187" t="s">
        <v>331</v>
      </c>
      <c r="D10" s="186"/>
      <c r="E10" s="186"/>
      <c r="F10" s="186"/>
      <c r="G10" s="187" t="s">
        <v>156</v>
      </c>
      <c r="H10" s="186"/>
      <c r="I10" s="186"/>
      <c r="J10" s="188" t="s">
        <v>331</v>
      </c>
      <c r="K10" s="202" t="s">
        <v>331</v>
      </c>
      <c r="L10" s="186"/>
      <c r="M10" s="186"/>
      <c r="N10" s="187" t="s">
        <v>156</v>
      </c>
      <c r="O10" s="186"/>
      <c r="P10" s="186"/>
      <c r="Q10" s="188" t="s">
        <v>331</v>
      </c>
      <c r="R10" s="196" t="s">
        <v>331</v>
      </c>
      <c r="S10" s="197"/>
    </row>
    <row r="11" spans="1:20" s="67" customFormat="1" ht="21" customHeight="1" x14ac:dyDescent="0.15">
      <c r="A11" s="206" t="s">
        <v>550</v>
      </c>
      <c r="B11" s="189" t="s">
        <v>551</v>
      </c>
      <c r="C11" s="207"/>
      <c r="D11" s="191" t="s">
        <v>552</v>
      </c>
      <c r="E11" s="192" t="s">
        <v>553</v>
      </c>
      <c r="F11" s="193" t="s">
        <v>551</v>
      </c>
      <c r="G11" s="208"/>
      <c r="H11" s="191" t="s">
        <v>552</v>
      </c>
      <c r="I11" s="192" t="s">
        <v>554</v>
      </c>
      <c r="J11" s="195" t="str">
        <f>IF(C11="","",C11*G11)</f>
        <v/>
      </c>
      <c r="K11" s="203">
        <v>64500</v>
      </c>
      <c r="L11" s="192" t="s">
        <v>553</v>
      </c>
      <c r="M11" s="193" t="s">
        <v>551</v>
      </c>
      <c r="N11" s="209"/>
      <c r="O11" s="191" t="s">
        <v>552</v>
      </c>
      <c r="P11" s="192" t="s">
        <v>554</v>
      </c>
      <c r="Q11" s="195" t="str">
        <f>IF(N11="","",K11*N11)</f>
        <v/>
      </c>
      <c r="R11" s="235" t="str">
        <f>IF(J11="","",MIN(J11,Q11))</f>
        <v/>
      </c>
      <c r="S11" s="204"/>
      <c r="T11" s="67">
        <v>1</v>
      </c>
    </row>
    <row r="12" spans="1:20" s="67" customFormat="1" ht="15" customHeight="1" x14ac:dyDescent="0.15">
      <c r="A12" s="205" t="str">
        <f>$A$10</f>
        <v>令和　年</v>
      </c>
      <c r="B12" s="185"/>
      <c r="C12" s="187" t="s">
        <v>331</v>
      </c>
      <c r="D12" s="186"/>
      <c r="E12" s="186"/>
      <c r="F12" s="186"/>
      <c r="G12" s="187" t="s">
        <v>156</v>
      </c>
      <c r="H12" s="186"/>
      <c r="I12" s="186"/>
      <c r="J12" s="188" t="s">
        <v>331</v>
      </c>
      <c r="K12" s="202" t="s">
        <v>331</v>
      </c>
      <c r="L12" s="186"/>
      <c r="M12" s="186"/>
      <c r="N12" s="187" t="s">
        <v>156</v>
      </c>
      <c r="O12" s="186"/>
      <c r="P12" s="186"/>
      <c r="Q12" s="188" t="s">
        <v>331</v>
      </c>
      <c r="R12" s="196" t="s">
        <v>331</v>
      </c>
      <c r="S12" s="197"/>
    </row>
    <row r="13" spans="1:20" s="67" customFormat="1" ht="21" customHeight="1" x14ac:dyDescent="0.15">
      <c r="A13" s="206" t="s">
        <v>550</v>
      </c>
      <c r="B13" s="189" t="s">
        <v>551</v>
      </c>
      <c r="C13" s="207"/>
      <c r="D13" s="191" t="s">
        <v>552</v>
      </c>
      <c r="E13" s="192" t="s">
        <v>553</v>
      </c>
      <c r="F13" s="193" t="s">
        <v>551</v>
      </c>
      <c r="G13" s="208"/>
      <c r="H13" s="191" t="s">
        <v>552</v>
      </c>
      <c r="I13" s="192" t="s">
        <v>554</v>
      </c>
      <c r="J13" s="195" t="str">
        <f>IF(C13="","",C13*G13)</f>
        <v/>
      </c>
      <c r="K13" s="203">
        <f>$K$11</f>
        <v>64500</v>
      </c>
      <c r="L13" s="192" t="s">
        <v>553</v>
      </c>
      <c r="M13" s="193" t="s">
        <v>551</v>
      </c>
      <c r="N13" s="209"/>
      <c r="O13" s="191" t="s">
        <v>552</v>
      </c>
      <c r="P13" s="192" t="s">
        <v>554</v>
      </c>
      <c r="Q13" s="195" t="str">
        <f>IF(N13="","",K13*N13)</f>
        <v/>
      </c>
      <c r="R13" s="235" t="str">
        <f>IF(J13="","",MIN(J13,Q13))</f>
        <v/>
      </c>
      <c r="S13" s="204"/>
      <c r="T13" s="67">
        <v>2</v>
      </c>
    </row>
    <row r="14" spans="1:20" s="67" customFormat="1" ht="15" customHeight="1" x14ac:dyDescent="0.15">
      <c r="A14" s="205" t="str">
        <f>$A$10</f>
        <v>令和　年</v>
      </c>
      <c r="B14" s="185"/>
      <c r="C14" s="187" t="s">
        <v>331</v>
      </c>
      <c r="D14" s="186"/>
      <c r="E14" s="186"/>
      <c r="F14" s="186"/>
      <c r="G14" s="187" t="s">
        <v>156</v>
      </c>
      <c r="H14" s="186"/>
      <c r="I14" s="186"/>
      <c r="J14" s="188" t="s">
        <v>331</v>
      </c>
      <c r="K14" s="202" t="s">
        <v>331</v>
      </c>
      <c r="L14" s="186"/>
      <c r="M14" s="186"/>
      <c r="N14" s="187" t="s">
        <v>156</v>
      </c>
      <c r="O14" s="186"/>
      <c r="P14" s="186"/>
      <c r="Q14" s="188" t="s">
        <v>331</v>
      </c>
      <c r="R14" s="196" t="s">
        <v>331</v>
      </c>
      <c r="S14" s="197"/>
    </row>
    <row r="15" spans="1:20" s="67" customFormat="1" ht="21" customHeight="1" x14ac:dyDescent="0.15">
      <c r="A15" s="206" t="s">
        <v>550</v>
      </c>
      <c r="B15" s="189" t="s">
        <v>551</v>
      </c>
      <c r="C15" s="207"/>
      <c r="D15" s="191" t="s">
        <v>552</v>
      </c>
      <c r="E15" s="192" t="s">
        <v>553</v>
      </c>
      <c r="F15" s="193" t="s">
        <v>551</v>
      </c>
      <c r="G15" s="208"/>
      <c r="H15" s="191" t="s">
        <v>552</v>
      </c>
      <c r="I15" s="192" t="s">
        <v>554</v>
      </c>
      <c r="J15" s="195" t="str">
        <f>IF(C15="","",C15*G15)</f>
        <v/>
      </c>
      <c r="K15" s="203">
        <f>$K$11</f>
        <v>64500</v>
      </c>
      <c r="L15" s="192" t="s">
        <v>553</v>
      </c>
      <c r="M15" s="193" t="s">
        <v>551</v>
      </c>
      <c r="N15" s="209"/>
      <c r="O15" s="191" t="s">
        <v>552</v>
      </c>
      <c r="P15" s="192" t="s">
        <v>554</v>
      </c>
      <c r="Q15" s="195" t="str">
        <f>IF(N15="","",K15*N15)</f>
        <v/>
      </c>
      <c r="R15" s="235" t="str">
        <f>IF(J15="","",MIN(J15,Q15))</f>
        <v/>
      </c>
      <c r="S15" s="204"/>
      <c r="T15" s="67">
        <v>3</v>
      </c>
    </row>
    <row r="16" spans="1:20" s="67" customFormat="1" ht="15" customHeight="1" x14ac:dyDescent="0.15">
      <c r="A16" s="205" t="str">
        <f>$A$10</f>
        <v>令和　年</v>
      </c>
      <c r="B16" s="185"/>
      <c r="C16" s="187" t="s">
        <v>331</v>
      </c>
      <c r="D16" s="186"/>
      <c r="E16" s="186"/>
      <c r="F16" s="186"/>
      <c r="G16" s="187" t="s">
        <v>156</v>
      </c>
      <c r="H16" s="186"/>
      <c r="I16" s="186"/>
      <c r="J16" s="188" t="s">
        <v>331</v>
      </c>
      <c r="K16" s="202" t="s">
        <v>331</v>
      </c>
      <c r="L16" s="186"/>
      <c r="M16" s="186"/>
      <c r="N16" s="187" t="s">
        <v>156</v>
      </c>
      <c r="O16" s="186"/>
      <c r="P16" s="186"/>
      <c r="Q16" s="188" t="s">
        <v>331</v>
      </c>
      <c r="R16" s="196" t="s">
        <v>331</v>
      </c>
      <c r="S16" s="197"/>
    </row>
    <row r="17" spans="1:20" s="67" customFormat="1" ht="21" customHeight="1" x14ac:dyDescent="0.15">
      <c r="A17" s="206" t="s">
        <v>550</v>
      </c>
      <c r="B17" s="189" t="s">
        <v>551</v>
      </c>
      <c r="C17" s="207"/>
      <c r="D17" s="191" t="s">
        <v>552</v>
      </c>
      <c r="E17" s="192" t="s">
        <v>553</v>
      </c>
      <c r="F17" s="193" t="s">
        <v>551</v>
      </c>
      <c r="G17" s="208"/>
      <c r="H17" s="191" t="s">
        <v>552</v>
      </c>
      <c r="I17" s="192" t="s">
        <v>554</v>
      </c>
      <c r="J17" s="195" t="str">
        <f>IF(C17="","",C17*G17)</f>
        <v/>
      </c>
      <c r="K17" s="203">
        <f>$K$11</f>
        <v>64500</v>
      </c>
      <c r="L17" s="192" t="s">
        <v>553</v>
      </c>
      <c r="M17" s="193" t="s">
        <v>551</v>
      </c>
      <c r="N17" s="209"/>
      <c r="O17" s="191" t="s">
        <v>552</v>
      </c>
      <c r="P17" s="192" t="s">
        <v>554</v>
      </c>
      <c r="Q17" s="195" t="str">
        <f>IF(N17="","",K17*N17)</f>
        <v/>
      </c>
      <c r="R17" s="235" t="str">
        <f>IF(J17="","",MIN(J17,Q17))</f>
        <v/>
      </c>
      <c r="S17" s="204"/>
      <c r="T17" s="67">
        <v>4</v>
      </c>
    </row>
    <row r="18" spans="1:20" s="67" customFormat="1" ht="15" customHeight="1" x14ac:dyDescent="0.15">
      <c r="A18" s="205" t="str">
        <f>$A$10</f>
        <v>令和　年</v>
      </c>
      <c r="B18" s="185"/>
      <c r="C18" s="187" t="s">
        <v>331</v>
      </c>
      <c r="D18" s="186"/>
      <c r="E18" s="186"/>
      <c r="F18" s="186"/>
      <c r="G18" s="187" t="s">
        <v>156</v>
      </c>
      <c r="H18" s="186"/>
      <c r="I18" s="186"/>
      <c r="J18" s="188" t="s">
        <v>331</v>
      </c>
      <c r="K18" s="202" t="s">
        <v>331</v>
      </c>
      <c r="L18" s="186"/>
      <c r="M18" s="186"/>
      <c r="N18" s="187" t="s">
        <v>156</v>
      </c>
      <c r="O18" s="186"/>
      <c r="P18" s="186"/>
      <c r="Q18" s="188" t="s">
        <v>331</v>
      </c>
      <c r="R18" s="196" t="s">
        <v>331</v>
      </c>
      <c r="S18" s="197"/>
    </row>
    <row r="19" spans="1:20" s="67" customFormat="1" ht="21" customHeight="1" x14ac:dyDescent="0.15">
      <c r="A19" s="206" t="s">
        <v>550</v>
      </c>
      <c r="B19" s="189" t="s">
        <v>551</v>
      </c>
      <c r="C19" s="207"/>
      <c r="D19" s="191" t="s">
        <v>552</v>
      </c>
      <c r="E19" s="192" t="s">
        <v>553</v>
      </c>
      <c r="F19" s="193" t="s">
        <v>551</v>
      </c>
      <c r="G19" s="208"/>
      <c r="H19" s="191" t="s">
        <v>552</v>
      </c>
      <c r="I19" s="192" t="s">
        <v>554</v>
      </c>
      <c r="J19" s="195" t="str">
        <f>IF(C19="","",C19*G19)</f>
        <v/>
      </c>
      <c r="K19" s="203">
        <f>$K$11</f>
        <v>64500</v>
      </c>
      <c r="L19" s="192" t="s">
        <v>553</v>
      </c>
      <c r="M19" s="193" t="s">
        <v>551</v>
      </c>
      <c r="N19" s="209"/>
      <c r="O19" s="191" t="s">
        <v>552</v>
      </c>
      <c r="P19" s="192" t="s">
        <v>554</v>
      </c>
      <c r="Q19" s="195" t="str">
        <f>IF(N19="","",K19*N19)</f>
        <v/>
      </c>
      <c r="R19" s="235" t="str">
        <f>IF(J19="","",MIN(J19,Q19))</f>
        <v/>
      </c>
      <c r="S19" s="204"/>
      <c r="T19" s="67">
        <v>5</v>
      </c>
    </row>
    <row r="20" spans="1:20" s="67" customFormat="1" ht="15" customHeight="1" x14ac:dyDescent="0.15">
      <c r="A20" s="205" t="str">
        <f>$A$10</f>
        <v>令和　年</v>
      </c>
      <c r="B20" s="185"/>
      <c r="C20" s="187" t="s">
        <v>331</v>
      </c>
      <c r="D20" s="186"/>
      <c r="E20" s="186"/>
      <c r="F20" s="186"/>
      <c r="G20" s="187" t="s">
        <v>156</v>
      </c>
      <c r="H20" s="186"/>
      <c r="I20" s="186"/>
      <c r="J20" s="188" t="s">
        <v>331</v>
      </c>
      <c r="K20" s="202" t="s">
        <v>331</v>
      </c>
      <c r="L20" s="186"/>
      <c r="M20" s="186"/>
      <c r="N20" s="187" t="s">
        <v>156</v>
      </c>
      <c r="O20" s="186"/>
      <c r="P20" s="186"/>
      <c r="Q20" s="188" t="s">
        <v>331</v>
      </c>
      <c r="R20" s="196" t="s">
        <v>331</v>
      </c>
      <c r="S20" s="197"/>
    </row>
    <row r="21" spans="1:20" s="67" customFormat="1" ht="21" customHeight="1" x14ac:dyDescent="0.15">
      <c r="A21" s="206" t="s">
        <v>550</v>
      </c>
      <c r="B21" s="189" t="s">
        <v>551</v>
      </c>
      <c r="C21" s="207"/>
      <c r="D21" s="191" t="s">
        <v>552</v>
      </c>
      <c r="E21" s="192" t="s">
        <v>553</v>
      </c>
      <c r="F21" s="193" t="s">
        <v>551</v>
      </c>
      <c r="G21" s="208"/>
      <c r="H21" s="191" t="s">
        <v>552</v>
      </c>
      <c r="I21" s="192" t="s">
        <v>554</v>
      </c>
      <c r="J21" s="195" t="str">
        <f>IF(C21="","",C21*G21)</f>
        <v/>
      </c>
      <c r="K21" s="203">
        <f>$K$11</f>
        <v>64500</v>
      </c>
      <c r="L21" s="192" t="s">
        <v>553</v>
      </c>
      <c r="M21" s="193" t="s">
        <v>551</v>
      </c>
      <c r="N21" s="209"/>
      <c r="O21" s="191" t="s">
        <v>552</v>
      </c>
      <c r="P21" s="192" t="s">
        <v>554</v>
      </c>
      <c r="Q21" s="195" t="str">
        <f>IF(N21="","",K21*N21)</f>
        <v/>
      </c>
      <c r="R21" s="235" t="str">
        <f>IF(J21="","",MIN(J21,Q21))</f>
        <v/>
      </c>
      <c r="S21" s="204"/>
      <c r="T21" s="67">
        <v>6</v>
      </c>
    </row>
    <row r="22" spans="1:20" s="67" customFormat="1" ht="15" customHeight="1" x14ac:dyDescent="0.15">
      <c r="A22" s="205" t="str">
        <f>$A$10</f>
        <v>令和　年</v>
      </c>
      <c r="B22" s="185"/>
      <c r="C22" s="187" t="s">
        <v>331</v>
      </c>
      <c r="D22" s="186"/>
      <c r="E22" s="186"/>
      <c r="F22" s="186"/>
      <c r="G22" s="187" t="s">
        <v>156</v>
      </c>
      <c r="H22" s="186"/>
      <c r="I22" s="186"/>
      <c r="J22" s="188" t="s">
        <v>331</v>
      </c>
      <c r="K22" s="202" t="s">
        <v>331</v>
      </c>
      <c r="L22" s="186"/>
      <c r="M22" s="186"/>
      <c r="N22" s="187" t="s">
        <v>156</v>
      </c>
      <c r="O22" s="186"/>
      <c r="P22" s="186"/>
      <c r="Q22" s="188" t="s">
        <v>331</v>
      </c>
      <c r="R22" s="196" t="s">
        <v>331</v>
      </c>
      <c r="S22" s="197"/>
    </row>
    <row r="23" spans="1:20" s="67" customFormat="1" ht="21" customHeight="1" x14ac:dyDescent="0.15">
      <c r="A23" s="206" t="s">
        <v>550</v>
      </c>
      <c r="B23" s="189" t="s">
        <v>551</v>
      </c>
      <c r="C23" s="207"/>
      <c r="D23" s="191" t="s">
        <v>552</v>
      </c>
      <c r="E23" s="192" t="s">
        <v>553</v>
      </c>
      <c r="F23" s="193" t="s">
        <v>551</v>
      </c>
      <c r="G23" s="208"/>
      <c r="H23" s="191" t="s">
        <v>552</v>
      </c>
      <c r="I23" s="192" t="s">
        <v>554</v>
      </c>
      <c r="J23" s="195" t="str">
        <f>IF(C23="","",C23*G23)</f>
        <v/>
      </c>
      <c r="K23" s="203">
        <f>$K$11</f>
        <v>64500</v>
      </c>
      <c r="L23" s="192" t="s">
        <v>553</v>
      </c>
      <c r="M23" s="193" t="s">
        <v>551</v>
      </c>
      <c r="N23" s="209"/>
      <c r="O23" s="191" t="s">
        <v>552</v>
      </c>
      <c r="P23" s="192" t="s">
        <v>554</v>
      </c>
      <c r="Q23" s="195" t="str">
        <f>IF(N23="","",K23*N23)</f>
        <v/>
      </c>
      <c r="R23" s="235" t="str">
        <f>IF(J23="","",MIN(J23,Q23))</f>
        <v/>
      </c>
      <c r="S23" s="204"/>
      <c r="T23" s="67">
        <v>7</v>
      </c>
    </row>
    <row r="24" spans="1:20" s="67" customFormat="1" ht="15" customHeight="1" x14ac:dyDescent="0.15">
      <c r="A24" s="205" t="str">
        <f>$A$10</f>
        <v>令和　年</v>
      </c>
      <c r="B24" s="185"/>
      <c r="C24" s="187" t="s">
        <v>331</v>
      </c>
      <c r="D24" s="186"/>
      <c r="E24" s="186"/>
      <c r="F24" s="186"/>
      <c r="G24" s="187" t="s">
        <v>156</v>
      </c>
      <c r="H24" s="186"/>
      <c r="I24" s="186"/>
      <c r="J24" s="188" t="s">
        <v>331</v>
      </c>
      <c r="K24" s="202" t="s">
        <v>331</v>
      </c>
      <c r="L24" s="186"/>
      <c r="M24" s="186"/>
      <c r="N24" s="187" t="s">
        <v>156</v>
      </c>
      <c r="O24" s="186"/>
      <c r="P24" s="186"/>
      <c r="Q24" s="188" t="s">
        <v>331</v>
      </c>
      <c r="R24" s="196" t="s">
        <v>331</v>
      </c>
      <c r="S24" s="197"/>
    </row>
    <row r="25" spans="1:20" s="67" customFormat="1" ht="21" customHeight="1" x14ac:dyDescent="0.15">
      <c r="A25" s="206" t="s">
        <v>550</v>
      </c>
      <c r="B25" s="189" t="s">
        <v>551</v>
      </c>
      <c r="C25" s="207"/>
      <c r="D25" s="191" t="s">
        <v>552</v>
      </c>
      <c r="E25" s="192" t="s">
        <v>553</v>
      </c>
      <c r="F25" s="193" t="s">
        <v>551</v>
      </c>
      <c r="G25" s="208"/>
      <c r="H25" s="191" t="s">
        <v>552</v>
      </c>
      <c r="I25" s="192" t="s">
        <v>554</v>
      </c>
      <c r="J25" s="195" t="str">
        <f>IF(C25="","",C25*G25)</f>
        <v/>
      </c>
      <c r="K25" s="203">
        <f>$K$11</f>
        <v>64500</v>
      </c>
      <c r="L25" s="192" t="s">
        <v>553</v>
      </c>
      <c r="M25" s="193" t="s">
        <v>551</v>
      </c>
      <c r="N25" s="209"/>
      <c r="O25" s="191" t="s">
        <v>552</v>
      </c>
      <c r="P25" s="192" t="s">
        <v>554</v>
      </c>
      <c r="Q25" s="195" t="str">
        <f>IF(N25="","",K25*N25)</f>
        <v/>
      </c>
      <c r="R25" s="235" t="str">
        <f>IF(J25="","",MIN(J25,Q25))</f>
        <v/>
      </c>
      <c r="S25" s="204"/>
      <c r="T25" s="67">
        <v>8</v>
      </c>
    </row>
    <row r="26" spans="1:20" s="67" customFormat="1" ht="15" customHeight="1" x14ac:dyDescent="0.15">
      <c r="A26" s="205" t="str">
        <f>$A$10</f>
        <v>令和　年</v>
      </c>
      <c r="B26" s="185"/>
      <c r="C26" s="187" t="s">
        <v>331</v>
      </c>
      <c r="D26" s="186"/>
      <c r="E26" s="186"/>
      <c r="F26" s="186"/>
      <c r="G26" s="187" t="s">
        <v>156</v>
      </c>
      <c r="H26" s="186"/>
      <c r="I26" s="186"/>
      <c r="J26" s="188" t="s">
        <v>331</v>
      </c>
      <c r="K26" s="202" t="s">
        <v>331</v>
      </c>
      <c r="L26" s="186"/>
      <c r="M26" s="186"/>
      <c r="N26" s="187" t="s">
        <v>156</v>
      </c>
      <c r="O26" s="186"/>
      <c r="P26" s="186"/>
      <c r="Q26" s="188" t="s">
        <v>331</v>
      </c>
      <c r="R26" s="196" t="s">
        <v>331</v>
      </c>
      <c r="S26" s="197"/>
    </row>
    <row r="27" spans="1:20" s="67" customFormat="1" ht="21" customHeight="1" x14ac:dyDescent="0.15">
      <c r="A27" s="206" t="s">
        <v>550</v>
      </c>
      <c r="B27" s="189" t="s">
        <v>551</v>
      </c>
      <c r="C27" s="207"/>
      <c r="D27" s="191" t="s">
        <v>552</v>
      </c>
      <c r="E27" s="192" t="s">
        <v>553</v>
      </c>
      <c r="F27" s="193" t="s">
        <v>551</v>
      </c>
      <c r="G27" s="208"/>
      <c r="H27" s="191" t="s">
        <v>552</v>
      </c>
      <c r="I27" s="192" t="s">
        <v>554</v>
      </c>
      <c r="J27" s="195" t="str">
        <f>IF(C27="","",C27*G27)</f>
        <v/>
      </c>
      <c r="K27" s="203">
        <f>$K$11</f>
        <v>64500</v>
      </c>
      <c r="L27" s="192" t="s">
        <v>553</v>
      </c>
      <c r="M27" s="193" t="s">
        <v>551</v>
      </c>
      <c r="N27" s="209"/>
      <c r="O27" s="191" t="s">
        <v>552</v>
      </c>
      <c r="P27" s="192" t="s">
        <v>554</v>
      </c>
      <c r="Q27" s="195" t="str">
        <f>IF(N27="","",K27*N27)</f>
        <v/>
      </c>
      <c r="R27" s="235" t="str">
        <f>IF(J27="","",MIN(J27,Q27))</f>
        <v/>
      </c>
      <c r="S27" s="204"/>
      <c r="T27" s="67">
        <v>9</v>
      </c>
    </row>
    <row r="28" spans="1:20" s="67" customFormat="1" ht="15" customHeight="1" x14ac:dyDescent="0.15">
      <c r="A28" s="205" t="str">
        <f>$A$10</f>
        <v>令和　年</v>
      </c>
      <c r="B28" s="185"/>
      <c r="C28" s="187" t="s">
        <v>331</v>
      </c>
      <c r="D28" s="186"/>
      <c r="E28" s="186"/>
      <c r="F28" s="186"/>
      <c r="G28" s="187" t="s">
        <v>156</v>
      </c>
      <c r="H28" s="186"/>
      <c r="I28" s="186"/>
      <c r="J28" s="188" t="s">
        <v>331</v>
      </c>
      <c r="K28" s="202" t="s">
        <v>331</v>
      </c>
      <c r="L28" s="186"/>
      <c r="M28" s="186"/>
      <c r="N28" s="187" t="s">
        <v>156</v>
      </c>
      <c r="O28" s="186"/>
      <c r="P28" s="186"/>
      <c r="Q28" s="188" t="s">
        <v>331</v>
      </c>
      <c r="R28" s="196" t="s">
        <v>331</v>
      </c>
      <c r="S28" s="197"/>
    </row>
    <row r="29" spans="1:20" s="67" customFormat="1" ht="21" customHeight="1" x14ac:dyDescent="0.15">
      <c r="A29" s="206" t="s">
        <v>550</v>
      </c>
      <c r="B29" s="189" t="s">
        <v>551</v>
      </c>
      <c r="C29" s="207"/>
      <c r="D29" s="191" t="s">
        <v>552</v>
      </c>
      <c r="E29" s="192" t="s">
        <v>553</v>
      </c>
      <c r="F29" s="193" t="s">
        <v>551</v>
      </c>
      <c r="G29" s="208"/>
      <c r="H29" s="191" t="s">
        <v>552</v>
      </c>
      <c r="I29" s="192" t="s">
        <v>554</v>
      </c>
      <c r="J29" s="195" t="str">
        <f>IF(C29="","",C29*G29)</f>
        <v/>
      </c>
      <c r="K29" s="203">
        <f>$K$11</f>
        <v>64500</v>
      </c>
      <c r="L29" s="192" t="s">
        <v>553</v>
      </c>
      <c r="M29" s="193" t="s">
        <v>551</v>
      </c>
      <c r="N29" s="209"/>
      <c r="O29" s="191" t="s">
        <v>552</v>
      </c>
      <c r="P29" s="192" t="s">
        <v>554</v>
      </c>
      <c r="Q29" s="195" t="str">
        <f>IF(N29="","",K29*N29)</f>
        <v/>
      </c>
      <c r="R29" s="235" t="str">
        <f>IF(J29="","",MIN(J29,Q29))</f>
        <v/>
      </c>
      <c r="S29" s="204"/>
      <c r="T29" s="67">
        <v>10</v>
      </c>
    </row>
    <row r="30" spans="1:20" s="67" customFormat="1" ht="15" customHeight="1" x14ac:dyDescent="0.15">
      <c r="A30" s="205" t="str">
        <f>$A$10</f>
        <v>令和　年</v>
      </c>
      <c r="B30" s="185"/>
      <c r="C30" s="187" t="s">
        <v>331</v>
      </c>
      <c r="D30" s="186"/>
      <c r="E30" s="186"/>
      <c r="F30" s="186"/>
      <c r="G30" s="187" t="s">
        <v>156</v>
      </c>
      <c r="H30" s="186"/>
      <c r="I30" s="186"/>
      <c r="J30" s="188" t="s">
        <v>331</v>
      </c>
      <c r="K30" s="202" t="s">
        <v>331</v>
      </c>
      <c r="L30" s="186"/>
      <c r="M30" s="186"/>
      <c r="N30" s="187" t="s">
        <v>156</v>
      </c>
      <c r="O30" s="186"/>
      <c r="P30" s="186"/>
      <c r="Q30" s="188" t="s">
        <v>331</v>
      </c>
      <c r="R30" s="196" t="s">
        <v>331</v>
      </c>
      <c r="S30" s="197"/>
    </row>
    <row r="31" spans="1:20" s="67" customFormat="1" ht="21" customHeight="1" x14ac:dyDescent="0.15">
      <c r="A31" s="206" t="s">
        <v>550</v>
      </c>
      <c r="B31" s="189" t="s">
        <v>551</v>
      </c>
      <c r="C31" s="207"/>
      <c r="D31" s="191" t="s">
        <v>552</v>
      </c>
      <c r="E31" s="192" t="s">
        <v>553</v>
      </c>
      <c r="F31" s="193" t="s">
        <v>551</v>
      </c>
      <c r="G31" s="208"/>
      <c r="H31" s="191" t="s">
        <v>552</v>
      </c>
      <c r="I31" s="192" t="s">
        <v>554</v>
      </c>
      <c r="J31" s="195" t="str">
        <f>IF(C31="","",C31*G31)</f>
        <v/>
      </c>
      <c r="K31" s="203">
        <f>$K$11</f>
        <v>64500</v>
      </c>
      <c r="L31" s="192" t="s">
        <v>553</v>
      </c>
      <c r="M31" s="193" t="s">
        <v>551</v>
      </c>
      <c r="N31" s="209"/>
      <c r="O31" s="191" t="s">
        <v>552</v>
      </c>
      <c r="P31" s="192" t="s">
        <v>554</v>
      </c>
      <c r="Q31" s="195" t="str">
        <f>IF(N31="","",K31*N31)</f>
        <v/>
      </c>
      <c r="R31" s="235" t="str">
        <f>IF(J31="","",MIN(J31,Q31))</f>
        <v/>
      </c>
      <c r="S31" s="204"/>
      <c r="T31" s="67">
        <v>11</v>
      </c>
    </row>
    <row r="32" spans="1:20" s="67" customFormat="1" ht="15" customHeight="1" x14ac:dyDescent="0.15">
      <c r="A32" s="205" t="str">
        <f>$A$10</f>
        <v>令和　年</v>
      </c>
      <c r="B32" s="185"/>
      <c r="C32" s="187" t="s">
        <v>331</v>
      </c>
      <c r="D32" s="186"/>
      <c r="E32" s="186"/>
      <c r="F32" s="186"/>
      <c r="G32" s="187" t="s">
        <v>156</v>
      </c>
      <c r="H32" s="186"/>
      <c r="I32" s="186"/>
      <c r="J32" s="188" t="s">
        <v>331</v>
      </c>
      <c r="K32" s="202" t="s">
        <v>331</v>
      </c>
      <c r="L32" s="186"/>
      <c r="M32" s="186"/>
      <c r="N32" s="187" t="s">
        <v>156</v>
      </c>
      <c r="O32" s="186"/>
      <c r="P32" s="186"/>
      <c r="Q32" s="188" t="s">
        <v>331</v>
      </c>
      <c r="R32" s="196" t="s">
        <v>331</v>
      </c>
      <c r="S32" s="197"/>
    </row>
    <row r="33" spans="1:20" s="67" customFormat="1" ht="21" customHeight="1" x14ac:dyDescent="0.15">
      <c r="A33" s="206" t="s">
        <v>550</v>
      </c>
      <c r="B33" s="189" t="s">
        <v>551</v>
      </c>
      <c r="C33" s="207"/>
      <c r="D33" s="191" t="s">
        <v>552</v>
      </c>
      <c r="E33" s="192" t="s">
        <v>553</v>
      </c>
      <c r="F33" s="193" t="s">
        <v>551</v>
      </c>
      <c r="G33" s="208"/>
      <c r="H33" s="191" t="s">
        <v>552</v>
      </c>
      <c r="I33" s="192" t="s">
        <v>554</v>
      </c>
      <c r="J33" s="195" t="str">
        <f>IF(C33="","",C33*G33)</f>
        <v/>
      </c>
      <c r="K33" s="203">
        <f>$K$11</f>
        <v>64500</v>
      </c>
      <c r="L33" s="192" t="s">
        <v>553</v>
      </c>
      <c r="M33" s="193" t="s">
        <v>551</v>
      </c>
      <c r="N33" s="209"/>
      <c r="O33" s="191" t="s">
        <v>552</v>
      </c>
      <c r="P33" s="192" t="s">
        <v>554</v>
      </c>
      <c r="Q33" s="195" t="str">
        <f>IF(N33="","",K33*N33)</f>
        <v/>
      </c>
      <c r="R33" s="235" t="str">
        <f>IF(J33="","",MIN(J33,Q33))</f>
        <v/>
      </c>
      <c r="S33" s="204"/>
      <c r="T33" s="67">
        <v>12</v>
      </c>
    </row>
    <row r="34" spans="1:20" s="67" customFormat="1" ht="15" customHeight="1" x14ac:dyDescent="0.15">
      <c r="A34" s="205" t="str">
        <f>$A$10</f>
        <v>令和　年</v>
      </c>
      <c r="B34" s="185"/>
      <c r="C34" s="187" t="s">
        <v>331</v>
      </c>
      <c r="D34" s="186"/>
      <c r="E34" s="186"/>
      <c r="F34" s="186"/>
      <c r="G34" s="187" t="s">
        <v>156</v>
      </c>
      <c r="H34" s="186"/>
      <c r="I34" s="186"/>
      <c r="J34" s="188" t="s">
        <v>331</v>
      </c>
      <c r="K34" s="202" t="s">
        <v>331</v>
      </c>
      <c r="L34" s="186"/>
      <c r="M34" s="186"/>
      <c r="N34" s="187" t="s">
        <v>156</v>
      </c>
      <c r="O34" s="186"/>
      <c r="P34" s="186"/>
      <c r="Q34" s="188" t="s">
        <v>331</v>
      </c>
      <c r="R34" s="196" t="s">
        <v>331</v>
      </c>
      <c r="S34" s="197"/>
    </row>
    <row r="35" spans="1:20" s="67" customFormat="1" ht="21" customHeight="1" x14ac:dyDescent="0.15">
      <c r="A35" s="206" t="s">
        <v>550</v>
      </c>
      <c r="B35" s="189" t="s">
        <v>551</v>
      </c>
      <c r="C35" s="207"/>
      <c r="D35" s="191" t="s">
        <v>552</v>
      </c>
      <c r="E35" s="192" t="s">
        <v>553</v>
      </c>
      <c r="F35" s="193" t="s">
        <v>551</v>
      </c>
      <c r="G35" s="208"/>
      <c r="H35" s="191" t="s">
        <v>552</v>
      </c>
      <c r="I35" s="192" t="s">
        <v>554</v>
      </c>
      <c r="J35" s="195" t="str">
        <f>IF(C35="","",C35*G35)</f>
        <v/>
      </c>
      <c r="K35" s="203">
        <f>$K$11</f>
        <v>64500</v>
      </c>
      <c r="L35" s="192" t="s">
        <v>553</v>
      </c>
      <c r="M35" s="193" t="s">
        <v>551</v>
      </c>
      <c r="N35" s="209"/>
      <c r="O35" s="191" t="s">
        <v>552</v>
      </c>
      <c r="P35" s="192" t="s">
        <v>554</v>
      </c>
      <c r="Q35" s="195" t="str">
        <f>IF(N35="","",K35*N35)</f>
        <v/>
      </c>
      <c r="R35" s="235" t="str">
        <f>IF(J35="","",MIN(J35,Q35))</f>
        <v/>
      </c>
      <c r="S35" s="204"/>
      <c r="T35" s="67">
        <v>13</v>
      </c>
    </row>
    <row r="36" spans="1:20" s="67" customFormat="1" ht="15" customHeight="1" x14ac:dyDescent="0.15">
      <c r="A36" s="205" t="str">
        <f>$A$10</f>
        <v>令和　年</v>
      </c>
      <c r="B36" s="185"/>
      <c r="C36" s="187" t="s">
        <v>331</v>
      </c>
      <c r="D36" s="186"/>
      <c r="E36" s="186"/>
      <c r="F36" s="186"/>
      <c r="G36" s="187" t="s">
        <v>156</v>
      </c>
      <c r="H36" s="186"/>
      <c r="I36" s="186"/>
      <c r="J36" s="188" t="s">
        <v>331</v>
      </c>
      <c r="K36" s="202" t="s">
        <v>331</v>
      </c>
      <c r="L36" s="186"/>
      <c r="M36" s="186"/>
      <c r="N36" s="187" t="s">
        <v>156</v>
      </c>
      <c r="O36" s="186"/>
      <c r="P36" s="186"/>
      <c r="Q36" s="188" t="s">
        <v>331</v>
      </c>
      <c r="R36" s="196" t="s">
        <v>331</v>
      </c>
      <c r="S36" s="197"/>
    </row>
    <row r="37" spans="1:20" s="67" customFormat="1" ht="21" customHeight="1" x14ac:dyDescent="0.15">
      <c r="A37" s="206" t="s">
        <v>550</v>
      </c>
      <c r="B37" s="189" t="s">
        <v>551</v>
      </c>
      <c r="C37" s="207"/>
      <c r="D37" s="191" t="s">
        <v>552</v>
      </c>
      <c r="E37" s="192" t="s">
        <v>553</v>
      </c>
      <c r="F37" s="193" t="s">
        <v>551</v>
      </c>
      <c r="G37" s="208"/>
      <c r="H37" s="191" t="s">
        <v>552</v>
      </c>
      <c r="I37" s="192" t="s">
        <v>554</v>
      </c>
      <c r="J37" s="195" t="str">
        <f>IF(C37="","",C37*G37)</f>
        <v/>
      </c>
      <c r="K37" s="203">
        <f>$K$11</f>
        <v>64500</v>
      </c>
      <c r="L37" s="192" t="s">
        <v>553</v>
      </c>
      <c r="M37" s="193" t="s">
        <v>551</v>
      </c>
      <c r="N37" s="209"/>
      <c r="O37" s="191" t="s">
        <v>552</v>
      </c>
      <c r="P37" s="192" t="s">
        <v>554</v>
      </c>
      <c r="Q37" s="195" t="str">
        <f>IF(N37="","",K37*N37)</f>
        <v/>
      </c>
      <c r="R37" s="235" t="str">
        <f>IF(J37="","",MIN(J37,Q37))</f>
        <v/>
      </c>
      <c r="S37" s="204"/>
      <c r="T37" s="67">
        <v>14</v>
      </c>
    </row>
    <row r="38" spans="1:20" s="67" customFormat="1" ht="15" customHeight="1" x14ac:dyDescent="0.15">
      <c r="A38" s="205" t="str">
        <f>$A$10</f>
        <v>令和　年</v>
      </c>
      <c r="B38" s="185"/>
      <c r="C38" s="187" t="s">
        <v>331</v>
      </c>
      <c r="D38" s="186"/>
      <c r="E38" s="186"/>
      <c r="F38" s="186"/>
      <c r="G38" s="187" t="s">
        <v>156</v>
      </c>
      <c r="H38" s="186"/>
      <c r="I38" s="186"/>
      <c r="J38" s="188" t="s">
        <v>331</v>
      </c>
      <c r="K38" s="202" t="s">
        <v>331</v>
      </c>
      <c r="L38" s="186"/>
      <c r="M38" s="186"/>
      <c r="N38" s="187" t="s">
        <v>156</v>
      </c>
      <c r="O38" s="186"/>
      <c r="P38" s="186"/>
      <c r="Q38" s="188" t="s">
        <v>331</v>
      </c>
      <c r="R38" s="196" t="s">
        <v>331</v>
      </c>
      <c r="S38" s="197"/>
    </row>
    <row r="39" spans="1:20" s="67" customFormat="1" ht="21" customHeight="1" x14ac:dyDescent="0.15">
      <c r="A39" s="206" t="s">
        <v>550</v>
      </c>
      <c r="B39" s="189" t="s">
        <v>551</v>
      </c>
      <c r="C39" s="207"/>
      <c r="D39" s="191" t="s">
        <v>552</v>
      </c>
      <c r="E39" s="192" t="s">
        <v>553</v>
      </c>
      <c r="F39" s="193" t="s">
        <v>551</v>
      </c>
      <c r="G39" s="208"/>
      <c r="H39" s="191" t="s">
        <v>552</v>
      </c>
      <c r="I39" s="192" t="s">
        <v>554</v>
      </c>
      <c r="J39" s="195" t="str">
        <f>IF(C39="","",C39*G39)</f>
        <v/>
      </c>
      <c r="K39" s="203">
        <f>$K$11</f>
        <v>64500</v>
      </c>
      <c r="L39" s="192" t="s">
        <v>553</v>
      </c>
      <c r="M39" s="193" t="s">
        <v>551</v>
      </c>
      <c r="N39" s="209"/>
      <c r="O39" s="191" t="s">
        <v>552</v>
      </c>
      <c r="P39" s="192" t="s">
        <v>554</v>
      </c>
      <c r="Q39" s="195" t="str">
        <f>IF(N39="","",K39*N39)</f>
        <v/>
      </c>
      <c r="R39" s="235" t="str">
        <f>IF(J39="","",MIN(J39,Q39))</f>
        <v/>
      </c>
      <c r="S39" s="204"/>
      <c r="T39" s="67">
        <v>15</v>
      </c>
    </row>
    <row r="40" spans="1:20" s="67" customFormat="1" ht="15" customHeight="1" x14ac:dyDescent="0.15">
      <c r="A40" s="205" t="str">
        <f>$A$10</f>
        <v>令和　年</v>
      </c>
      <c r="B40" s="185"/>
      <c r="C40" s="187" t="s">
        <v>331</v>
      </c>
      <c r="D40" s="186"/>
      <c r="E40" s="186"/>
      <c r="F40" s="186"/>
      <c r="G40" s="187" t="s">
        <v>156</v>
      </c>
      <c r="H40" s="186"/>
      <c r="I40" s="186"/>
      <c r="J40" s="188" t="s">
        <v>331</v>
      </c>
      <c r="K40" s="202" t="s">
        <v>331</v>
      </c>
      <c r="L40" s="186"/>
      <c r="M40" s="186"/>
      <c r="N40" s="187" t="s">
        <v>156</v>
      </c>
      <c r="O40" s="186"/>
      <c r="P40" s="186"/>
      <c r="Q40" s="188" t="s">
        <v>331</v>
      </c>
      <c r="R40" s="196" t="s">
        <v>331</v>
      </c>
      <c r="S40" s="197"/>
    </row>
    <row r="41" spans="1:20" s="67" customFormat="1" ht="21" customHeight="1" x14ac:dyDescent="0.15">
      <c r="A41" s="206" t="s">
        <v>550</v>
      </c>
      <c r="B41" s="189" t="s">
        <v>551</v>
      </c>
      <c r="C41" s="207"/>
      <c r="D41" s="191" t="s">
        <v>552</v>
      </c>
      <c r="E41" s="192" t="s">
        <v>553</v>
      </c>
      <c r="F41" s="193" t="s">
        <v>551</v>
      </c>
      <c r="G41" s="208"/>
      <c r="H41" s="191" t="s">
        <v>552</v>
      </c>
      <c r="I41" s="192" t="s">
        <v>554</v>
      </c>
      <c r="J41" s="195" t="str">
        <f>IF(C41="","",C41*G41)</f>
        <v/>
      </c>
      <c r="K41" s="203">
        <f>$K$11</f>
        <v>64500</v>
      </c>
      <c r="L41" s="192" t="s">
        <v>553</v>
      </c>
      <c r="M41" s="193" t="s">
        <v>551</v>
      </c>
      <c r="N41" s="209"/>
      <c r="O41" s="191" t="s">
        <v>552</v>
      </c>
      <c r="P41" s="192" t="s">
        <v>554</v>
      </c>
      <c r="Q41" s="195" t="str">
        <f>IF(N41="","",K41*N41)</f>
        <v/>
      </c>
      <c r="R41" s="235" t="str">
        <f>IF(J41="","",MIN(J41,Q41))</f>
        <v/>
      </c>
      <c r="S41" s="204"/>
      <c r="T41" s="67">
        <v>16</v>
      </c>
    </row>
    <row r="42" spans="1:20" s="67" customFormat="1" ht="15" customHeight="1" x14ac:dyDescent="0.15">
      <c r="A42" s="205" t="str">
        <f>$A$10</f>
        <v>令和　年</v>
      </c>
      <c r="B42" s="185"/>
      <c r="C42" s="187" t="s">
        <v>331</v>
      </c>
      <c r="D42" s="186"/>
      <c r="E42" s="186"/>
      <c r="F42" s="186"/>
      <c r="G42" s="187" t="s">
        <v>156</v>
      </c>
      <c r="H42" s="186"/>
      <c r="I42" s="186"/>
      <c r="J42" s="188" t="s">
        <v>331</v>
      </c>
      <c r="K42" s="202" t="s">
        <v>331</v>
      </c>
      <c r="L42" s="186"/>
      <c r="M42" s="186"/>
      <c r="N42" s="187" t="s">
        <v>156</v>
      </c>
      <c r="O42" s="186"/>
      <c r="P42" s="186"/>
      <c r="Q42" s="188" t="s">
        <v>331</v>
      </c>
      <c r="R42" s="196" t="s">
        <v>331</v>
      </c>
      <c r="S42" s="197"/>
    </row>
    <row r="43" spans="1:20" s="67" customFormat="1" ht="21" customHeight="1" x14ac:dyDescent="0.15">
      <c r="A43" s="206" t="s">
        <v>550</v>
      </c>
      <c r="B43" s="189" t="s">
        <v>551</v>
      </c>
      <c r="C43" s="207"/>
      <c r="D43" s="191" t="s">
        <v>552</v>
      </c>
      <c r="E43" s="192" t="s">
        <v>553</v>
      </c>
      <c r="F43" s="193" t="s">
        <v>551</v>
      </c>
      <c r="G43" s="208"/>
      <c r="H43" s="191" t="s">
        <v>552</v>
      </c>
      <c r="I43" s="192" t="s">
        <v>554</v>
      </c>
      <c r="J43" s="195" t="str">
        <f>IF(C43="","",C43*G43)</f>
        <v/>
      </c>
      <c r="K43" s="203">
        <f>$K$11</f>
        <v>64500</v>
      </c>
      <c r="L43" s="192" t="s">
        <v>553</v>
      </c>
      <c r="M43" s="193" t="s">
        <v>551</v>
      </c>
      <c r="N43" s="209"/>
      <c r="O43" s="191" t="s">
        <v>552</v>
      </c>
      <c r="P43" s="192" t="s">
        <v>554</v>
      </c>
      <c r="Q43" s="195" t="str">
        <f>IF(N43="","",K43*N43)</f>
        <v/>
      </c>
      <c r="R43" s="235" t="str">
        <f>IF(J43="","",MIN(J43,Q43))</f>
        <v/>
      </c>
      <c r="S43" s="204"/>
      <c r="T43" s="67">
        <v>17</v>
      </c>
    </row>
    <row r="44" spans="1:20" s="67" customFormat="1" ht="14.25" x14ac:dyDescent="0.15">
      <c r="A44" s="429" t="s">
        <v>375</v>
      </c>
      <c r="B44" s="431"/>
      <c r="C44" s="431"/>
      <c r="D44" s="431"/>
      <c r="E44" s="431"/>
      <c r="F44" s="431"/>
      <c r="G44" s="431"/>
      <c r="H44" s="431"/>
      <c r="I44" s="431"/>
      <c r="J44" s="431"/>
      <c r="K44" s="431"/>
      <c r="L44" s="431"/>
      <c r="M44" s="431"/>
      <c r="N44" s="431"/>
      <c r="O44" s="431"/>
      <c r="P44" s="431"/>
      <c r="Q44" s="431"/>
      <c r="R44" s="196" t="s">
        <v>331</v>
      </c>
      <c r="S44" s="197"/>
    </row>
    <row r="45" spans="1:20" ht="21" customHeight="1" x14ac:dyDescent="0.15">
      <c r="A45" s="430"/>
      <c r="B45" s="432"/>
      <c r="C45" s="432"/>
      <c r="D45" s="432"/>
      <c r="E45" s="432"/>
      <c r="F45" s="432"/>
      <c r="G45" s="432"/>
      <c r="H45" s="432"/>
      <c r="I45" s="432"/>
      <c r="J45" s="432"/>
      <c r="K45" s="432"/>
      <c r="L45" s="432"/>
      <c r="M45" s="432"/>
      <c r="N45" s="432"/>
      <c r="O45" s="432"/>
      <c r="P45" s="432"/>
      <c r="Q45" s="432"/>
      <c r="R45" s="236" t="str">
        <f>IF(SUM(R10:R43)=0,"",SUM(R10:R43))</f>
        <v/>
      </c>
      <c r="S45" s="198"/>
      <c r="T45" s="67"/>
    </row>
    <row r="46" spans="1:20" s="70" customFormat="1" ht="18" customHeight="1" x14ac:dyDescent="0.15">
      <c r="A46" s="70" t="s">
        <v>321</v>
      </c>
      <c r="F46" s="176"/>
      <c r="G46" s="176"/>
      <c r="H46" s="176"/>
      <c r="I46" s="176"/>
      <c r="J46" s="176"/>
      <c r="K46" s="176"/>
      <c r="L46" s="176"/>
      <c r="M46" s="176"/>
      <c r="N46" s="176"/>
      <c r="O46" s="176"/>
      <c r="P46" s="176"/>
      <c r="Q46" s="176"/>
      <c r="R46" s="176"/>
      <c r="S46" s="176"/>
    </row>
    <row r="47" spans="1:20" s="70" customFormat="1" ht="18" customHeight="1" x14ac:dyDescent="0.15">
      <c r="A47" s="324" t="s">
        <v>186</v>
      </c>
      <c r="B47" s="324"/>
      <c r="C47" s="324"/>
      <c r="D47" s="324"/>
      <c r="E47" s="324"/>
      <c r="F47" s="324"/>
      <c r="G47" s="324"/>
      <c r="H47" s="324"/>
      <c r="I47" s="324"/>
      <c r="J47" s="324"/>
      <c r="K47" s="324"/>
      <c r="L47" s="324"/>
      <c r="M47" s="324"/>
      <c r="N47" s="324"/>
      <c r="O47" s="324"/>
      <c r="P47" s="324"/>
      <c r="Q47" s="324"/>
      <c r="R47" s="324"/>
      <c r="S47" s="324"/>
    </row>
  </sheetData>
  <mergeCells count="12">
    <mergeCell ref="A2:S2"/>
    <mergeCell ref="A3:S3"/>
    <mergeCell ref="A4:E4"/>
    <mergeCell ref="A5:K5"/>
    <mergeCell ref="L5:S5"/>
    <mergeCell ref="A6:E6"/>
    <mergeCell ref="A7:K7"/>
    <mergeCell ref="L7:S7"/>
    <mergeCell ref="A47:S47"/>
    <mergeCell ref="A44:A45"/>
    <mergeCell ref="B44:J45"/>
    <mergeCell ref="K44:Q45"/>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T48"/>
  <sheetViews>
    <sheetView view="pageBreakPreview" zoomScaleSheetLayoutView="100" workbookViewId="0">
      <selection activeCell="A22" sqref="A22"/>
    </sheetView>
  </sheetViews>
  <sheetFormatPr defaultRowHeight="36" customHeight="1" x14ac:dyDescent="0.15"/>
  <cols>
    <col min="1" max="1" width="11.25" style="176" customWidth="1"/>
    <col min="2" max="2" width="2" style="176" customWidth="1"/>
    <col min="3" max="3" width="8" style="176" customWidth="1"/>
    <col min="4" max="4" width="2" style="176" customWidth="1"/>
    <col min="5" max="5" width="2.5" style="176" customWidth="1"/>
    <col min="6" max="9" width="2" style="176" customWidth="1"/>
    <col min="10" max="11" width="8" style="176" customWidth="1"/>
    <col min="12" max="12" width="2.5" style="176" customWidth="1"/>
    <col min="13" max="16" width="2" style="176" customWidth="1"/>
    <col min="17" max="17" width="8" style="176" customWidth="1"/>
    <col min="18" max="18" width="12.5" style="176" customWidth="1"/>
    <col min="19" max="19" width="11" style="176" customWidth="1"/>
    <col min="20" max="20" width="9" style="52" customWidth="1"/>
    <col min="21" max="16384" width="9" style="52"/>
  </cols>
  <sheetData>
    <row r="1" spans="1:20" ht="14.25" x14ac:dyDescent="0.15">
      <c r="A1" s="199" t="s">
        <v>557</v>
      </c>
      <c r="S1" s="200"/>
    </row>
    <row r="2" spans="1:20" ht="22.5" x14ac:dyDescent="0.15">
      <c r="A2" s="357" t="s">
        <v>387</v>
      </c>
      <c r="B2" s="357"/>
      <c r="C2" s="357"/>
      <c r="D2" s="357"/>
      <c r="E2" s="357"/>
      <c r="F2" s="357"/>
      <c r="G2" s="357"/>
      <c r="H2" s="357"/>
      <c r="I2" s="357"/>
      <c r="J2" s="357"/>
      <c r="K2" s="357"/>
      <c r="L2" s="357"/>
      <c r="M2" s="357"/>
      <c r="N2" s="357"/>
      <c r="O2" s="357"/>
      <c r="P2" s="357"/>
      <c r="Q2" s="357"/>
      <c r="R2" s="357"/>
      <c r="S2" s="357"/>
    </row>
    <row r="3" spans="1:20" ht="13.5" x14ac:dyDescent="0.15">
      <c r="A3" s="433" t="s">
        <v>558</v>
      </c>
      <c r="B3" s="433"/>
      <c r="C3" s="433"/>
      <c r="D3" s="433"/>
      <c r="E3" s="433"/>
      <c r="F3" s="433"/>
      <c r="G3" s="433"/>
      <c r="H3" s="433"/>
      <c r="I3" s="433"/>
      <c r="J3" s="433"/>
      <c r="K3" s="433"/>
      <c r="L3" s="433"/>
      <c r="M3" s="433"/>
      <c r="N3" s="433"/>
      <c r="O3" s="433"/>
      <c r="P3" s="433"/>
      <c r="Q3" s="433"/>
      <c r="R3" s="433"/>
      <c r="S3" s="433"/>
    </row>
    <row r="4" spans="1:20" ht="13.5" x14ac:dyDescent="0.15">
      <c r="A4" s="56" t="s">
        <v>413</v>
      </c>
      <c r="B4" s="109"/>
      <c r="C4" s="109"/>
      <c r="D4" s="109"/>
      <c r="E4" s="109"/>
      <c r="F4" s="109"/>
      <c r="G4" s="109"/>
      <c r="H4" s="109"/>
      <c r="I4" s="109"/>
      <c r="J4" s="109"/>
      <c r="K4" s="109"/>
      <c r="L4" s="109"/>
      <c r="M4" s="109"/>
      <c r="N4" s="109"/>
      <c r="O4" s="109"/>
      <c r="P4" s="109"/>
      <c r="Q4" s="109"/>
      <c r="R4" s="109"/>
      <c r="S4" s="109"/>
    </row>
    <row r="5" spans="1:20" s="61" customFormat="1" ht="3.75" customHeight="1" x14ac:dyDescent="0.15">
      <c r="A5" s="364"/>
      <c r="B5" s="364"/>
      <c r="C5" s="364"/>
      <c r="D5" s="364"/>
      <c r="E5" s="364"/>
      <c r="F5" s="201"/>
      <c r="G5" s="201"/>
      <c r="H5" s="201"/>
      <c r="I5" s="201"/>
      <c r="J5" s="201"/>
      <c r="K5" s="201"/>
      <c r="L5" s="201"/>
      <c r="M5" s="201"/>
      <c r="N5" s="201"/>
      <c r="O5" s="201"/>
      <c r="P5" s="201"/>
      <c r="Q5" s="201"/>
      <c r="R5" s="201"/>
      <c r="S5" s="201"/>
    </row>
    <row r="6" spans="1:20" s="61" customFormat="1" ht="24.75" customHeight="1" x14ac:dyDescent="0.15">
      <c r="A6" s="427" t="s">
        <v>555</v>
      </c>
      <c r="B6" s="427"/>
      <c r="C6" s="427"/>
      <c r="D6" s="427"/>
      <c r="E6" s="427"/>
      <c r="F6" s="427"/>
      <c r="G6" s="427"/>
      <c r="H6" s="427"/>
      <c r="I6" s="427"/>
      <c r="J6" s="427"/>
      <c r="K6" s="427"/>
      <c r="L6" s="434"/>
      <c r="M6" s="434"/>
      <c r="N6" s="434"/>
      <c r="O6" s="434"/>
      <c r="P6" s="434"/>
      <c r="Q6" s="434"/>
      <c r="R6" s="434"/>
      <c r="S6" s="434"/>
    </row>
    <row r="7" spans="1:20" s="61" customFormat="1" ht="3.75" customHeight="1" x14ac:dyDescent="0.15">
      <c r="A7" s="364"/>
      <c r="B7" s="364"/>
      <c r="C7" s="364"/>
      <c r="D7" s="364"/>
      <c r="E7" s="364"/>
      <c r="F7" s="176"/>
      <c r="G7" s="176"/>
      <c r="H7" s="176"/>
      <c r="I7" s="176"/>
      <c r="J7" s="176"/>
      <c r="K7" s="176"/>
      <c r="L7" s="176"/>
      <c r="M7" s="176"/>
      <c r="N7" s="176"/>
      <c r="O7" s="176"/>
      <c r="P7" s="176"/>
      <c r="Q7" s="176"/>
      <c r="R7" s="176"/>
      <c r="S7" s="176"/>
    </row>
    <row r="8" spans="1:20" s="61" customFormat="1" ht="24.75" customHeight="1" x14ac:dyDescent="0.15">
      <c r="A8" s="427" t="s">
        <v>556</v>
      </c>
      <c r="B8" s="427"/>
      <c r="C8" s="427"/>
      <c r="D8" s="427"/>
      <c r="E8" s="427"/>
      <c r="F8" s="427"/>
      <c r="G8" s="427"/>
      <c r="H8" s="427"/>
      <c r="I8" s="427"/>
      <c r="J8" s="427"/>
      <c r="K8" s="427"/>
      <c r="L8" s="434"/>
      <c r="M8" s="434"/>
      <c r="N8" s="434"/>
      <c r="O8" s="434"/>
      <c r="P8" s="434"/>
      <c r="Q8" s="434"/>
      <c r="R8" s="434"/>
      <c r="S8" s="434"/>
    </row>
    <row r="9" spans="1:20" s="61" customFormat="1" ht="3.75" customHeight="1" x14ac:dyDescent="0.15">
      <c r="A9" s="176"/>
      <c r="B9" s="176"/>
      <c r="C9" s="176"/>
      <c r="D9" s="176"/>
      <c r="E9" s="176"/>
      <c r="F9" s="176"/>
      <c r="G9" s="176"/>
      <c r="H9" s="176"/>
      <c r="I9" s="176"/>
      <c r="J9" s="176"/>
      <c r="K9" s="176"/>
      <c r="L9" s="176"/>
      <c r="M9" s="176"/>
      <c r="N9" s="176"/>
      <c r="O9" s="176"/>
      <c r="P9" s="176"/>
      <c r="Q9" s="176"/>
      <c r="R9" s="176"/>
      <c r="S9" s="176"/>
    </row>
    <row r="10" spans="1:20" s="63" customFormat="1" ht="35.25" customHeight="1" x14ac:dyDescent="0.15">
      <c r="A10" s="178" t="s">
        <v>388</v>
      </c>
      <c r="B10" s="180" t="s">
        <v>547</v>
      </c>
      <c r="C10" s="180"/>
      <c r="D10" s="180"/>
      <c r="E10" s="180"/>
      <c r="F10" s="180"/>
      <c r="G10" s="180"/>
      <c r="H10" s="180"/>
      <c r="I10" s="180"/>
      <c r="J10" s="180"/>
      <c r="K10" s="180" t="s">
        <v>548</v>
      </c>
      <c r="L10" s="180"/>
      <c r="M10" s="180"/>
      <c r="N10" s="180"/>
      <c r="O10" s="180"/>
      <c r="P10" s="180"/>
      <c r="Q10" s="180"/>
      <c r="R10" s="182" t="s">
        <v>60</v>
      </c>
      <c r="S10" s="183" t="s">
        <v>406</v>
      </c>
    </row>
    <row r="11" spans="1:20" s="67" customFormat="1" ht="15" customHeight="1" x14ac:dyDescent="0.15">
      <c r="A11" s="232" t="s">
        <v>549</v>
      </c>
      <c r="B11" s="185"/>
      <c r="C11" s="187" t="s">
        <v>331</v>
      </c>
      <c r="D11" s="186"/>
      <c r="E11" s="186"/>
      <c r="F11" s="186"/>
      <c r="G11" s="187" t="s">
        <v>156</v>
      </c>
      <c r="H11" s="186"/>
      <c r="I11" s="186"/>
      <c r="J11" s="188" t="s">
        <v>331</v>
      </c>
      <c r="K11" s="202" t="s">
        <v>331</v>
      </c>
      <c r="L11" s="186"/>
      <c r="M11" s="186"/>
      <c r="N11" s="187" t="s">
        <v>156</v>
      </c>
      <c r="O11" s="186"/>
      <c r="P11" s="186"/>
      <c r="Q11" s="188" t="s">
        <v>331</v>
      </c>
      <c r="R11" s="196" t="s">
        <v>331</v>
      </c>
      <c r="S11" s="197"/>
    </row>
    <row r="12" spans="1:20" s="67" customFormat="1" ht="21" customHeight="1" x14ac:dyDescent="0.15">
      <c r="A12" s="233" t="s">
        <v>550</v>
      </c>
      <c r="B12" s="189" t="s">
        <v>551</v>
      </c>
      <c r="C12" s="207"/>
      <c r="D12" s="191" t="s">
        <v>552</v>
      </c>
      <c r="E12" s="192" t="s">
        <v>553</v>
      </c>
      <c r="F12" s="193" t="s">
        <v>551</v>
      </c>
      <c r="G12" s="208"/>
      <c r="H12" s="191" t="s">
        <v>552</v>
      </c>
      <c r="I12" s="192" t="s">
        <v>554</v>
      </c>
      <c r="J12" s="195" t="str">
        <f>IF(C12="","",C12*G12)</f>
        <v/>
      </c>
      <c r="K12" s="203">
        <v>16100</v>
      </c>
      <c r="L12" s="192" t="s">
        <v>553</v>
      </c>
      <c r="M12" s="193" t="s">
        <v>551</v>
      </c>
      <c r="N12" s="209"/>
      <c r="O12" s="191" t="s">
        <v>552</v>
      </c>
      <c r="P12" s="192" t="s">
        <v>554</v>
      </c>
      <c r="Q12" s="195" t="str">
        <f>IF(N12="","",K12*N12)</f>
        <v/>
      </c>
      <c r="R12" s="235" t="str">
        <f>IF(J12="","",MIN(J12,Q12))</f>
        <v/>
      </c>
      <c r="S12" s="204"/>
      <c r="T12" s="67">
        <v>1</v>
      </c>
    </row>
    <row r="13" spans="1:20" s="67" customFormat="1" ht="15" customHeight="1" x14ac:dyDescent="0.15">
      <c r="A13" s="234" t="str">
        <f>$A$11</f>
        <v>令和　年</v>
      </c>
      <c r="B13" s="185"/>
      <c r="C13" s="187" t="s">
        <v>331</v>
      </c>
      <c r="D13" s="186"/>
      <c r="E13" s="186"/>
      <c r="F13" s="186"/>
      <c r="G13" s="187" t="s">
        <v>156</v>
      </c>
      <c r="H13" s="186"/>
      <c r="I13" s="186"/>
      <c r="J13" s="188" t="s">
        <v>331</v>
      </c>
      <c r="K13" s="202" t="s">
        <v>331</v>
      </c>
      <c r="L13" s="186"/>
      <c r="M13" s="186"/>
      <c r="N13" s="187" t="s">
        <v>156</v>
      </c>
      <c r="O13" s="186"/>
      <c r="P13" s="186"/>
      <c r="Q13" s="188" t="s">
        <v>331</v>
      </c>
      <c r="R13" s="196" t="s">
        <v>331</v>
      </c>
      <c r="S13" s="197"/>
    </row>
    <row r="14" spans="1:20" s="67" customFormat="1" ht="21" customHeight="1" x14ac:dyDescent="0.15">
      <c r="A14" s="233" t="s">
        <v>550</v>
      </c>
      <c r="B14" s="189" t="s">
        <v>551</v>
      </c>
      <c r="C14" s="207"/>
      <c r="D14" s="191" t="s">
        <v>552</v>
      </c>
      <c r="E14" s="192" t="s">
        <v>553</v>
      </c>
      <c r="F14" s="193" t="s">
        <v>551</v>
      </c>
      <c r="G14" s="208"/>
      <c r="H14" s="191" t="s">
        <v>552</v>
      </c>
      <c r="I14" s="192" t="s">
        <v>554</v>
      </c>
      <c r="J14" s="195" t="str">
        <f>IF(C14="","",C14*G14)</f>
        <v/>
      </c>
      <c r="K14" s="203">
        <f>$K$12</f>
        <v>16100</v>
      </c>
      <c r="L14" s="192" t="s">
        <v>553</v>
      </c>
      <c r="M14" s="193" t="s">
        <v>551</v>
      </c>
      <c r="N14" s="209"/>
      <c r="O14" s="191" t="s">
        <v>552</v>
      </c>
      <c r="P14" s="192" t="s">
        <v>554</v>
      </c>
      <c r="Q14" s="195" t="str">
        <f>IF(N14="","",K14*N14)</f>
        <v/>
      </c>
      <c r="R14" s="235" t="str">
        <f>IF(J14="","",MIN(J14,Q14))</f>
        <v/>
      </c>
      <c r="S14" s="204"/>
      <c r="T14" s="67">
        <v>2</v>
      </c>
    </row>
    <row r="15" spans="1:20" s="67" customFormat="1" ht="15" customHeight="1" x14ac:dyDescent="0.15">
      <c r="A15" s="234" t="str">
        <f>$A$11</f>
        <v>令和　年</v>
      </c>
      <c r="B15" s="185"/>
      <c r="C15" s="187" t="s">
        <v>331</v>
      </c>
      <c r="D15" s="186"/>
      <c r="E15" s="186"/>
      <c r="F15" s="186"/>
      <c r="G15" s="187" t="s">
        <v>156</v>
      </c>
      <c r="H15" s="186"/>
      <c r="I15" s="186"/>
      <c r="J15" s="188" t="s">
        <v>331</v>
      </c>
      <c r="K15" s="202" t="s">
        <v>331</v>
      </c>
      <c r="L15" s="186"/>
      <c r="M15" s="186"/>
      <c r="N15" s="187" t="s">
        <v>156</v>
      </c>
      <c r="O15" s="186"/>
      <c r="P15" s="186"/>
      <c r="Q15" s="188" t="s">
        <v>331</v>
      </c>
      <c r="R15" s="196" t="s">
        <v>331</v>
      </c>
      <c r="S15" s="197"/>
    </row>
    <row r="16" spans="1:20" s="67" customFormat="1" ht="21" customHeight="1" x14ac:dyDescent="0.15">
      <c r="A16" s="233" t="s">
        <v>550</v>
      </c>
      <c r="B16" s="189" t="s">
        <v>551</v>
      </c>
      <c r="C16" s="207"/>
      <c r="D16" s="191" t="s">
        <v>552</v>
      </c>
      <c r="E16" s="192" t="s">
        <v>553</v>
      </c>
      <c r="F16" s="193" t="s">
        <v>551</v>
      </c>
      <c r="G16" s="208"/>
      <c r="H16" s="191" t="s">
        <v>552</v>
      </c>
      <c r="I16" s="192" t="s">
        <v>554</v>
      </c>
      <c r="J16" s="195" t="str">
        <f>IF(C16="","",C16*G16)</f>
        <v/>
      </c>
      <c r="K16" s="203">
        <f>$K$12</f>
        <v>16100</v>
      </c>
      <c r="L16" s="192" t="s">
        <v>553</v>
      </c>
      <c r="M16" s="193" t="s">
        <v>551</v>
      </c>
      <c r="N16" s="209"/>
      <c r="O16" s="191" t="s">
        <v>552</v>
      </c>
      <c r="P16" s="192" t="s">
        <v>554</v>
      </c>
      <c r="Q16" s="195" t="str">
        <f>IF(N16="","",K16*N16)</f>
        <v/>
      </c>
      <c r="R16" s="235" t="str">
        <f>IF(J16="","",MIN(J16,Q16))</f>
        <v/>
      </c>
      <c r="S16" s="204"/>
      <c r="T16" s="67">
        <v>3</v>
      </c>
    </row>
    <row r="17" spans="1:20" s="67" customFormat="1" ht="15" customHeight="1" x14ac:dyDescent="0.15">
      <c r="A17" s="234" t="str">
        <f>$A$11</f>
        <v>令和　年</v>
      </c>
      <c r="B17" s="185"/>
      <c r="C17" s="187" t="s">
        <v>331</v>
      </c>
      <c r="D17" s="186"/>
      <c r="E17" s="186"/>
      <c r="F17" s="186"/>
      <c r="G17" s="187" t="s">
        <v>156</v>
      </c>
      <c r="H17" s="186"/>
      <c r="I17" s="186"/>
      <c r="J17" s="188" t="s">
        <v>331</v>
      </c>
      <c r="K17" s="202" t="s">
        <v>331</v>
      </c>
      <c r="L17" s="186"/>
      <c r="M17" s="186"/>
      <c r="N17" s="187" t="s">
        <v>156</v>
      </c>
      <c r="O17" s="186"/>
      <c r="P17" s="186"/>
      <c r="Q17" s="188" t="s">
        <v>331</v>
      </c>
      <c r="R17" s="196" t="s">
        <v>331</v>
      </c>
      <c r="S17" s="197"/>
    </row>
    <row r="18" spans="1:20" s="67" customFormat="1" ht="21" customHeight="1" x14ac:dyDescent="0.15">
      <c r="A18" s="233" t="s">
        <v>550</v>
      </c>
      <c r="B18" s="189" t="s">
        <v>551</v>
      </c>
      <c r="C18" s="207"/>
      <c r="D18" s="191" t="s">
        <v>552</v>
      </c>
      <c r="E18" s="192" t="s">
        <v>553</v>
      </c>
      <c r="F18" s="193" t="s">
        <v>551</v>
      </c>
      <c r="G18" s="208"/>
      <c r="H18" s="191" t="s">
        <v>552</v>
      </c>
      <c r="I18" s="192" t="s">
        <v>554</v>
      </c>
      <c r="J18" s="195" t="str">
        <f>IF(C18="","",C18*G18)</f>
        <v/>
      </c>
      <c r="K18" s="203">
        <f>$K$12</f>
        <v>16100</v>
      </c>
      <c r="L18" s="192" t="s">
        <v>553</v>
      </c>
      <c r="M18" s="193" t="s">
        <v>551</v>
      </c>
      <c r="N18" s="209"/>
      <c r="O18" s="191" t="s">
        <v>552</v>
      </c>
      <c r="P18" s="192" t="s">
        <v>554</v>
      </c>
      <c r="Q18" s="195" t="str">
        <f>IF(N18="","",K18*N18)</f>
        <v/>
      </c>
      <c r="R18" s="235" t="str">
        <f>IF(J18="","",MIN(J18,Q18))</f>
        <v/>
      </c>
      <c r="S18" s="204"/>
      <c r="T18" s="67">
        <v>4</v>
      </c>
    </row>
    <row r="19" spans="1:20" s="67" customFormat="1" ht="15" customHeight="1" x14ac:dyDescent="0.15">
      <c r="A19" s="234" t="str">
        <f>$A$11</f>
        <v>令和　年</v>
      </c>
      <c r="B19" s="185"/>
      <c r="C19" s="187" t="s">
        <v>331</v>
      </c>
      <c r="D19" s="186"/>
      <c r="E19" s="186"/>
      <c r="F19" s="186"/>
      <c r="G19" s="187" t="s">
        <v>156</v>
      </c>
      <c r="H19" s="186"/>
      <c r="I19" s="186"/>
      <c r="J19" s="188" t="s">
        <v>331</v>
      </c>
      <c r="K19" s="202" t="s">
        <v>331</v>
      </c>
      <c r="L19" s="186"/>
      <c r="M19" s="186"/>
      <c r="N19" s="187" t="s">
        <v>156</v>
      </c>
      <c r="O19" s="186"/>
      <c r="P19" s="186"/>
      <c r="Q19" s="188" t="s">
        <v>331</v>
      </c>
      <c r="R19" s="196" t="s">
        <v>331</v>
      </c>
      <c r="S19" s="197"/>
    </row>
    <row r="20" spans="1:20" s="67" customFormat="1" ht="21" customHeight="1" x14ac:dyDescent="0.15">
      <c r="A20" s="233" t="s">
        <v>550</v>
      </c>
      <c r="B20" s="189" t="s">
        <v>551</v>
      </c>
      <c r="C20" s="207"/>
      <c r="D20" s="191" t="s">
        <v>552</v>
      </c>
      <c r="E20" s="192" t="s">
        <v>553</v>
      </c>
      <c r="F20" s="193" t="s">
        <v>551</v>
      </c>
      <c r="G20" s="208"/>
      <c r="H20" s="191" t="s">
        <v>552</v>
      </c>
      <c r="I20" s="192" t="s">
        <v>554</v>
      </c>
      <c r="J20" s="195" t="str">
        <f>IF(C20="","",C20*G20)</f>
        <v/>
      </c>
      <c r="K20" s="203">
        <f>$K$12</f>
        <v>16100</v>
      </c>
      <c r="L20" s="192" t="s">
        <v>553</v>
      </c>
      <c r="M20" s="193" t="s">
        <v>551</v>
      </c>
      <c r="N20" s="209"/>
      <c r="O20" s="191" t="s">
        <v>552</v>
      </c>
      <c r="P20" s="192" t="s">
        <v>554</v>
      </c>
      <c r="Q20" s="195" t="str">
        <f>IF(N20="","",K20*N20)</f>
        <v/>
      </c>
      <c r="R20" s="235" t="str">
        <f>IF(J20="","",MIN(J20,Q20))</f>
        <v/>
      </c>
      <c r="S20" s="204"/>
      <c r="T20" s="67">
        <v>5</v>
      </c>
    </row>
    <row r="21" spans="1:20" s="67" customFormat="1" ht="15" customHeight="1" x14ac:dyDescent="0.15">
      <c r="A21" s="234" t="str">
        <f>$A$11</f>
        <v>令和　年</v>
      </c>
      <c r="B21" s="185"/>
      <c r="C21" s="187" t="s">
        <v>331</v>
      </c>
      <c r="D21" s="186"/>
      <c r="E21" s="186"/>
      <c r="F21" s="186"/>
      <c r="G21" s="187" t="s">
        <v>156</v>
      </c>
      <c r="H21" s="186"/>
      <c r="I21" s="186"/>
      <c r="J21" s="188" t="s">
        <v>331</v>
      </c>
      <c r="K21" s="202" t="s">
        <v>331</v>
      </c>
      <c r="L21" s="186"/>
      <c r="M21" s="186"/>
      <c r="N21" s="187" t="s">
        <v>156</v>
      </c>
      <c r="O21" s="186"/>
      <c r="P21" s="186"/>
      <c r="Q21" s="188" t="s">
        <v>331</v>
      </c>
      <c r="R21" s="196" t="s">
        <v>331</v>
      </c>
      <c r="S21" s="197"/>
    </row>
    <row r="22" spans="1:20" s="67" customFormat="1" ht="21" customHeight="1" x14ac:dyDescent="0.15">
      <c r="A22" s="233" t="s">
        <v>550</v>
      </c>
      <c r="B22" s="189" t="s">
        <v>551</v>
      </c>
      <c r="C22" s="207"/>
      <c r="D22" s="191" t="s">
        <v>552</v>
      </c>
      <c r="E22" s="192" t="s">
        <v>553</v>
      </c>
      <c r="F22" s="193" t="s">
        <v>551</v>
      </c>
      <c r="G22" s="208"/>
      <c r="H22" s="191" t="s">
        <v>552</v>
      </c>
      <c r="I22" s="192" t="s">
        <v>554</v>
      </c>
      <c r="J22" s="195" t="str">
        <f>IF(C22="","",C22*G22)</f>
        <v/>
      </c>
      <c r="K22" s="203">
        <f>$K$12</f>
        <v>16100</v>
      </c>
      <c r="L22" s="192" t="s">
        <v>553</v>
      </c>
      <c r="M22" s="193" t="s">
        <v>551</v>
      </c>
      <c r="N22" s="209"/>
      <c r="O22" s="191" t="s">
        <v>552</v>
      </c>
      <c r="P22" s="192" t="s">
        <v>554</v>
      </c>
      <c r="Q22" s="195" t="str">
        <f>IF(N22="","",K22*N22)</f>
        <v/>
      </c>
      <c r="R22" s="235" t="str">
        <f>IF(J22="","",MIN(J22,Q22))</f>
        <v/>
      </c>
      <c r="S22" s="204"/>
      <c r="T22" s="67">
        <v>6</v>
      </c>
    </row>
    <row r="23" spans="1:20" s="67" customFormat="1" ht="15" customHeight="1" x14ac:dyDescent="0.15">
      <c r="A23" s="234" t="str">
        <f>$A$11</f>
        <v>令和　年</v>
      </c>
      <c r="B23" s="185"/>
      <c r="C23" s="187" t="s">
        <v>331</v>
      </c>
      <c r="D23" s="186"/>
      <c r="E23" s="186"/>
      <c r="F23" s="186"/>
      <c r="G23" s="187" t="s">
        <v>156</v>
      </c>
      <c r="H23" s="186"/>
      <c r="I23" s="186"/>
      <c r="J23" s="188" t="s">
        <v>331</v>
      </c>
      <c r="K23" s="202" t="s">
        <v>331</v>
      </c>
      <c r="L23" s="186"/>
      <c r="M23" s="186"/>
      <c r="N23" s="187" t="s">
        <v>156</v>
      </c>
      <c r="O23" s="186"/>
      <c r="P23" s="186"/>
      <c r="Q23" s="188" t="s">
        <v>331</v>
      </c>
      <c r="R23" s="196" t="s">
        <v>331</v>
      </c>
      <c r="S23" s="197"/>
    </row>
    <row r="24" spans="1:20" s="67" customFormat="1" ht="21" customHeight="1" x14ac:dyDescent="0.15">
      <c r="A24" s="233" t="s">
        <v>550</v>
      </c>
      <c r="B24" s="189" t="s">
        <v>551</v>
      </c>
      <c r="C24" s="207"/>
      <c r="D24" s="191" t="s">
        <v>552</v>
      </c>
      <c r="E24" s="192" t="s">
        <v>553</v>
      </c>
      <c r="F24" s="193" t="s">
        <v>551</v>
      </c>
      <c r="G24" s="208"/>
      <c r="H24" s="191" t="s">
        <v>552</v>
      </c>
      <c r="I24" s="192" t="s">
        <v>554</v>
      </c>
      <c r="J24" s="195" t="str">
        <f>IF(C24="","",C24*G24)</f>
        <v/>
      </c>
      <c r="K24" s="203">
        <f>$K$12</f>
        <v>16100</v>
      </c>
      <c r="L24" s="192" t="s">
        <v>553</v>
      </c>
      <c r="M24" s="193" t="s">
        <v>551</v>
      </c>
      <c r="N24" s="209"/>
      <c r="O24" s="191" t="s">
        <v>552</v>
      </c>
      <c r="P24" s="192" t="s">
        <v>554</v>
      </c>
      <c r="Q24" s="195" t="str">
        <f>IF(N24="","",K24*N24)</f>
        <v/>
      </c>
      <c r="R24" s="235" t="str">
        <f>IF(J24="","",MIN(J24,Q24))</f>
        <v/>
      </c>
      <c r="S24" s="204"/>
      <c r="T24" s="67">
        <v>7</v>
      </c>
    </row>
    <row r="25" spans="1:20" s="67" customFormat="1" ht="15" customHeight="1" x14ac:dyDescent="0.15">
      <c r="A25" s="234" t="str">
        <f>$A$11</f>
        <v>令和　年</v>
      </c>
      <c r="B25" s="185"/>
      <c r="C25" s="187" t="s">
        <v>331</v>
      </c>
      <c r="D25" s="186"/>
      <c r="E25" s="186"/>
      <c r="F25" s="186"/>
      <c r="G25" s="187" t="s">
        <v>156</v>
      </c>
      <c r="H25" s="186"/>
      <c r="I25" s="186"/>
      <c r="J25" s="188" t="s">
        <v>331</v>
      </c>
      <c r="K25" s="202" t="s">
        <v>331</v>
      </c>
      <c r="L25" s="186"/>
      <c r="M25" s="186"/>
      <c r="N25" s="187" t="s">
        <v>156</v>
      </c>
      <c r="O25" s="186"/>
      <c r="P25" s="186"/>
      <c r="Q25" s="188" t="s">
        <v>331</v>
      </c>
      <c r="R25" s="196" t="s">
        <v>331</v>
      </c>
      <c r="S25" s="197"/>
    </row>
    <row r="26" spans="1:20" s="67" customFormat="1" ht="21" customHeight="1" x14ac:dyDescent="0.15">
      <c r="A26" s="233" t="s">
        <v>550</v>
      </c>
      <c r="B26" s="189" t="s">
        <v>551</v>
      </c>
      <c r="C26" s="207"/>
      <c r="D26" s="191" t="s">
        <v>552</v>
      </c>
      <c r="E26" s="192" t="s">
        <v>553</v>
      </c>
      <c r="F26" s="193" t="s">
        <v>551</v>
      </c>
      <c r="G26" s="208"/>
      <c r="H26" s="191" t="s">
        <v>552</v>
      </c>
      <c r="I26" s="192" t="s">
        <v>554</v>
      </c>
      <c r="J26" s="195" t="str">
        <f>IF(C26="","",C26*G26)</f>
        <v/>
      </c>
      <c r="K26" s="203">
        <f>$K$12</f>
        <v>16100</v>
      </c>
      <c r="L26" s="192" t="s">
        <v>553</v>
      </c>
      <c r="M26" s="193" t="s">
        <v>551</v>
      </c>
      <c r="N26" s="209"/>
      <c r="O26" s="191" t="s">
        <v>552</v>
      </c>
      <c r="P26" s="192" t="s">
        <v>554</v>
      </c>
      <c r="Q26" s="195" t="str">
        <f>IF(N26="","",K26*N26)</f>
        <v/>
      </c>
      <c r="R26" s="235" t="str">
        <f>IF(J26="","",MIN(J26,Q26))</f>
        <v/>
      </c>
      <c r="S26" s="204"/>
      <c r="T26" s="67">
        <v>8</v>
      </c>
    </row>
    <row r="27" spans="1:20" s="67" customFormat="1" ht="15" customHeight="1" x14ac:dyDescent="0.15">
      <c r="A27" s="234" t="str">
        <f>$A$11</f>
        <v>令和　年</v>
      </c>
      <c r="B27" s="185"/>
      <c r="C27" s="187" t="s">
        <v>331</v>
      </c>
      <c r="D27" s="186"/>
      <c r="E27" s="186"/>
      <c r="F27" s="186"/>
      <c r="G27" s="187" t="s">
        <v>156</v>
      </c>
      <c r="H27" s="186"/>
      <c r="I27" s="186"/>
      <c r="J27" s="188" t="s">
        <v>331</v>
      </c>
      <c r="K27" s="202" t="s">
        <v>331</v>
      </c>
      <c r="L27" s="186"/>
      <c r="M27" s="186"/>
      <c r="N27" s="187" t="s">
        <v>156</v>
      </c>
      <c r="O27" s="186"/>
      <c r="P27" s="186"/>
      <c r="Q27" s="188" t="s">
        <v>331</v>
      </c>
      <c r="R27" s="196" t="s">
        <v>331</v>
      </c>
      <c r="S27" s="197"/>
    </row>
    <row r="28" spans="1:20" s="67" customFormat="1" ht="21" customHeight="1" x14ac:dyDescent="0.15">
      <c r="A28" s="233" t="s">
        <v>550</v>
      </c>
      <c r="B28" s="189" t="s">
        <v>551</v>
      </c>
      <c r="C28" s="207"/>
      <c r="D28" s="191" t="s">
        <v>552</v>
      </c>
      <c r="E28" s="192" t="s">
        <v>553</v>
      </c>
      <c r="F28" s="193" t="s">
        <v>551</v>
      </c>
      <c r="G28" s="208"/>
      <c r="H28" s="191" t="s">
        <v>552</v>
      </c>
      <c r="I28" s="192" t="s">
        <v>554</v>
      </c>
      <c r="J28" s="195" t="str">
        <f>IF(C28="","",C28*G28)</f>
        <v/>
      </c>
      <c r="K28" s="203">
        <f>$K$12</f>
        <v>16100</v>
      </c>
      <c r="L28" s="192" t="s">
        <v>553</v>
      </c>
      <c r="M28" s="193" t="s">
        <v>551</v>
      </c>
      <c r="N28" s="209"/>
      <c r="O28" s="191" t="s">
        <v>552</v>
      </c>
      <c r="P28" s="192" t="s">
        <v>554</v>
      </c>
      <c r="Q28" s="195" t="str">
        <f>IF(N28="","",K28*N28)</f>
        <v/>
      </c>
      <c r="R28" s="235" t="str">
        <f>IF(J28="","",MIN(J28,Q28))</f>
        <v/>
      </c>
      <c r="S28" s="204"/>
      <c r="T28" s="67">
        <v>9</v>
      </c>
    </row>
    <row r="29" spans="1:20" s="67" customFormat="1" ht="15" customHeight="1" x14ac:dyDescent="0.15">
      <c r="A29" s="234" t="str">
        <f>$A$11</f>
        <v>令和　年</v>
      </c>
      <c r="B29" s="185"/>
      <c r="C29" s="187" t="s">
        <v>331</v>
      </c>
      <c r="D29" s="186"/>
      <c r="E29" s="186"/>
      <c r="F29" s="186"/>
      <c r="G29" s="187" t="s">
        <v>156</v>
      </c>
      <c r="H29" s="186"/>
      <c r="I29" s="186"/>
      <c r="J29" s="188" t="s">
        <v>331</v>
      </c>
      <c r="K29" s="202" t="s">
        <v>331</v>
      </c>
      <c r="L29" s="186"/>
      <c r="M29" s="186"/>
      <c r="N29" s="187" t="s">
        <v>156</v>
      </c>
      <c r="O29" s="186"/>
      <c r="P29" s="186"/>
      <c r="Q29" s="188" t="s">
        <v>331</v>
      </c>
      <c r="R29" s="196" t="s">
        <v>331</v>
      </c>
      <c r="S29" s="197"/>
    </row>
    <row r="30" spans="1:20" s="67" customFormat="1" ht="21" customHeight="1" x14ac:dyDescent="0.15">
      <c r="A30" s="233" t="s">
        <v>550</v>
      </c>
      <c r="B30" s="189" t="s">
        <v>551</v>
      </c>
      <c r="C30" s="207"/>
      <c r="D30" s="191" t="s">
        <v>552</v>
      </c>
      <c r="E30" s="192" t="s">
        <v>553</v>
      </c>
      <c r="F30" s="193" t="s">
        <v>551</v>
      </c>
      <c r="G30" s="208"/>
      <c r="H30" s="191" t="s">
        <v>552</v>
      </c>
      <c r="I30" s="192" t="s">
        <v>554</v>
      </c>
      <c r="J30" s="195" t="str">
        <f>IF(C30="","",C30*G30)</f>
        <v/>
      </c>
      <c r="K30" s="203">
        <f>$K$12</f>
        <v>16100</v>
      </c>
      <c r="L30" s="192" t="s">
        <v>553</v>
      </c>
      <c r="M30" s="193" t="s">
        <v>551</v>
      </c>
      <c r="N30" s="209"/>
      <c r="O30" s="191" t="s">
        <v>552</v>
      </c>
      <c r="P30" s="192" t="s">
        <v>554</v>
      </c>
      <c r="Q30" s="195" t="str">
        <f>IF(N30="","",K30*N30)</f>
        <v/>
      </c>
      <c r="R30" s="235" t="str">
        <f>IF(J30="","",MIN(J30,Q30))</f>
        <v/>
      </c>
      <c r="S30" s="204"/>
      <c r="T30" s="67">
        <v>10</v>
      </c>
    </row>
    <row r="31" spans="1:20" s="67" customFormat="1" ht="15" customHeight="1" x14ac:dyDescent="0.15">
      <c r="A31" s="234" t="str">
        <f>$A$11</f>
        <v>令和　年</v>
      </c>
      <c r="B31" s="185"/>
      <c r="C31" s="187" t="s">
        <v>331</v>
      </c>
      <c r="D31" s="186"/>
      <c r="E31" s="186"/>
      <c r="F31" s="186"/>
      <c r="G31" s="187" t="s">
        <v>156</v>
      </c>
      <c r="H31" s="186"/>
      <c r="I31" s="186"/>
      <c r="J31" s="188" t="s">
        <v>331</v>
      </c>
      <c r="K31" s="202" t="s">
        <v>331</v>
      </c>
      <c r="L31" s="186"/>
      <c r="M31" s="186"/>
      <c r="N31" s="187" t="s">
        <v>156</v>
      </c>
      <c r="O31" s="186"/>
      <c r="P31" s="186"/>
      <c r="Q31" s="188" t="s">
        <v>331</v>
      </c>
      <c r="R31" s="196" t="s">
        <v>331</v>
      </c>
      <c r="S31" s="197"/>
    </row>
    <row r="32" spans="1:20" s="67" customFormat="1" ht="21" customHeight="1" x14ac:dyDescent="0.15">
      <c r="A32" s="233" t="s">
        <v>550</v>
      </c>
      <c r="B32" s="189" t="s">
        <v>551</v>
      </c>
      <c r="C32" s="207"/>
      <c r="D32" s="191" t="s">
        <v>552</v>
      </c>
      <c r="E32" s="192" t="s">
        <v>553</v>
      </c>
      <c r="F32" s="193" t="s">
        <v>551</v>
      </c>
      <c r="G32" s="208"/>
      <c r="H32" s="191" t="s">
        <v>552</v>
      </c>
      <c r="I32" s="192" t="s">
        <v>554</v>
      </c>
      <c r="J32" s="195" t="str">
        <f>IF(C32="","",C32*G32)</f>
        <v/>
      </c>
      <c r="K32" s="203">
        <f>$K$12</f>
        <v>16100</v>
      </c>
      <c r="L32" s="192" t="s">
        <v>553</v>
      </c>
      <c r="M32" s="193" t="s">
        <v>551</v>
      </c>
      <c r="N32" s="209"/>
      <c r="O32" s="191" t="s">
        <v>552</v>
      </c>
      <c r="P32" s="192" t="s">
        <v>554</v>
      </c>
      <c r="Q32" s="195" t="str">
        <f>IF(N32="","",K32*N32)</f>
        <v/>
      </c>
      <c r="R32" s="235" t="str">
        <f>IF(J32="","",MIN(J32,Q32))</f>
        <v/>
      </c>
      <c r="S32" s="204"/>
      <c r="T32" s="67">
        <v>11</v>
      </c>
    </row>
    <row r="33" spans="1:20" s="67" customFormat="1" ht="15" customHeight="1" x14ac:dyDescent="0.15">
      <c r="A33" s="234" t="str">
        <f>$A$11</f>
        <v>令和　年</v>
      </c>
      <c r="B33" s="185"/>
      <c r="C33" s="187" t="s">
        <v>331</v>
      </c>
      <c r="D33" s="186"/>
      <c r="E33" s="186"/>
      <c r="F33" s="186"/>
      <c r="G33" s="187" t="s">
        <v>156</v>
      </c>
      <c r="H33" s="186"/>
      <c r="I33" s="186"/>
      <c r="J33" s="188" t="s">
        <v>331</v>
      </c>
      <c r="K33" s="202" t="s">
        <v>331</v>
      </c>
      <c r="L33" s="186"/>
      <c r="M33" s="186"/>
      <c r="N33" s="187" t="s">
        <v>156</v>
      </c>
      <c r="O33" s="186"/>
      <c r="P33" s="186"/>
      <c r="Q33" s="188" t="s">
        <v>331</v>
      </c>
      <c r="R33" s="196" t="s">
        <v>331</v>
      </c>
      <c r="S33" s="197"/>
    </row>
    <row r="34" spans="1:20" s="67" customFormat="1" ht="21" customHeight="1" x14ac:dyDescent="0.15">
      <c r="A34" s="233" t="s">
        <v>550</v>
      </c>
      <c r="B34" s="189" t="s">
        <v>551</v>
      </c>
      <c r="C34" s="207"/>
      <c r="D34" s="191" t="s">
        <v>552</v>
      </c>
      <c r="E34" s="192" t="s">
        <v>553</v>
      </c>
      <c r="F34" s="193" t="s">
        <v>551</v>
      </c>
      <c r="G34" s="208"/>
      <c r="H34" s="191" t="s">
        <v>552</v>
      </c>
      <c r="I34" s="192" t="s">
        <v>554</v>
      </c>
      <c r="J34" s="195" t="str">
        <f>IF(C34="","",C34*G34)</f>
        <v/>
      </c>
      <c r="K34" s="203">
        <f>$K$12</f>
        <v>16100</v>
      </c>
      <c r="L34" s="192" t="s">
        <v>553</v>
      </c>
      <c r="M34" s="193" t="s">
        <v>551</v>
      </c>
      <c r="N34" s="209"/>
      <c r="O34" s="191" t="s">
        <v>552</v>
      </c>
      <c r="P34" s="192" t="s">
        <v>554</v>
      </c>
      <c r="Q34" s="195" t="str">
        <f>IF(N34="","",K34*N34)</f>
        <v/>
      </c>
      <c r="R34" s="235" t="str">
        <f>IF(J34="","",MIN(J34,Q34))</f>
        <v/>
      </c>
      <c r="S34" s="204"/>
      <c r="T34" s="67">
        <v>12</v>
      </c>
    </row>
    <row r="35" spans="1:20" s="67" customFormat="1" ht="15" customHeight="1" x14ac:dyDescent="0.15">
      <c r="A35" s="234" t="str">
        <f>$A$11</f>
        <v>令和　年</v>
      </c>
      <c r="B35" s="185"/>
      <c r="C35" s="187" t="s">
        <v>331</v>
      </c>
      <c r="D35" s="186"/>
      <c r="E35" s="186"/>
      <c r="F35" s="186"/>
      <c r="G35" s="187" t="s">
        <v>156</v>
      </c>
      <c r="H35" s="186"/>
      <c r="I35" s="186"/>
      <c r="J35" s="188" t="s">
        <v>331</v>
      </c>
      <c r="K35" s="202" t="s">
        <v>331</v>
      </c>
      <c r="L35" s="186"/>
      <c r="M35" s="186"/>
      <c r="N35" s="187" t="s">
        <v>156</v>
      </c>
      <c r="O35" s="186"/>
      <c r="P35" s="186"/>
      <c r="Q35" s="188" t="s">
        <v>331</v>
      </c>
      <c r="R35" s="196" t="s">
        <v>331</v>
      </c>
      <c r="S35" s="197"/>
    </row>
    <row r="36" spans="1:20" s="67" customFormat="1" ht="21" customHeight="1" x14ac:dyDescent="0.15">
      <c r="A36" s="233" t="s">
        <v>550</v>
      </c>
      <c r="B36" s="189" t="s">
        <v>551</v>
      </c>
      <c r="C36" s="207"/>
      <c r="D36" s="191" t="s">
        <v>552</v>
      </c>
      <c r="E36" s="192" t="s">
        <v>553</v>
      </c>
      <c r="F36" s="193" t="s">
        <v>551</v>
      </c>
      <c r="G36" s="208"/>
      <c r="H36" s="191" t="s">
        <v>552</v>
      </c>
      <c r="I36" s="192" t="s">
        <v>554</v>
      </c>
      <c r="J36" s="195" t="str">
        <f>IF(C36="","",C36*G36)</f>
        <v/>
      </c>
      <c r="K36" s="203">
        <f>$K$12</f>
        <v>16100</v>
      </c>
      <c r="L36" s="192" t="s">
        <v>553</v>
      </c>
      <c r="M36" s="193" t="s">
        <v>551</v>
      </c>
      <c r="N36" s="209"/>
      <c r="O36" s="191" t="s">
        <v>552</v>
      </c>
      <c r="P36" s="192" t="s">
        <v>554</v>
      </c>
      <c r="Q36" s="195" t="str">
        <f>IF(N36="","",K36*N36)</f>
        <v/>
      </c>
      <c r="R36" s="235" t="str">
        <f>IF(J36="","",MIN(J36,Q36))</f>
        <v/>
      </c>
      <c r="S36" s="204"/>
      <c r="T36" s="67">
        <v>13</v>
      </c>
    </row>
    <row r="37" spans="1:20" s="67" customFormat="1" ht="15" customHeight="1" x14ac:dyDescent="0.15">
      <c r="A37" s="234" t="str">
        <f>$A$11</f>
        <v>令和　年</v>
      </c>
      <c r="B37" s="185"/>
      <c r="C37" s="187" t="s">
        <v>331</v>
      </c>
      <c r="D37" s="186"/>
      <c r="E37" s="186"/>
      <c r="F37" s="186"/>
      <c r="G37" s="187" t="s">
        <v>156</v>
      </c>
      <c r="H37" s="186"/>
      <c r="I37" s="186"/>
      <c r="J37" s="188" t="s">
        <v>331</v>
      </c>
      <c r="K37" s="202" t="s">
        <v>331</v>
      </c>
      <c r="L37" s="186"/>
      <c r="M37" s="186"/>
      <c r="N37" s="187" t="s">
        <v>156</v>
      </c>
      <c r="O37" s="186"/>
      <c r="P37" s="186"/>
      <c r="Q37" s="188" t="s">
        <v>331</v>
      </c>
      <c r="R37" s="196" t="s">
        <v>331</v>
      </c>
      <c r="S37" s="197"/>
    </row>
    <row r="38" spans="1:20" s="67" customFormat="1" ht="21" customHeight="1" x14ac:dyDescent="0.15">
      <c r="A38" s="233" t="s">
        <v>550</v>
      </c>
      <c r="B38" s="189" t="s">
        <v>551</v>
      </c>
      <c r="C38" s="207"/>
      <c r="D38" s="191" t="s">
        <v>552</v>
      </c>
      <c r="E38" s="192" t="s">
        <v>553</v>
      </c>
      <c r="F38" s="193" t="s">
        <v>551</v>
      </c>
      <c r="G38" s="208"/>
      <c r="H38" s="191" t="s">
        <v>552</v>
      </c>
      <c r="I38" s="192" t="s">
        <v>554</v>
      </c>
      <c r="J38" s="195" t="str">
        <f>IF(C38="","",C38*G38)</f>
        <v/>
      </c>
      <c r="K38" s="203">
        <f>$K$12</f>
        <v>16100</v>
      </c>
      <c r="L38" s="192" t="s">
        <v>553</v>
      </c>
      <c r="M38" s="193" t="s">
        <v>551</v>
      </c>
      <c r="N38" s="209"/>
      <c r="O38" s="191" t="s">
        <v>552</v>
      </c>
      <c r="P38" s="192" t="s">
        <v>554</v>
      </c>
      <c r="Q38" s="195" t="str">
        <f>IF(N38="","",K38*N38)</f>
        <v/>
      </c>
      <c r="R38" s="235" t="str">
        <f>IF(J38="","",MIN(J38,Q38))</f>
        <v/>
      </c>
      <c r="S38" s="204"/>
      <c r="T38" s="67">
        <v>14</v>
      </c>
    </row>
    <row r="39" spans="1:20" s="67" customFormat="1" ht="15" customHeight="1" x14ac:dyDescent="0.15">
      <c r="A39" s="234" t="str">
        <f>$A$11</f>
        <v>令和　年</v>
      </c>
      <c r="B39" s="185"/>
      <c r="C39" s="187" t="s">
        <v>331</v>
      </c>
      <c r="D39" s="186"/>
      <c r="E39" s="186"/>
      <c r="F39" s="186"/>
      <c r="G39" s="187" t="s">
        <v>156</v>
      </c>
      <c r="H39" s="186"/>
      <c r="I39" s="186"/>
      <c r="J39" s="188" t="s">
        <v>331</v>
      </c>
      <c r="K39" s="202" t="s">
        <v>331</v>
      </c>
      <c r="L39" s="186"/>
      <c r="M39" s="186"/>
      <c r="N39" s="187" t="s">
        <v>156</v>
      </c>
      <c r="O39" s="186"/>
      <c r="P39" s="186"/>
      <c r="Q39" s="188" t="s">
        <v>331</v>
      </c>
      <c r="R39" s="196" t="s">
        <v>331</v>
      </c>
      <c r="S39" s="197"/>
    </row>
    <row r="40" spans="1:20" s="67" customFormat="1" ht="21" customHeight="1" x14ac:dyDescent="0.15">
      <c r="A40" s="233" t="s">
        <v>550</v>
      </c>
      <c r="B40" s="189" t="s">
        <v>551</v>
      </c>
      <c r="C40" s="207"/>
      <c r="D40" s="191" t="s">
        <v>552</v>
      </c>
      <c r="E40" s="192" t="s">
        <v>553</v>
      </c>
      <c r="F40" s="193" t="s">
        <v>551</v>
      </c>
      <c r="G40" s="208"/>
      <c r="H40" s="191" t="s">
        <v>552</v>
      </c>
      <c r="I40" s="192" t="s">
        <v>554</v>
      </c>
      <c r="J40" s="195" t="str">
        <f>IF(C40="","",C40*G40)</f>
        <v/>
      </c>
      <c r="K40" s="203">
        <f>$K$12</f>
        <v>16100</v>
      </c>
      <c r="L40" s="192" t="s">
        <v>553</v>
      </c>
      <c r="M40" s="193" t="s">
        <v>551</v>
      </c>
      <c r="N40" s="209"/>
      <c r="O40" s="191" t="s">
        <v>552</v>
      </c>
      <c r="P40" s="192" t="s">
        <v>554</v>
      </c>
      <c r="Q40" s="195" t="str">
        <f>IF(N40="","",K40*N40)</f>
        <v/>
      </c>
      <c r="R40" s="235" t="str">
        <f>IF(J40="","",MIN(J40,Q40))</f>
        <v/>
      </c>
      <c r="S40" s="204"/>
      <c r="T40" s="67">
        <v>15</v>
      </c>
    </row>
    <row r="41" spans="1:20" s="67" customFormat="1" ht="15" customHeight="1" x14ac:dyDescent="0.15">
      <c r="A41" s="234" t="str">
        <f>$A$11</f>
        <v>令和　年</v>
      </c>
      <c r="B41" s="185"/>
      <c r="C41" s="187" t="s">
        <v>331</v>
      </c>
      <c r="D41" s="186"/>
      <c r="E41" s="186"/>
      <c r="F41" s="186"/>
      <c r="G41" s="187" t="s">
        <v>156</v>
      </c>
      <c r="H41" s="186"/>
      <c r="I41" s="186"/>
      <c r="J41" s="188" t="s">
        <v>331</v>
      </c>
      <c r="K41" s="202" t="s">
        <v>331</v>
      </c>
      <c r="L41" s="186"/>
      <c r="M41" s="186"/>
      <c r="N41" s="187" t="s">
        <v>156</v>
      </c>
      <c r="O41" s="186"/>
      <c r="P41" s="186"/>
      <c r="Q41" s="188" t="s">
        <v>331</v>
      </c>
      <c r="R41" s="196" t="s">
        <v>331</v>
      </c>
      <c r="S41" s="197"/>
    </row>
    <row r="42" spans="1:20" s="67" customFormat="1" ht="21" customHeight="1" x14ac:dyDescent="0.15">
      <c r="A42" s="233" t="s">
        <v>550</v>
      </c>
      <c r="B42" s="189" t="s">
        <v>551</v>
      </c>
      <c r="C42" s="207"/>
      <c r="D42" s="191" t="s">
        <v>552</v>
      </c>
      <c r="E42" s="192" t="s">
        <v>553</v>
      </c>
      <c r="F42" s="193" t="s">
        <v>551</v>
      </c>
      <c r="G42" s="208"/>
      <c r="H42" s="191" t="s">
        <v>552</v>
      </c>
      <c r="I42" s="192" t="s">
        <v>554</v>
      </c>
      <c r="J42" s="195" t="str">
        <f>IF(C42="","",C42*G42)</f>
        <v/>
      </c>
      <c r="K42" s="203">
        <f>$K$12</f>
        <v>16100</v>
      </c>
      <c r="L42" s="192" t="s">
        <v>553</v>
      </c>
      <c r="M42" s="193" t="s">
        <v>551</v>
      </c>
      <c r="N42" s="209"/>
      <c r="O42" s="191" t="s">
        <v>552</v>
      </c>
      <c r="P42" s="192" t="s">
        <v>554</v>
      </c>
      <c r="Q42" s="195" t="str">
        <f>IF(N42="","",K42*N42)</f>
        <v/>
      </c>
      <c r="R42" s="235" t="str">
        <f>IF(J42="","",MIN(J42,Q42))</f>
        <v/>
      </c>
      <c r="S42" s="204"/>
      <c r="T42" s="67">
        <v>16</v>
      </c>
    </row>
    <row r="43" spans="1:20" s="67" customFormat="1" ht="15" customHeight="1" x14ac:dyDescent="0.15">
      <c r="A43" s="234" t="str">
        <f>$A$11</f>
        <v>令和　年</v>
      </c>
      <c r="B43" s="185"/>
      <c r="C43" s="187" t="s">
        <v>331</v>
      </c>
      <c r="D43" s="186"/>
      <c r="E43" s="186"/>
      <c r="F43" s="186"/>
      <c r="G43" s="187" t="s">
        <v>156</v>
      </c>
      <c r="H43" s="186"/>
      <c r="I43" s="186"/>
      <c r="J43" s="188" t="s">
        <v>331</v>
      </c>
      <c r="K43" s="202" t="s">
        <v>331</v>
      </c>
      <c r="L43" s="186"/>
      <c r="M43" s="186"/>
      <c r="N43" s="187" t="s">
        <v>156</v>
      </c>
      <c r="O43" s="186"/>
      <c r="P43" s="186"/>
      <c r="Q43" s="188" t="s">
        <v>331</v>
      </c>
      <c r="R43" s="196" t="s">
        <v>331</v>
      </c>
      <c r="S43" s="197"/>
    </row>
    <row r="44" spans="1:20" s="67" customFormat="1" ht="21" customHeight="1" x14ac:dyDescent="0.15">
      <c r="A44" s="233" t="s">
        <v>550</v>
      </c>
      <c r="B44" s="189" t="s">
        <v>551</v>
      </c>
      <c r="C44" s="207"/>
      <c r="D44" s="191" t="s">
        <v>552</v>
      </c>
      <c r="E44" s="192" t="s">
        <v>553</v>
      </c>
      <c r="F44" s="193" t="s">
        <v>551</v>
      </c>
      <c r="G44" s="208"/>
      <c r="H44" s="191" t="s">
        <v>552</v>
      </c>
      <c r="I44" s="192" t="s">
        <v>554</v>
      </c>
      <c r="J44" s="195" t="str">
        <f>IF(C44="","",C44*G44)</f>
        <v/>
      </c>
      <c r="K44" s="203">
        <f>$K$12</f>
        <v>16100</v>
      </c>
      <c r="L44" s="192" t="s">
        <v>553</v>
      </c>
      <c r="M44" s="193" t="s">
        <v>551</v>
      </c>
      <c r="N44" s="209"/>
      <c r="O44" s="191" t="s">
        <v>552</v>
      </c>
      <c r="P44" s="192" t="s">
        <v>554</v>
      </c>
      <c r="Q44" s="195" t="str">
        <f>IF(N44="","",K44*N44)</f>
        <v/>
      </c>
      <c r="R44" s="235" t="str">
        <f>IF(J44="","",MIN(J44,Q44))</f>
        <v/>
      </c>
      <c r="S44" s="204"/>
      <c r="T44" s="67">
        <v>17</v>
      </c>
    </row>
    <row r="45" spans="1:20" s="67" customFormat="1" ht="14.25" x14ac:dyDescent="0.15">
      <c r="A45" s="429" t="s">
        <v>375</v>
      </c>
      <c r="B45" s="431"/>
      <c r="C45" s="431"/>
      <c r="D45" s="431"/>
      <c r="E45" s="431"/>
      <c r="F45" s="431"/>
      <c r="G45" s="431"/>
      <c r="H45" s="431"/>
      <c r="I45" s="431"/>
      <c r="J45" s="431"/>
      <c r="K45" s="431"/>
      <c r="L45" s="431"/>
      <c r="M45" s="431"/>
      <c r="N45" s="431"/>
      <c r="O45" s="431"/>
      <c r="P45" s="431"/>
      <c r="Q45" s="431"/>
      <c r="R45" s="196" t="s">
        <v>331</v>
      </c>
      <c r="S45" s="197"/>
    </row>
    <row r="46" spans="1:20" ht="21" customHeight="1" x14ac:dyDescent="0.15">
      <c r="A46" s="430"/>
      <c r="B46" s="432"/>
      <c r="C46" s="432"/>
      <c r="D46" s="432"/>
      <c r="E46" s="432"/>
      <c r="F46" s="432"/>
      <c r="G46" s="432"/>
      <c r="H46" s="432"/>
      <c r="I46" s="432"/>
      <c r="J46" s="432"/>
      <c r="K46" s="432"/>
      <c r="L46" s="432"/>
      <c r="M46" s="432"/>
      <c r="N46" s="432"/>
      <c r="O46" s="432"/>
      <c r="P46" s="432"/>
      <c r="Q46" s="432"/>
      <c r="R46" s="236" t="str">
        <f>IF(SUM(R11:R44)=0,"",SUM(R11:R44))</f>
        <v/>
      </c>
      <c r="S46" s="198"/>
      <c r="T46" s="67"/>
    </row>
    <row r="47" spans="1:20" s="70" customFormat="1" ht="18" customHeight="1" x14ac:dyDescent="0.15">
      <c r="A47" s="70" t="s">
        <v>321</v>
      </c>
      <c r="F47" s="176"/>
      <c r="G47" s="176"/>
      <c r="H47" s="176"/>
      <c r="I47" s="176"/>
      <c r="J47" s="176"/>
      <c r="K47" s="176"/>
      <c r="L47" s="176"/>
      <c r="M47" s="176"/>
      <c r="N47" s="176"/>
      <c r="O47" s="176"/>
      <c r="P47" s="176"/>
      <c r="Q47" s="176"/>
      <c r="R47" s="176"/>
      <c r="S47" s="176"/>
    </row>
    <row r="48" spans="1:20" s="70" customFormat="1" ht="18" customHeight="1" x14ac:dyDescent="0.15">
      <c r="A48" s="324" t="s">
        <v>186</v>
      </c>
      <c r="B48" s="324"/>
      <c r="C48" s="324"/>
      <c r="D48" s="324"/>
      <c r="E48" s="324"/>
      <c r="F48" s="324"/>
      <c r="G48" s="324"/>
      <c r="H48" s="324"/>
      <c r="I48" s="324"/>
      <c r="J48" s="324"/>
      <c r="K48" s="324"/>
      <c r="L48" s="324"/>
      <c r="M48" s="324"/>
      <c r="N48" s="324"/>
      <c r="O48" s="324"/>
      <c r="P48" s="324"/>
      <c r="Q48" s="324"/>
      <c r="R48" s="324"/>
      <c r="S48" s="324"/>
    </row>
  </sheetData>
  <mergeCells count="12">
    <mergeCell ref="A2:S2"/>
    <mergeCell ref="A3:S3"/>
    <mergeCell ref="A5:E5"/>
    <mergeCell ref="A6:K6"/>
    <mergeCell ref="L6:S6"/>
    <mergeCell ref="A7:E7"/>
    <mergeCell ref="A8:K8"/>
    <mergeCell ref="L8:S8"/>
    <mergeCell ref="A48:S48"/>
    <mergeCell ref="A45:A46"/>
    <mergeCell ref="B45:J46"/>
    <mergeCell ref="K45:Q46"/>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O51"/>
  <sheetViews>
    <sheetView view="pageBreakPreview" zoomScaleSheetLayoutView="100" workbookViewId="0">
      <selection activeCell="A22" sqref="A22"/>
    </sheetView>
  </sheetViews>
  <sheetFormatPr defaultRowHeight="36" customHeight="1" x14ac:dyDescent="0.15"/>
  <cols>
    <col min="1" max="1" width="12.25" style="176" bestFit="1" customWidth="1"/>
    <col min="2" max="2" width="19" style="176" customWidth="1"/>
    <col min="3" max="3" width="1.5" style="176" customWidth="1"/>
    <col min="4" max="4" width="8" style="176" customWidth="1"/>
    <col min="5" max="7" width="1.5" style="176" customWidth="1"/>
    <col min="8" max="8" width="8" style="176" customWidth="1"/>
    <col min="9" max="10" width="1.5" style="176" customWidth="1"/>
    <col min="11" max="11" width="8" style="176" customWidth="1"/>
    <col min="12" max="13" width="10.5" style="176" customWidth="1"/>
    <col min="14" max="14" width="6.5" style="176" customWidth="1"/>
    <col min="15" max="15" width="9" style="52" customWidth="1"/>
    <col min="16" max="16384" width="9" style="52"/>
  </cols>
  <sheetData>
    <row r="1" spans="1:15" ht="3.75" customHeight="1" x14ac:dyDescent="0.15"/>
    <row r="2" spans="1:15" s="61" customFormat="1" ht="14.25" x14ac:dyDescent="0.15">
      <c r="A2" s="176" t="s">
        <v>272</v>
      </c>
      <c r="B2" s="176"/>
      <c r="C2" s="176"/>
      <c r="D2" s="176"/>
      <c r="E2" s="176"/>
      <c r="F2" s="176"/>
      <c r="G2" s="176"/>
      <c r="H2" s="176"/>
      <c r="I2" s="176"/>
      <c r="J2" s="176"/>
      <c r="K2" s="176"/>
      <c r="L2" s="176"/>
      <c r="M2" s="176"/>
      <c r="N2" s="176"/>
    </row>
    <row r="3" spans="1:15" s="61" customFormat="1" ht="3.75" customHeight="1" x14ac:dyDescent="0.15">
      <c r="A3" s="176"/>
      <c r="B3" s="176"/>
      <c r="C3" s="176"/>
      <c r="D3" s="176"/>
      <c r="E3" s="176"/>
      <c r="F3" s="176"/>
      <c r="G3" s="176"/>
      <c r="H3" s="176"/>
      <c r="I3" s="176"/>
      <c r="J3" s="176"/>
      <c r="K3" s="176"/>
      <c r="L3" s="176"/>
      <c r="M3" s="176"/>
      <c r="N3" s="176"/>
    </row>
    <row r="4" spans="1:15" s="61" customFormat="1" ht="27" customHeight="1" x14ac:dyDescent="0.15">
      <c r="A4" s="427" t="s">
        <v>563</v>
      </c>
      <c r="B4" s="427"/>
      <c r="C4" s="427"/>
      <c r="D4" s="427"/>
      <c r="E4" s="427"/>
      <c r="F4" s="427"/>
      <c r="G4" s="427"/>
      <c r="H4" s="427"/>
      <c r="I4" s="427"/>
      <c r="J4" s="427"/>
      <c r="K4" s="434"/>
      <c r="L4" s="434"/>
      <c r="M4" s="434"/>
      <c r="N4" s="434"/>
    </row>
    <row r="5" spans="1:15" s="61" customFormat="1" ht="3.75" customHeight="1" x14ac:dyDescent="0.15">
      <c r="A5" s="448"/>
      <c r="B5" s="448"/>
      <c r="C5" s="448"/>
      <c r="D5" s="448"/>
      <c r="E5" s="448"/>
      <c r="F5" s="177"/>
      <c r="G5" s="176"/>
      <c r="H5" s="176"/>
      <c r="I5" s="176"/>
      <c r="J5" s="176"/>
      <c r="K5" s="176"/>
      <c r="L5" s="176"/>
      <c r="M5" s="176"/>
      <c r="N5" s="176"/>
    </row>
    <row r="6" spans="1:15" s="61" customFormat="1" ht="27" customHeight="1" x14ac:dyDescent="0.15">
      <c r="A6" s="427" t="s">
        <v>562</v>
      </c>
      <c r="B6" s="427"/>
      <c r="C6" s="427"/>
      <c r="D6" s="427"/>
      <c r="E6" s="427"/>
      <c r="F6" s="427"/>
      <c r="G6" s="427"/>
      <c r="H6" s="427"/>
      <c r="I6" s="427"/>
      <c r="J6" s="427"/>
      <c r="K6" s="434"/>
      <c r="L6" s="434"/>
      <c r="M6" s="434"/>
      <c r="N6" s="434"/>
    </row>
    <row r="7" spans="1:15" s="61" customFormat="1" ht="3.75" customHeight="1" x14ac:dyDescent="0.15">
      <c r="A7" s="176"/>
      <c r="B7" s="176"/>
      <c r="C7" s="176"/>
      <c r="D7" s="176"/>
      <c r="E7" s="176"/>
      <c r="F7" s="176"/>
      <c r="G7" s="176"/>
      <c r="H7" s="176"/>
      <c r="I7" s="176"/>
      <c r="J7" s="176"/>
      <c r="K7" s="176"/>
      <c r="L7" s="176"/>
      <c r="M7" s="176"/>
      <c r="N7" s="176"/>
    </row>
    <row r="8" spans="1:15" s="63" customFormat="1" ht="33.75" x14ac:dyDescent="0.15">
      <c r="A8" s="178" t="s">
        <v>559</v>
      </c>
      <c r="B8" s="179" t="s">
        <v>279</v>
      </c>
      <c r="C8" s="180" t="s">
        <v>560</v>
      </c>
      <c r="D8" s="180"/>
      <c r="E8" s="180"/>
      <c r="F8" s="180"/>
      <c r="G8" s="180"/>
      <c r="H8" s="180"/>
      <c r="I8" s="180"/>
      <c r="J8" s="180"/>
      <c r="K8" s="180"/>
      <c r="L8" s="181" t="s">
        <v>561</v>
      </c>
      <c r="M8" s="182" t="s">
        <v>60</v>
      </c>
      <c r="N8" s="183" t="s">
        <v>406</v>
      </c>
      <c r="O8" s="101"/>
    </row>
    <row r="9" spans="1:15" s="67" customFormat="1" ht="15" customHeight="1" x14ac:dyDescent="0.15">
      <c r="A9" s="232" t="s">
        <v>549</v>
      </c>
      <c r="B9" s="438"/>
      <c r="C9" s="237"/>
      <c r="D9" s="238" t="s">
        <v>331</v>
      </c>
      <c r="E9" s="239"/>
      <c r="F9" s="239"/>
      <c r="G9" s="239"/>
      <c r="H9" s="240" t="s">
        <v>370</v>
      </c>
      <c r="I9" s="239"/>
      <c r="J9" s="239"/>
      <c r="K9" s="241" t="s">
        <v>331</v>
      </c>
      <c r="L9" s="440"/>
      <c r="M9" s="440"/>
      <c r="N9" s="435"/>
    </row>
    <row r="10" spans="1:15" s="67" customFormat="1" ht="21" customHeight="1" x14ac:dyDescent="0.15">
      <c r="A10" s="233" t="s">
        <v>550</v>
      </c>
      <c r="B10" s="439"/>
      <c r="C10" s="242" t="s">
        <v>551</v>
      </c>
      <c r="D10" s="190"/>
      <c r="E10" s="243" t="s">
        <v>552</v>
      </c>
      <c r="F10" s="244" t="s">
        <v>553</v>
      </c>
      <c r="G10" s="245" t="s">
        <v>551</v>
      </c>
      <c r="H10" s="194"/>
      <c r="I10" s="243" t="s">
        <v>552</v>
      </c>
      <c r="J10" s="244" t="s">
        <v>554</v>
      </c>
      <c r="K10" s="195" t="str">
        <f>IF(D10="","",D10*H10)</f>
        <v/>
      </c>
      <c r="L10" s="441"/>
      <c r="M10" s="441"/>
      <c r="N10" s="436"/>
      <c r="O10" s="67">
        <v>1</v>
      </c>
    </row>
    <row r="11" spans="1:15" s="67" customFormat="1" ht="15" customHeight="1" x14ac:dyDescent="0.15">
      <c r="A11" s="246" t="str">
        <f>$A$9</f>
        <v>令和　年</v>
      </c>
      <c r="B11" s="438"/>
      <c r="C11" s="237"/>
      <c r="D11" s="238" t="s">
        <v>331</v>
      </c>
      <c r="E11" s="239"/>
      <c r="F11" s="239"/>
      <c r="G11" s="239"/>
      <c r="H11" s="240" t="s">
        <v>370</v>
      </c>
      <c r="I11" s="239"/>
      <c r="J11" s="239"/>
      <c r="K11" s="241" t="s">
        <v>331</v>
      </c>
      <c r="L11" s="441"/>
      <c r="M11" s="441"/>
      <c r="N11" s="436"/>
    </row>
    <row r="12" spans="1:15" s="67" customFormat="1" ht="21" customHeight="1" x14ac:dyDescent="0.15">
      <c r="A12" s="233" t="s">
        <v>550</v>
      </c>
      <c r="B12" s="439"/>
      <c r="C12" s="242" t="s">
        <v>551</v>
      </c>
      <c r="D12" s="190"/>
      <c r="E12" s="243" t="s">
        <v>552</v>
      </c>
      <c r="F12" s="244" t="s">
        <v>553</v>
      </c>
      <c r="G12" s="245" t="s">
        <v>551</v>
      </c>
      <c r="H12" s="194"/>
      <c r="I12" s="243" t="s">
        <v>552</v>
      </c>
      <c r="J12" s="244" t="s">
        <v>554</v>
      </c>
      <c r="K12" s="195" t="str">
        <f>IF(D12="","",D12*H12)</f>
        <v/>
      </c>
      <c r="L12" s="441"/>
      <c r="M12" s="441"/>
      <c r="N12" s="436"/>
      <c r="O12" s="67">
        <v>2</v>
      </c>
    </row>
    <row r="13" spans="1:15" s="67" customFormat="1" ht="15" customHeight="1" x14ac:dyDescent="0.15">
      <c r="A13" s="246" t="str">
        <f>$A$9</f>
        <v>令和　年</v>
      </c>
      <c r="B13" s="438"/>
      <c r="C13" s="237"/>
      <c r="D13" s="238" t="s">
        <v>331</v>
      </c>
      <c r="E13" s="239"/>
      <c r="F13" s="239"/>
      <c r="G13" s="239"/>
      <c r="H13" s="240" t="s">
        <v>370</v>
      </c>
      <c r="I13" s="239"/>
      <c r="J13" s="239"/>
      <c r="K13" s="241" t="s">
        <v>331</v>
      </c>
      <c r="L13" s="441"/>
      <c r="M13" s="441"/>
      <c r="N13" s="436"/>
    </row>
    <row r="14" spans="1:15" s="67" customFormat="1" ht="21" customHeight="1" x14ac:dyDescent="0.15">
      <c r="A14" s="233" t="s">
        <v>550</v>
      </c>
      <c r="B14" s="439"/>
      <c r="C14" s="242" t="s">
        <v>551</v>
      </c>
      <c r="D14" s="190"/>
      <c r="E14" s="243" t="s">
        <v>552</v>
      </c>
      <c r="F14" s="244" t="s">
        <v>553</v>
      </c>
      <c r="G14" s="245" t="s">
        <v>551</v>
      </c>
      <c r="H14" s="194"/>
      <c r="I14" s="243" t="s">
        <v>552</v>
      </c>
      <c r="J14" s="244" t="s">
        <v>554</v>
      </c>
      <c r="K14" s="195" t="str">
        <f>IF(D14="","",D14*H14)</f>
        <v/>
      </c>
      <c r="L14" s="441"/>
      <c r="M14" s="441"/>
      <c r="N14" s="436"/>
      <c r="O14" s="67">
        <v>3</v>
      </c>
    </row>
    <row r="15" spans="1:15" s="67" customFormat="1" ht="15" customHeight="1" x14ac:dyDescent="0.15">
      <c r="A15" s="246" t="str">
        <f>$A$9</f>
        <v>令和　年</v>
      </c>
      <c r="B15" s="438"/>
      <c r="C15" s="237"/>
      <c r="D15" s="238" t="s">
        <v>331</v>
      </c>
      <c r="E15" s="239"/>
      <c r="F15" s="239"/>
      <c r="G15" s="239"/>
      <c r="H15" s="240" t="s">
        <v>370</v>
      </c>
      <c r="I15" s="239"/>
      <c r="J15" s="239"/>
      <c r="K15" s="241" t="s">
        <v>331</v>
      </c>
      <c r="L15" s="441"/>
      <c r="M15" s="441"/>
      <c r="N15" s="436"/>
    </row>
    <row r="16" spans="1:15" s="67" customFormat="1" ht="21" customHeight="1" x14ac:dyDescent="0.15">
      <c r="A16" s="233" t="s">
        <v>550</v>
      </c>
      <c r="B16" s="439"/>
      <c r="C16" s="242" t="s">
        <v>551</v>
      </c>
      <c r="D16" s="190"/>
      <c r="E16" s="243" t="s">
        <v>552</v>
      </c>
      <c r="F16" s="244" t="s">
        <v>553</v>
      </c>
      <c r="G16" s="245" t="s">
        <v>551</v>
      </c>
      <c r="H16" s="194"/>
      <c r="I16" s="243" t="s">
        <v>552</v>
      </c>
      <c r="J16" s="244" t="s">
        <v>554</v>
      </c>
      <c r="K16" s="195" t="str">
        <f>IF(D16="","",D16*H16)</f>
        <v/>
      </c>
      <c r="L16" s="441"/>
      <c r="M16" s="441"/>
      <c r="N16" s="436"/>
      <c r="O16" s="67">
        <v>4</v>
      </c>
    </row>
    <row r="17" spans="1:15" s="67" customFormat="1" ht="15" customHeight="1" x14ac:dyDescent="0.15">
      <c r="A17" s="246" t="str">
        <f>$A$9</f>
        <v>令和　年</v>
      </c>
      <c r="B17" s="438"/>
      <c r="C17" s="237"/>
      <c r="D17" s="238" t="s">
        <v>331</v>
      </c>
      <c r="E17" s="239"/>
      <c r="F17" s="239"/>
      <c r="G17" s="239"/>
      <c r="H17" s="240" t="s">
        <v>370</v>
      </c>
      <c r="I17" s="239"/>
      <c r="J17" s="239"/>
      <c r="K17" s="241" t="s">
        <v>331</v>
      </c>
      <c r="L17" s="441"/>
      <c r="M17" s="441"/>
      <c r="N17" s="436"/>
    </row>
    <row r="18" spans="1:15" s="67" customFormat="1" ht="21" customHeight="1" x14ac:dyDescent="0.15">
      <c r="A18" s="233" t="s">
        <v>550</v>
      </c>
      <c r="B18" s="439"/>
      <c r="C18" s="242" t="s">
        <v>551</v>
      </c>
      <c r="D18" s="190"/>
      <c r="E18" s="243" t="s">
        <v>552</v>
      </c>
      <c r="F18" s="244" t="s">
        <v>553</v>
      </c>
      <c r="G18" s="245" t="s">
        <v>551</v>
      </c>
      <c r="H18" s="194"/>
      <c r="I18" s="243" t="s">
        <v>552</v>
      </c>
      <c r="J18" s="244" t="s">
        <v>554</v>
      </c>
      <c r="K18" s="195" t="str">
        <f>IF(D18="","",D18*H18)</f>
        <v/>
      </c>
      <c r="L18" s="441"/>
      <c r="M18" s="441"/>
      <c r="N18" s="436"/>
      <c r="O18" s="67">
        <v>5</v>
      </c>
    </row>
    <row r="19" spans="1:15" s="67" customFormat="1" ht="15" customHeight="1" x14ac:dyDescent="0.15">
      <c r="A19" s="246" t="str">
        <f>$A$9</f>
        <v>令和　年</v>
      </c>
      <c r="B19" s="438"/>
      <c r="C19" s="237"/>
      <c r="D19" s="238" t="s">
        <v>331</v>
      </c>
      <c r="E19" s="239"/>
      <c r="F19" s="239"/>
      <c r="G19" s="239"/>
      <c r="H19" s="240" t="s">
        <v>370</v>
      </c>
      <c r="I19" s="239"/>
      <c r="J19" s="239"/>
      <c r="K19" s="241" t="s">
        <v>331</v>
      </c>
      <c r="L19" s="441"/>
      <c r="M19" s="441"/>
      <c r="N19" s="436"/>
    </row>
    <row r="20" spans="1:15" s="67" customFormat="1" ht="21" customHeight="1" x14ac:dyDescent="0.15">
      <c r="A20" s="233" t="s">
        <v>550</v>
      </c>
      <c r="B20" s="439"/>
      <c r="C20" s="242" t="s">
        <v>551</v>
      </c>
      <c r="D20" s="190"/>
      <c r="E20" s="243" t="s">
        <v>552</v>
      </c>
      <c r="F20" s="244" t="s">
        <v>553</v>
      </c>
      <c r="G20" s="245" t="s">
        <v>551</v>
      </c>
      <c r="H20" s="194"/>
      <c r="I20" s="243" t="s">
        <v>552</v>
      </c>
      <c r="J20" s="244" t="s">
        <v>554</v>
      </c>
      <c r="K20" s="195" t="str">
        <f>IF(D20="","",D20*H20)</f>
        <v/>
      </c>
      <c r="L20" s="441"/>
      <c r="M20" s="441"/>
      <c r="N20" s="436"/>
      <c r="O20" s="67">
        <v>6</v>
      </c>
    </row>
    <row r="21" spans="1:15" s="67" customFormat="1" ht="15" customHeight="1" x14ac:dyDescent="0.15">
      <c r="A21" s="246" t="str">
        <f>$A$9</f>
        <v>令和　年</v>
      </c>
      <c r="B21" s="438"/>
      <c r="C21" s="237"/>
      <c r="D21" s="238" t="s">
        <v>331</v>
      </c>
      <c r="E21" s="239"/>
      <c r="F21" s="239"/>
      <c r="G21" s="239"/>
      <c r="H21" s="240" t="s">
        <v>370</v>
      </c>
      <c r="I21" s="239"/>
      <c r="J21" s="239"/>
      <c r="K21" s="241" t="s">
        <v>331</v>
      </c>
      <c r="L21" s="441"/>
      <c r="M21" s="441"/>
      <c r="N21" s="436"/>
    </row>
    <row r="22" spans="1:15" s="67" customFormat="1" ht="21" customHeight="1" x14ac:dyDescent="0.15">
      <c r="A22" s="233" t="s">
        <v>550</v>
      </c>
      <c r="B22" s="439"/>
      <c r="C22" s="242" t="s">
        <v>551</v>
      </c>
      <c r="D22" s="190"/>
      <c r="E22" s="243" t="s">
        <v>552</v>
      </c>
      <c r="F22" s="244" t="s">
        <v>553</v>
      </c>
      <c r="G22" s="245" t="s">
        <v>551</v>
      </c>
      <c r="H22" s="194"/>
      <c r="I22" s="243" t="s">
        <v>552</v>
      </c>
      <c r="J22" s="244" t="s">
        <v>554</v>
      </c>
      <c r="K22" s="195" t="str">
        <f>IF(D22="","",D22*H22)</f>
        <v/>
      </c>
      <c r="L22" s="441"/>
      <c r="M22" s="441"/>
      <c r="N22" s="436"/>
      <c r="O22" s="67">
        <v>7</v>
      </c>
    </row>
    <row r="23" spans="1:15" s="67" customFormat="1" ht="15" customHeight="1" x14ac:dyDescent="0.15">
      <c r="A23" s="246" t="str">
        <f>$A$9</f>
        <v>令和　年</v>
      </c>
      <c r="B23" s="438"/>
      <c r="C23" s="237"/>
      <c r="D23" s="238" t="s">
        <v>331</v>
      </c>
      <c r="E23" s="239"/>
      <c r="F23" s="239"/>
      <c r="G23" s="239"/>
      <c r="H23" s="240" t="s">
        <v>370</v>
      </c>
      <c r="I23" s="239"/>
      <c r="J23" s="239"/>
      <c r="K23" s="241" t="s">
        <v>331</v>
      </c>
      <c r="L23" s="441"/>
      <c r="M23" s="441"/>
      <c r="N23" s="436"/>
    </row>
    <row r="24" spans="1:15" s="67" customFormat="1" ht="21" customHeight="1" x14ac:dyDescent="0.15">
      <c r="A24" s="233" t="s">
        <v>550</v>
      </c>
      <c r="B24" s="439"/>
      <c r="C24" s="242" t="s">
        <v>551</v>
      </c>
      <c r="D24" s="190"/>
      <c r="E24" s="243" t="s">
        <v>552</v>
      </c>
      <c r="F24" s="244" t="s">
        <v>553</v>
      </c>
      <c r="G24" s="245" t="s">
        <v>551</v>
      </c>
      <c r="H24" s="194"/>
      <c r="I24" s="243" t="s">
        <v>552</v>
      </c>
      <c r="J24" s="244" t="s">
        <v>554</v>
      </c>
      <c r="K24" s="195" t="str">
        <f>IF(D24="","",D24*H24)</f>
        <v/>
      </c>
      <c r="L24" s="441"/>
      <c r="M24" s="441"/>
      <c r="N24" s="436"/>
      <c r="O24" s="67">
        <v>8</v>
      </c>
    </row>
    <row r="25" spans="1:15" s="67" customFormat="1" ht="15" customHeight="1" x14ac:dyDescent="0.15">
      <c r="A25" s="246" t="str">
        <f>$A$9</f>
        <v>令和　年</v>
      </c>
      <c r="B25" s="438"/>
      <c r="C25" s="237"/>
      <c r="D25" s="238" t="s">
        <v>331</v>
      </c>
      <c r="E25" s="239"/>
      <c r="F25" s="239"/>
      <c r="G25" s="239"/>
      <c r="H25" s="240" t="s">
        <v>370</v>
      </c>
      <c r="I25" s="239"/>
      <c r="J25" s="239"/>
      <c r="K25" s="241" t="s">
        <v>331</v>
      </c>
      <c r="L25" s="441"/>
      <c r="M25" s="441"/>
      <c r="N25" s="436"/>
    </row>
    <row r="26" spans="1:15" s="67" customFormat="1" ht="21" customHeight="1" x14ac:dyDescent="0.15">
      <c r="A26" s="233" t="s">
        <v>550</v>
      </c>
      <c r="B26" s="439"/>
      <c r="C26" s="242" t="s">
        <v>551</v>
      </c>
      <c r="D26" s="190"/>
      <c r="E26" s="243" t="s">
        <v>552</v>
      </c>
      <c r="F26" s="244" t="s">
        <v>553</v>
      </c>
      <c r="G26" s="245" t="s">
        <v>551</v>
      </c>
      <c r="H26" s="194"/>
      <c r="I26" s="243" t="s">
        <v>552</v>
      </c>
      <c r="J26" s="244" t="s">
        <v>554</v>
      </c>
      <c r="K26" s="195" t="str">
        <f>IF(D26="","",D26*H26)</f>
        <v/>
      </c>
      <c r="L26" s="441"/>
      <c r="M26" s="441"/>
      <c r="N26" s="436"/>
      <c r="O26" s="67">
        <v>9</v>
      </c>
    </row>
    <row r="27" spans="1:15" s="67" customFormat="1" ht="15" customHeight="1" x14ac:dyDescent="0.15">
      <c r="A27" s="246" t="str">
        <f>$A$9</f>
        <v>令和　年</v>
      </c>
      <c r="B27" s="438"/>
      <c r="C27" s="237"/>
      <c r="D27" s="238" t="s">
        <v>331</v>
      </c>
      <c r="E27" s="239"/>
      <c r="F27" s="239"/>
      <c r="G27" s="239"/>
      <c r="H27" s="240" t="s">
        <v>370</v>
      </c>
      <c r="I27" s="239"/>
      <c r="J27" s="239"/>
      <c r="K27" s="241" t="s">
        <v>331</v>
      </c>
      <c r="L27" s="441"/>
      <c r="M27" s="441"/>
      <c r="N27" s="436"/>
    </row>
    <row r="28" spans="1:15" s="67" customFormat="1" ht="21" customHeight="1" x14ac:dyDescent="0.15">
      <c r="A28" s="233" t="s">
        <v>550</v>
      </c>
      <c r="B28" s="439"/>
      <c r="C28" s="242" t="s">
        <v>551</v>
      </c>
      <c r="D28" s="190"/>
      <c r="E28" s="243" t="s">
        <v>552</v>
      </c>
      <c r="F28" s="244" t="s">
        <v>553</v>
      </c>
      <c r="G28" s="245" t="s">
        <v>551</v>
      </c>
      <c r="H28" s="194"/>
      <c r="I28" s="243" t="s">
        <v>552</v>
      </c>
      <c r="J28" s="244" t="s">
        <v>554</v>
      </c>
      <c r="K28" s="195" t="str">
        <f>IF(D28="","",D28*H28)</f>
        <v/>
      </c>
      <c r="L28" s="441"/>
      <c r="M28" s="441"/>
      <c r="N28" s="436"/>
      <c r="O28" s="67">
        <v>10</v>
      </c>
    </row>
    <row r="29" spans="1:15" s="67" customFormat="1" ht="15" customHeight="1" x14ac:dyDescent="0.15">
      <c r="A29" s="246" t="str">
        <f>$A$9</f>
        <v>令和　年</v>
      </c>
      <c r="B29" s="438"/>
      <c r="C29" s="237"/>
      <c r="D29" s="238" t="s">
        <v>331</v>
      </c>
      <c r="E29" s="239"/>
      <c r="F29" s="239"/>
      <c r="G29" s="239"/>
      <c r="H29" s="240" t="s">
        <v>370</v>
      </c>
      <c r="I29" s="239"/>
      <c r="J29" s="239"/>
      <c r="K29" s="241" t="s">
        <v>331</v>
      </c>
      <c r="L29" s="441"/>
      <c r="M29" s="441"/>
      <c r="N29" s="436"/>
    </row>
    <row r="30" spans="1:15" s="67" customFormat="1" ht="21" customHeight="1" x14ac:dyDescent="0.15">
      <c r="A30" s="233" t="s">
        <v>550</v>
      </c>
      <c r="B30" s="439"/>
      <c r="C30" s="242" t="s">
        <v>551</v>
      </c>
      <c r="D30" s="190"/>
      <c r="E30" s="243" t="s">
        <v>552</v>
      </c>
      <c r="F30" s="244" t="s">
        <v>553</v>
      </c>
      <c r="G30" s="245" t="s">
        <v>551</v>
      </c>
      <c r="H30" s="194"/>
      <c r="I30" s="243" t="s">
        <v>552</v>
      </c>
      <c r="J30" s="244" t="s">
        <v>554</v>
      </c>
      <c r="K30" s="195" t="str">
        <f>IF(D30="","",D30*H30)</f>
        <v/>
      </c>
      <c r="L30" s="441"/>
      <c r="M30" s="441"/>
      <c r="N30" s="436"/>
      <c r="O30" s="67">
        <v>11</v>
      </c>
    </row>
    <row r="31" spans="1:15" s="67" customFormat="1" ht="15" customHeight="1" x14ac:dyDescent="0.15">
      <c r="A31" s="246" t="str">
        <f>$A$9</f>
        <v>令和　年</v>
      </c>
      <c r="B31" s="438"/>
      <c r="C31" s="237"/>
      <c r="D31" s="238" t="s">
        <v>331</v>
      </c>
      <c r="E31" s="239"/>
      <c r="F31" s="239"/>
      <c r="G31" s="239"/>
      <c r="H31" s="240" t="s">
        <v>370</v>
      </c>
      <c r="I31" s="239"/>
      <c r="J31" s="239"/>
      <c r="K31" s="241" t="s">
        <v>331</v>
      </c>
      <c r="L31" s="441"/>
      <c r="M31" s="441"/>
      <c r="N31" s="436"/>
    </row>
    <row r="32" spans="1:15" s="67" customFormat="1" ht="21" customHeight="1" x14ac:dyDescent="0.15">
      <c r="A32" s="233" t="s">
        <v>550</v>
      </c>
      <c r="B32" s="439"/>
      <c r="C32" s="242" t="s">
        <v>551</v>
      </c>
      <c r="D32" s="190"/>
      <c r="E32" s="243" t="s">
        <v>552</v>
      </c>
      <c r="F32" s="244" t="s">
        <v>553</v>
      </c>
      <c r="G32" s="245" t="s">
        <v>551</v>
      </c>
      <c r="H32" s="194"/>
      <c r="I32" s="243" t="s">
        <v>552</v>
      </c>
      <c r="J32" s="244" t="s">
        <v>554</v>
      </c>
      <c r="K32" s="195" t="str">
        <f>IF(D32="","",D32*H32)</f>
        <v/>
      </c>
      <c r="L32" s="441"/>
      <c r="M32" s="441"/>
      <c r="N32" s="436"/>
      <c r="O32" s="67">
        <v>12</v>
      </c>
    </row>
    <row r="33" spans="1:15" s="67" customFormat="1" ht="15" customHeight="1" x14ac:dyDescent="0.15">
      <c r="A33" s="246" t="str">
        <f>$A$9</f>
        <v>令和　年</v>
      </c>
      <c r="B33" s="438"/>
      <c r="C33" s="237"/>
      <c r="D33" s="238" t="s">
        <v>331</v>
      </c>
      <c r="E33" s="239"/>
      <c r="F33" s="239"/>
      <c r="G33" s="239"/>
      <c r="H33" s="240" t="s">
        <v>370</v>
      </c>
      <c r="I33" s="239"/>
      <c r="J33" s="239"/>
      <c r="K33" s="241" t="s">
        <v>331</v>
      </c>
      <c r="L33" s="441"/>
      <c r="M33" s="441"/>
      <c r="N33" s="436"/>
    </row>
    <row r="34" spans="1:15" s="67" customFormat="1" ht="21" customHeight="1" x14ac:dyDescent="0.15">
      <c r="A34" s="233" t="s">
        <v>550</v>
      </c>
      <c r="B34" s="439"/>
      <c r="C34" s="242" t="s">
        <v>551</v>
      </c>
      <c r="D34" s="190"/>
      <c r="E34" s="243" t="s">
        <v>552</v>
      </c>
      <c r="F34" s="244" t="s">
        <v>553</v>
      </c>
      <c r="G34" s="245" t="s">
        <v>551</v>
      </c>
      <c r="H34" s="194"/>
      <c r="I34" s="243" t="s">
        <v>552</v>
      </c>
      <c r="J34" s="244" t="s">
        <v>554</v>
      </c>
      <c r="K34" s="195" t="str">
        <f>IF(D34="","",D34*H34)</f>
        <v/>
      </c>
      <c r="L34" s="441"/>
      <c r="M34" s="441"/>
      <c r="N34" s="436"/>
      <c r="O34" s="67">
        <v>13</v>
      </c>
    </row>
    <row r="35" spans="1:15" s="67" customFormat="1" ht="15" customHeight="1" x14ac:dyDescent="0.15">
      <c r="A35" s="246" t="str">
        <f>$A$9</f>
        <v>令和　年</v>
      </c>
      <c r="B35" s="438"/>
      <c r="C35" s="237"/>
      <c r="D35" s="238" t="s">
        <v>331</v>
      </c>
      <c r="E35" s="239"/>
      <c r="F35" s="239"/>
      <c r="G35" s="239"/>
      <c r="H35" s="240" t="s">
        <v>370</v>
      </c>
      <c r="I35" s="239"/>
      <c r="J35" s="239"/>
      <c r="K35" s="241" t="s">
        <v>331</v>
      </c>
      <c r="L35" s="441"/>
      <c r="M35" s="441"/>
      <c r="N35" s="436"/>
    </row>
    <row r="36" spans="1:15" s="67" customFormat="1" ht="21" customHeight="1" x14ac:dyDescent="0.15">
      <c r="A36" s="233" t="s">
        <v>550</v>
      </c>
      <c r="B36" s="439"/>
      <c r="C36" s="242" t="s">
        <v>551</v>
      </c>
      <c r="D36" s="190"/>
      <c r="E36" s="243" t="s">
        <v>552</v>
      </c>
      <c r="F36" s="244" t="s">
        <v>553</v>
      </c>
      <c r="G36" s="245" t="s">
        <v>551</v>
      </c>
      <c r="H36" s="194"/>
      <c r="I36" s="243" t="s">
        <v>552</v>
      </c>
      <c r="J36" s="244" t="s">
        <v>554</v>
      </c>
      <c r="K36" s="195" t="str">
        <f>IF(D36="","",D36*H36)</f>
        <v/>
      </c>
      <c r="L36" s="441"/>
      <c r="M36" s="441"/>
      <c r="N36" s="436"/>
      <c r="O36" s="67">
        <v>14</v>
      </c>
    </row>
    <row r="37" spans="1:15" s="67" customFormat="1" ht="15" customHeight="1" x14ac:dyDescent="0.15">
      <c r="A37" s="246" t="str">
        <f>$A$9</f>
        <v>令和　年</v>
      </c>
      <c r="B37" s="438"/>
      <c r="C37" s="237"/>
      <c r="D37" s="238" t="s">
        <v>331</v>
      </c>
      <c r="E37" s="239"/>
      <c r="F37" s="239"/>
      <c r="G37" s="239"/>
      <c r="H37" s="240" t="s">
        <v>370</v>
      </c>
      <c r="I37" s="239"/>
      <c r="J37" s="239"/>
      <c r="K37" s="241" t="s">
        <v>331</v>
      </c>
      <c r="L37" s="441"/>
      <c r="M37" s="441"/>
      <c r="N37" s="436"/>
    </row>
    <row r="38" spans="1:15" s="67" customFormat="1" ht="21" customHeight="1" x14ac:dyDescent="0.15">
      <c r="A38" s="233" t="s">
        <v>550</v>
      </c>
      <c r="B38" s="439"/>
      <c r="C38" s="242" t="s">
        <v>551</v>
      </c>
      <c r="D38" s="190"/>
      <c r="E38" s="243" t="s">
        <v>552</v>
      </c>
      <c r="F38" s="244" t="s">
        <v>553</v>
      </c>
      <c r="G38" s="245" t="s">
        <v>551</v>
      </c>
      <c r="H38" s="194"/>
      <c r="I38" s="243" t="s">
        <v>552</v>
      </c>
      <c r="J38" s="244" t="s">
        <v>554</v>
      </c>
      <c r="K38" s="195" t="str">
        <f>IF(D38="","",D38*H38)</f>
        <v/>
      </c>
      <c r="L38" s="441"/>
      <c r="M38" s="441"/>
      <c r="N38" s="436"/>
      <c r="O38" s="67">
        <v>15</v>
      </c>
    </row>
    <row r="39" spans="1:15" s="67" customFormat="1" ht="15" customHeight="1" x14ac:dyDescent="0.15">
      <c r="A39" s="246" t="str">
        <f>$A$9</f>
        <v>令和　年</v>
      </c>
      <c r="B39" s="438"/>
      <c r="C39" s="237"/>
      <c r="D39" s="238" t="s">
        <v>331</v>
      </c>
      <c r="E39" s="239"/>
      <c r="F39" s="239"/>
      <c r="G39" s="239"/>
      <c r="H39" s="240" t="s">
        <v>370</v>
      </c>
      <c r="I39" s="239"/>
      <c r="J39" s="239"/>
      <c r="K39" s="241" t="s">
        <v>331</v>
      </c>
      <c r="L39" s="441"/>
      <c r="M39" s="441"/>
      <c r="N39" s="436"/>
    </row>
    <row r="40" spans="1:15" s="67" customFormat="1" ht="21" customHeight="1" x14ac:dyDescent="0.15">
      <c r="A40" s="233" t="s">
        <v>550</v>
      </c>
      <c r="B40" s="439"/>
      <c r="C40" s="242" t="s">
        <v>551</v>
      </c>
      <c r="D40" s="190"/>
      <c r="E40" s="243" t="s">
        <v>552</v>
      </c>
      <c r="F40" s="244" t="s">
        <v>553</v>
      </c>
      <c r="G40" s="245" t="s">
        <v>551</v>
      </c>
      <c r="H40" s="194"/>
      <c r="I40" s="243" t="s">
        <v>552</v>
      </c>
      <c r="J40" s="244" t="s">
        <v>554</v>
      </c>
      <c r="K40" s="195" t="str">
        <f>IF(D40="","",D40*H40)</f>
        <v/>
      </c>
      <c r="L40" s="441"/>
      <c r="M40" s="441"/>
      <c r="N40" s="436"/>
      <c r="O40" s="67">
        <v>16</v>
      </c>
    </row>
    <row r="41" spans="1:15" s="67" customFormat="1" ht="15" customHeight="1" x14ac:dyDescent="0.15">
      <c r="A41" s="246" t="str">
        <f>$A$9</f>
        <v>令和　年</v>
      </c>
      <c r="B41" s="438"/>
      <c r="C41" s="237"/>
      <c r="D41" s="238" t="s">
        <v>331</v>
      </c>
      <c r="E41" s="239"/>
      <c r="F41" s="239"/>
      <c r="G41" s="239"/>
      <c r="H41" s="240" t="s">
        <v>370</v>
      </c>
      <c r="I41" s="239"/>
      <c r="J41" s="239"/>
      <c r="K41" s="241" t="s">
        <v>331</v>
      </c>
      <c r="L41" s="441"/>
      <c r="M41" s="441"/>
      <c r="N41" s="436"/>
    </row>
    <row r="42" spans="1:15" s="67" customFormat="1" ht="21" customHeight="1" x14ac:dyDescent="0.15">
      <c r="A42" s="233" t="s">
        <v>550</v>
      </c>
      <c r="B42" s="439"/>
      <c r="C42" s="242" t="s">
        <v>551</v>
      </c>
      <c r="D42" s="190"/>
      <c r="E42" s="243" t="s">
        <v>552</v>
      </c>
      <c r="F42" s="244" t="s">
        <v>553</v>
      </c>
      <c r="G42" s="245" t="s">
        <v>551</v>
      </c>
      <c r="H42" s="194"/>
      <c r="I42" s="243" t="s">
        <v>552</v>
      </c>
      <c r="J42" s="244" t="s">
        <v>554</v>
      </c>
      <c r="K42" s="195" t="str">
        <f>IF(D42="","",D42*H42)</f>
        <v/>
      </c>
      <c r="L42" s="442"/>
      <c r="M42" s="442"/>
      <c r="N42" s="437"/>
      <c r="O42" s="67">
        <v>17</v>
      </c>
    </row>
    <row r="43" spans="1:15" s="67" customFormat="1" ht="15" customHeight="1" x14ac:dyDescent="0.15">
      <c r="A43" s="446" t="s">
        <v>375</v>
      </c>
      <c r="B43" s="247"/>
      <c r="C43" s="237"/>
      <c r="D43" s="240"/>
      <c r="E43" s="239"/>
      <c r="F43" s="239"/>
      <c r="G43" s="239"/>
      <c r="H43" s="240"/>
      <c r="I43" s="239"/>
      <c r="J43" s="239"/>
      <c r="K43" s="241" t="s">
        <v>331</v>
      </c>
      <c r="L43" s="248" t="s">
        <v>331</v>
      </c>
      <c r="M43" s="248" t="s">
        <v>331</v>
      </c>
      <c r="N43" s="249"/>
    </row>
    <row r="44" spans="1:15" ht="21" customHeight="1" x14ac:dyDescent="0.15">
      <c r="A44" s="447"/>
      <c r="B44" s="250"/>
      <c r="C44" s="443" t="str">
        <f>IF(SUM(K9:K42)=0,"",SUM(K9:K42))</f>
        <v/>
      </c>
      <c r="D44" s="444"/>
      <c r="E44" s="444"/>
      <c r="F44" s="444"/>
      <c r="G44" s="444"/>
      <c r="H44" s="444"/>
      <c r="I44" s="444"/>
      <c r="J44" s="444"/>
      <c r="K44" s="445"/>
      <c r="L44" s="251"/>
      <c r="M44" s="236" t="str">
        <f>IF(C44="","",MIN(C44,L44))</f>
        <v/>
      </c>
      <c r="N44" s="252"/>
    </row>
    <row r="45" spans="1:15" s="70" customFormat="1" ht="12" customHeight="1" x14ac:dyDescent="0.15">
      <c r="A45" s="70" t="s">
        <v>321</v>
      </c>
      <c r="G45" s="176"/>
      <c r="H45" s="176"/>
      <c r="I45" s="176"/>
      <c r="J45" s="176"/>
      <c r="K45" s="176"/>
      <c r="L45" s="176"/>
      <c r="M45" s="176"/>
      <c r="N45" s="176"/>
    </row>
    <row r="46" spans="1:15" s="70" customFormat="1" ht="12" customHeight="1" x14ac:dyDescent="0.15">
      <c r="A46" s="324" t="s">
        <v>245</v>
      </c>
      <c r="B46" s="324"/>
      <c r="C46" s="324"/>
      <c r="D46" s="324"/>
      <c r="E46" s="324"/>
      <c r="F46" s="324"/>
      <c r="G46" s="324"/>
      <c r="H46" s="324"/>
      <c r="I46" s="324"/>
      <c r="J46" s="324"/>
      <c r="K46" s="324"/>
      <c r="L46" s="324"/>
      <c r="M46" s="324"/>
      <c r="N46" s="324"/>
    </row>
    <row r="47" spans="1:15" s="70" customFormat="1" ht="12" customHeight="1" x14ac:dyDescent="0.15">
      <c r="A47" s="324" t="s">
        <v>396</v>
      </c>
      <c r="B47" s="324"/>
      <c r="C47" s="324"/>
      <c r="D47" s="324"/>
      <c r="E47" s="324"/>
      <c r="F47" s="324"/>
      <c r="G47" s="324"/>
      <c r="H47" s="324"/>
      <c r="I47" s="324"/>
      <c r="J47" s="324"/>
      <c r="K47" s="324"/>
      <c r="L47" s="324"/>
      <c r="M47" s="324"/>
      <c r="N47" s="324"/>
    </row>
    <row r="48" spans="1:15" s="70" customFormat="1" ht="12" customHeight="1" x14ac:dyDescent="0.15">
      <c r="A48" s="324" t="s">
        <v>382</v>
      </c>
      <c r="B48" s="324"/>
      <c r="C48" s="324"/>
      <c r="D48" s="324"/>
      <c r="E48" s="324"/>
      <c r="F48" s="324"/>
      <c r="G48" s="324"/>
      <c r="H48" s="324"/>
      <c r="I48" s="324"/>
      <c r="J48" s="324"/>
      <c r="K48" s="324"/>
      <c r="L48" s="324"/>
      <c r="M48" s="324"/>
      <c r="N48" s="324"/>
    </row>
    <row r="49" spans="1:14" s="70" customFormat="1" ht="12" customHeight="1" x14ac:dyDescent="0.15">
      <c r="A49" s="324" t="s">
        <v>419</v>
      </c>
      <c r="B49" s="324"/>
      <c r="C49" s="324"/>
      <c r="D49" s="324"/>
      <c r="E49" s="324"/>
      <c r="F49" s="324"/>
      <c r="G49" s="324"/>
      <c r="H49" s="324"/>
      <c r="I49" s="324"/>
      <c r="J49" s="324"/>
      <c r="K49" s="324"/>
      <c r="L49" s="324"/>
      <c r="M49" s="324"/>
      <c r="N49" s="324"/>
    </row>
    <row r="50" spans="1:14" s="70" customFormat="1" ht="12" customHeight="1" x14ac:dyDescent="0.15">
      <c r="A50" s="324" t="s">
        <v>335</v>
      </c>
      <c r="B50" s="324"/>
      <c r="C50" s="324"/>
      <c r="D50" s="324"/>
      <c r="E50" s="324"/>
      <c r="F50" s="324"/>
      <c r="G50" s="324"/>
      <c r="H50" s="324"/>
      <c r="I50" s="324"/>
      <c r="J50" s="324"/>
      <c r="K50" s="324"/>
      <c r="L50" s="324"/>
      <c r="M50" s="324"/>
      <c r="N50" s="324"/>
    </row>
    <row r="51" spans="1:14" s="70" customFormat="1" ht="12" customHeight="1" x14ac:dyDescent="0.15">
      <c r="A51" s="324" t="s">
        <v>164</v>
      </c>
      <c r="B51" s="324"/>
      <c r="C51" s="324"/>
      <c r="D51" s="324"/>
      <c r="E51" s="324"/>
      <c r="F51" s="324"/>
      <c r="G51" s="324"/>
      <c r="H51" s="324"/>
      <c r="I51" s="324"/>
      <c r="J51" s="324"/>
      <c r="K51" s="324"/>
      <c r="L51" s="324"/>
      <c r="M51" s="324"/>
      <c r="N51" s="324"/>
    </row>
  </sheetData>
  <mergeCells count="33">
    <mergeCell ref="A4:J4"/>
    <mergeCell ref="K4:N4"/>
    <mergeCell ref="A5:E5"/>
    <mergeCell ref="A6:J6"/>
    <mergeCell ref="K6:N6"/>
    <mergeCell ref="A46:N46"/>
    <mergeCell ref="A47:N47"/>
    <mergeCell ref="A48:N48"/>
    <mergeCell ref="A49:N49"/>
    <mergeCell ref="A43:A44"/>
    <mergeCell ref="A50:N50"/>
    <mergeCell ref="A51:N51"/>
    <mergeCell ref="B9:B10"/>
    <mergeCell ref="B11:B12"/>
    <mergeCell ref="B13:B14"/>
    <mergeCell ref="B15:B16"/>
    <mergeCell ref="B17:B18"/>
    <mergeCell ref="B19:B20"/>
    <mergeCell ref="B21:B22"/>
    <mergeCell ref="B23:B24"/>
    <mergeCell ref="B25:B26"/>
    <mergeCell ref="B27:B28"/>
    <mergeCell ref="B29:B30"/>
    <mergeCell ref="B31:B32"/>
    <mergeCell ref="M9:M42"/>
    <mergeCell ref="C44:K44"/>
    <mergeCell ref="N9:N42"/>
    <mergeCell ref="B37:B38"/>
    <mergeCell ref="B39:B40"/>
    <mergeCell ref="B41:B42"/>
    <mergeCell ref="B33:B34"/>
    <mergeCell ref="B35:B36"/>
    <mergeCell ref="L9:L42"/>
  </mergeCells>
  <phoneticPr fontId="2"/>
  <printOptions horizontalCentered="1"/>
  <pageMargins left="0.78740157480314965" right="0.78740157480314965" top="0.59055118110236227" bottom="0.59055118110236227" header="0.31496062992125984" footer="0.31496062992125984"/>
  <pageSetup paperSize="9" scale="94" fitToHeight="0" orientation="portrait" blackAndWhite="1" r:id="rId1"/>
  <headerFooter>
    <oddHeader>&amp;R様式　&amp;A</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29"/>
  <sheetViews>
    <sheetView view="pageBreakPreview" zoomScaleSheetLayoutView="100" workbookViewId="0">
      <selection activeCell="A22" sqref="A22"/>
    </sheetView>
  </sheetViews>
  <sheetFormatPr defaultRowHeight="36" customHeight="1" x14ac:dyDescent="0.15"/>
  <cols>
    <col min="1" max="1" width="18.875" style="52" customWidth="1"/>
    <col min="2" max="4" width="17" style="52" customWidth="1"/>
    <col min="5" max="5" width="13.125" style="52" customWidth="1"/>
    <col min="6" max="6" width="9" style="52" customWidth="1"/>
    <col min="7" max="16384" width="9" style="52"/>
  </cols>
  <sheetData>
    <row r="1" spans="1:8" ht="18" customHeight="1" x14ac:dyDescent="0.15"/>
    <row r="2" spans="1:8" s="61" customFormat="1" ht="18.75" customHeight="1" x14ac:dyDescent="0.15">
      <c r="A2" s="450" t="s">
        <v>523</v>
      </c>
      <c r="B2" s="450"/>
      <c r="C2" s="450"/>
      <c r="D2" s="450"/>
      <c r="E2" s="450"/>
      <c r="F2" s="85"/>
    </row>
    <row r="3" spans="1:8" s="61" customFormat="1" ht="3.75" customHeight="1" x14ac:dyDescent="0.15">
      <c r="A3" s="364"/>
      <c r="B3" s="364"/>
      <c r="C3" s="364"/>
      <c r="D3" s="364"/>
      <c r="E3" s="364"/>
      <c r="F3" s="85"/>
    </row>
    <row r="4" spans="1:8" s="61" customFormat="1" ht="24.75" customHeight="1" x14ac:dyDescent="0.15">
      <c r="A4" s="86"/>
      <c r="B4" s="87"/>
      <c r="C4" s="86" t="s">
        <v>2</v>
      </c>
      <c r="D4" s="451"/>
      <c r="E4" s="451"/>
      <c r="F4" s="59"/>
    </row>
    <row r="5" spans="1:8" s="61" customFormat="1" ht="3.75" customHeight="1" x14ac:dyDescent="0.15">
      <c r="A5" s="364"/>
      <c r="B5" s="364"/>
      <c r="C5" s="364"/>
      <c r="D5" s="364"/>
      <c r="E5" s="364"/>
      <c r="F5" s="85"/>
    </row>
    <row r="6" spans="1:8" s="61" customFormat="1" ht="24.75" customHeight="1" x14ac:dyDescent="0.15">
      <c r="A6" s="86"/>
      <c r="B6" s="87"/>
      <c r="C6" s="86" t="s">
        <v>562</v>
      </c>
      <c r="D6" s="451"/>
      <c r="E6" s="451"/>
      <c r="F6" s="59"/>
    </row>
    <row r="7" spans="1:8" s="61" customFormat="1" ht="3.75" customHeight="1" x14ac:dyDescent="0.15">
      <c r="A7" s="449"/>
      <c r="B7" s="449"/>
      <c r="C7" s="449"/>
      <c r="D7" s="449"/>
      <c r="E7" s="449"/>
      <c r="F7" s="85"/>
    </row>
    <row r="8" spans="1:8" s="63" customFormat="1" ht="33.75" customHeight="1" x14ac:dyDescent="0.15">
      <c r="A8" s="170" t="s">
        <v>83</v>
      </c>
      <c r="B8" s="171" t="s">
        <v>190</v>
      </c>
      <c r="C8" s="171" t="s">
        <v>397</v>
      </c>
      <c r="D8" s="171" t="s">
        <v>411</v>
      </c>
      <c r="E8" s="172" t="s">
        <v>369</v>
      </c>
      <c r="H8" s="106"/>
    </row>
    <row r="9" spans="1:8" s="67" customFormat="1" ht="33.75" customHeight="1" x14ac:dyDescent="0.15">
      <c r="A9" s="173" t="s">
        <v>542</v>
      </c>
      <c r="B9" s="174" t="s">
        <v>331</v>
      </c>
      <c r="C9" s="253" t="s">
        <v>309</v>
      </c>
      <c r="D9" s="174" t="s">
        <v>331</v>
      </c>
      <c r="E9" s="254"/>
      <c r="G9" s="67">
        <v>1</v>
      </c>
    </row>
    <row r="10" spans="1:8" s="67" customFormat="1" ht="33.75" customHeight="1" x14ac:dyDescent="0.15">
      <c r="A10" s="173" t="s">
        <v>542</v>
      </c>
      <c r="B10" s="174" t="s">
        <v>331</v>
      </c>
      <c r="C10" s="253" t="str">
        <f t="shared" ref="C10:C25" si="0">$C$9</f>
        <v>１２，５００円</v>
      </c>
      <c r="D10" s="174" t="s">
        <v>331</v>
      </c>
      <c r="E10" s="254"/>
      <c r="G10" s="67">
        <v>2</v>
      </c>
    </row>
    <row r="11" spans="1:8" s="67" customFormat="1" ht="33.75" customHeight="1" x14ac:dyDescent="0.15">
      <c r="A11" s="173" t="s">
        <v>542</v>
      </c>
      <c r="B11" s="174" t="s">
        <v>331</v>
      </c>
      <c r="C11" s="253" t="str">
        <f t="shared" si="0"/>
        <v>１２，５００円</v>
      </c>
      <c r="D11" s="174" t="s">
        <v>331</v>
      </c>
      <c r="E11" s="254"/>
      <c r="G11" s="67">
        <v>3</v>
      </c>
    </row>
    <row r="12" spans="1:8" s="67" customFormat="1" ht="33.75" customHeight="1" x14ac:dyDescent="0.15">
      <c r="A12" s="173" t="s">
        <v>542</v>
      </c>
      <c r="B12" s="174" t="s">
        <v>331</v>
      </c>
      <c r="C12" s="253" t="str">
        <f t="shared" si="0"/>
        <v>１２，５００円</v>
      </c>
      <c r="D12" s="174" t="s">
        <v>331</v>
      </c>
      <c r="E12" s="254"/>
      <c r="G12" s="67">
        <v>4</v>
      </c>
    </row>
    <row r="13" spans="1:8" s="67" customFormat="1" ht="33.75" customHeight="1" x14ac:dyDescent="0.15">
      <c r="A13" s="173" t="s">
        <v>542</v>
      </c>
      <c r="B13" s="174" t="s">
        <v>331</v>
      </c>
      <c r="C13" s="253" t="str">
        <f t="shared" si="0"/>
        <v>１２，５００円</v>
      </c>
      <c r="D13" s="174" t="s">
        <v>331</v>
      </c>
      <c r="E13" s="254"/>
      <c r="G13" s="67">
        <v>5</v>
      </c>
    </row>
    <row r="14" spans="1:8" s="67" customFormat="1" ht="33.75" customHeight="1" x14ac:dyDescent="0.15">
      <c r="A14" s="173" t="s">
        <v>542</v>
      </c>
      <c r="B14" s="174" t="s">
        <v>331</v>
      </c>
      <c r="C14" s="253" t="str">
        <f t="shared" si="0"/>
        <v>１２，５００円</v>
      </c>
      <c r="D14" s="174" t="s">
        <v>331</v>
      </c>
      <c r="E14" s="254"/>
      <c r="G14" s="67">
        <v>6</v>
      </c>
    </row>
    <row r="15" spans="1:8" s="67" customFormat="1" ht="33.75" customHeight="1" x14ac:dyDescent="0.15">
      <c r="A15" s="173" t="s">
        <v>542</v>
      </c>
      <c r="B15" s="174" t="s">
        <v>331</v>
      </c>
      <c r="C15" s="253" t="str">
        <f t="shared" si="0"/>
        <v>１２，５００円</v>
      </c>
      <c r="D15" s="174" t="s">
        <v>331</v>
      </c>
      <c r="E15" s="254"/>
      <c r="G15" s="67">
        <v>7</v>
      </c>
    </row>
    <row r="16" spans="1:8" s="67" customFormat="1" ht="33.75" customHeight="1" x14ac:dyDescent="0.15">
      <c r="A16" s="173" t="s">
        <v>542</v>
      </c>
      <c r="B16" s="174" t="s">
        <v>331</v>
      </c>
      <c r="C16" s="253" t="str">
        <f t="shared" si="0"/>
        <v>１２，５００円</v>
      </c>
      <c r="D16" s="174" t="s">
        <v>331</v>
      </c>
      <c r="E16" s="254"/>
      <c r="G16" s="67">
        <v>8</v>
      </c>
    </row>
    <row r="17" spans="1:7" s="67" customFormat="1" ht="33.75" customHeight="1" x14ac:dyDescent="0.15">
      <c r="A17" s="173" t="s">
        <v>542</v>
      </c>
      <c r="B17" s="174" t="s">
        <v>331</v>
      </c>
      <c r="C17" s="253" t="str">
        <f t="shared" si="0"/>
        <v>１２，５００円</v>
      </c>
      <c r="D17" s="174" t="s">
        <v>331</v>
      </c>
      <c r="E17" s="254"/>
      <c r="G17" s="67">
        <v>9</v>
      </c>
    </row>
    <row r="18" spans="1:7" s="67" customFormat="1" ht="33.75" customHeight="1" x14ac:dyDescent="0.15">
      <c r="A18" s="173" t="s">
        <v>542</v>
      </c>
      <c r="B18" s="174" t="s">
        <v>331</v>
      </c>
      <c r="C18" s="253" t="str">
        <f t="shared" si="0"/>
        <v>１２，５００円</v>
      </c>
      <c r="D18" s="174" t="s">
        <v>331</v>
      </c>
      <c r="E18" s="254"/>
      <c r="G18" s="67">
        <v>10</v>
      </c>
    </row>
    <row r="19" spans="1:7" s="67" customFormat="1" ht="33.75" customHeight="1" x14ac:dyDescent="0.15">
      <c r="A19" s="173" t="s">
        <v>542</v>
      </c>
      <c r="B19" s="174" t="s">
        <v>331</v>
      </c>
      <c r="C19" s="253" t="str">
        <f t="shared" si="0"/>
        <v>１２，５００円</v>
      </c>
      <c r="D19" s="174" t="s">
        <v>331</v>
      </c>
      <c r="E19" s="254"/>
      <c r="G19" s="67">
        <v>11</v>
      </c>
    </row>
    <row r="20" spans="1:7" s="67" customFormat="1" ht="33.75" customHeight="1" x14ac:dyDescent="0.15">
      <c r="A20" s="173" t="s">
        <v>542</v>
      </c>
      <c r="B20" s="174" t="s">
        <v>331</v>
      </c>
      <c r="C20" s="253" t="str">
        <f t="shared" si="0"/>
        <v>１２，５００円</v>
      </c>
      <c r="D20" s="174" t="s">
        <v>331</v>
      </c>
      <c r="E20" s="254"/>
      <c r="G20" s="67">
        <v>12</v>
      </c>
    </row>
    <row r="21" spans="1:7" s="67" customFormat="1" ht="33.75" customHeight="1" x14ac:dyDescent="0.15">
      <c r="A21" s="173" t="s">
        <v>542</v>
      </c>
      <c r="B21" s="174" t="s">
        <v>331</v>
      </c>
      <c r="C21" s="253" t="str">
        <f t="shared" si="0"/>
        <v>１２，５００円</v>
      </c>
      <c r="D21" s="174" t="s">
        <v>331</v>
      </c>
      <c r="E21" s="254"/>
      <c r="G21" s="67">
        <v>13</v>
      </c>
    </row>
    <row r="22" spans="1:7" s="67" customFormat="1" ht="33.75" customHeight="1" x14ac:dyDescent="0.15">
      <c r="A22" s="173" t="s">
        <v>542</v>
      </c>
      <c r="B22" s="174" t="s">
        <v>331</v>
      </c>
      <c r="C22" s="253" t="str">
        <f t="shared" si="0"/>
        <v>１２，５００円</v>
      </c>
      <c r="D22" s="174" t="s">
        <v>331</v>
      </c>
      <c r="E22" s="254"/>
      <c r="G22" s="67">
        <v>14</v>
      </c>
    </row>
    <row r="23" spans="1:7" s="67" customFormat="1" ht="33.75" customHeight="1" x14ac:dyDescent="0.15">
      <c r="A23" s="173" t="s">
        <v>542</v>
      </c>
      <c r="B23" s="174" t="s">
        <v>331</v>
      </c>
      <c r="C23" s="253" t="str">
        <f t="shared" si="0"/>
        <v>１２，５００円</v>
      </c>
      <c r="D23" s="174" t="s">
        <v>331</v>
      </c>
      <c r="E23" s="254"/>
      <c r="G23" s="67">
        <v>15</v>
      </c>
    </row>
    <row r="24" spans="1:7" s="67" customFormat="1" ht="33.75" customHeight="1" x14ac:dyDescent="0.15">
      <c r="A24" s="173" t="s">
        <v>542</v>
      </c>
      <c r="B24" s="174" t="s">
        <v>331</v>
      </c>
      <c r="C24" s="253" t="str">
        <f t="shared" si="0"/>
        <v>１２，５００円</v>
      </c>
      <c r="D24" s="174" t="s">
        <v>331</v>
      </c>
      <c r="E24" s="254"/>
      <c r="G24" s="67">
        <v>16</v>
      </c>
    </row>
    <row r="25" spans="1:7" s="67" customFormat="1" ht="33.75" customHeight="1" x14ac:dyDescent="0.15">
      <c r="A25" s="173" t="s">
        <v>542</v>
      </c>
      <c r="B25" s="174" t="s">
        <v>331</v>
      </c>
      <c r="C25" s="253" t="str">
        <f t="shared" si="0"/>
        <v>１２，５００円</v>
      </c>
      <c r="D25" s="174" t="s">
        <v>331</v>
      </c>
      <c r="E25" s="255"/>
      <c r="G25" s="67">
        <v>17</v>
      </c>
    </row>
    <row r="26" spans="1:7" s="67" customFormat="1" ht="33.75" customHeight="1" x14ac:dyDescent="0.15">
      <c r="A26" s="256" t="s">
        <v>375</v>
      </c>
      <c r="B26" s="257"/>
      <c r="C26" s="258"/>
      <c r="D26" s="231" t="str">
        <f>IF(SUM(D9:D25)=0,"円",SUM(D9:D25))</f>
        <v>円</v>
      </c>
      <c r="E26" s="259"/>
    </row>
    <row r="27" spans="1:7" ht="6" customHeight="1" x14ac:dyDescent="0.15"/>
    <row r="28" spans="1:7" s="70" customFormat="1" ht="18" customHeight="1" x14ac:dyDescent="0.15">
      <c r="A28" s="70" t="s">
        <v>321</v>
      </c>
    </row>
    <row r="29" spans="1:7" s="70" customFormat="1" ht="18" customHeight="1" x14ac:dyDescent="0.15">
      <c r="A29" s="324" t="s">
        <v>186</v>
      </c>
      <c r="B29" s="324"/>
      <c r="C29" s="324"/>
      <c r="D29" s="324"/>
      <c r="E29" s="326"/>
    </row>
  </sheetData>
  <mergeCells count="7">
    <mergeCell ref="A7:E7"/>
    <mergeCell ref="A29:E29"/>
    <mergeCell ref="A2:E2"/>
    <mergeCell ref="A3:E3"/>
    <mergeCell ref="D4:E4"/>
    <mergeCell ref="A5:E5"/>
    <mergeCell ref="D6:E6"/>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H27"/>
  <sheetViews>
    <sheetView view="pageBreakPreview" zoomScaleSheetLayoutView="100" workbookViewId="0">
      <selection activeCell="A22" sqref="A22"/>
    </sheetView>
  </sheetViews>
  <sheetFormatPr defaultRowHeight="36" customHeight="1" x14ac:dyDescent="0.15"/>
  <cols>
    <col min="1" max="1" width="9" style="52" customWidth="1"/>
    <col min="2" max="2" width="6" style="52" customWidth="1"/>
    <col min="3" max="3" width="4.5" style="52" customWidth="1"/>
    <col min="4" max="4" width="33.625" style="52" customWidth="1"/>
    <col min="5" max="6" width="10.5" style="52" customWidth="1"/>
    <col min="7" max="7" width="9" style="52" customWidth="1"/>
    <col min="8" max="16384" width="9" style="52"/>
  </cols>
  <sheetData>
    <row r="1" spans="1:8" ht="18" customHeight="1" x14ac:dyDescent="0.15"/>
    <row r="2" spans="1:8" ht="36" customHeight="1" x14ac:dyDescent="0.15">
      <c r="A2" s="357" t="s">
        <v>224</v>
      </c>
      <c r="B2" s="357"/>
      <c r="C2" s="357"/>
      <c r="D2" s="357"/>
      <c r="E2" s="357"/>
      <c r="F2" s="357"/>
      <c r="G2" s="325"/>
    </row>
    <row r="3" spans="1:8" ht="27" customHeight="1" x14ac:dyDescent="0.15">
      <c r="A3" s="53"/>
      <c r="B3" s="53"/>
      <c r="C3" s="53"/>
      <c r="D3" s="53"/>
      <c r="E3" s="53"/>
      <c r="F3" s="53"/>
    </row>
    <row r="4" spans="1:8" ht="27" customHeight="1" x14ac:dyDescent="0.15">
      <c r="A4" s="366" t="s">
        <v>420</v>
      </c>
      <c r="B4" s="366"/>
      <c r="C4" s="366"/>
      <c r="D4" s="366"/>
      <c r="E4" s="366"/>
      <c r="F4" s="366"/>
      <c r="G4" s="367"/>
    </row>
    <row r="5" spans="1:8" ht="27" customHeight="1" x14ac:dyDescent="0.15">
      <c r="A5" s="54"/>
      <c r="B5" s="54"/>
      <c r="C5" s="54"/>
      <c r="D5" s="54"/>
      <c r="E5" s="54"/>
      <c r="F5" s="54"/>
    </row>
    <row r="6" spans="1:8" s="57" customFormat="1" ht="27" customHeight="1" x14ac:dyDescent="0.15">
      <c r="A6" s="359" t="str">
        <f>入力シート!$B$8</f>
        <v>令和7年　　月　　日</v>
      </c>
      <c r="B6" s="359"/>
      <c r="C6" s="359"/>
      <c r="D6" s="359"/>
      <c r="E6" s="359"/>
      <c r="F6" s="359"/>
      <c r="G6" s="359"/>
    </row>
    <row r="7" spans="1:8" s="57" customFormat="1" ht="27" customHeight="1" x14ac:dyDescent="0.15">
      <c r="A7" s="129"/>
      <c r="B7" s="56"/>
      <c r="C7" s="56"/>
      <c r="D7" s="56"/>
      <c r="E7" s="56"/>
      <c r="F7" s="56"/>
      <c r="G7" s="56"/>
    </row>
    <row r="8" spans="1:8" s="61" customFormat="1" ht="27" customHeight="1" x14ac:dyDescent="0.15">
      <c r="A8" s="360" t="str">
        <f>"徳島県及び高知県参議院合同選挙区選挙管理委員会委員長　"&amp;入力シート!$B$10&amp;"　様"</f>
        <v>徳島県及び高知県参議院合同選挙区選挙管理委員会委員長　田中　庄司　様</v>
      </c>
      <c r="B8" s="360"/>
      <c r="C8" s="360"/>
      <c r="D8" s="360"/>
      <c r="E8" s="360"/>
      <c r="F8" s="360"/>
      <c r="G8" s="360"/>
    </row>
    <row r="9" spans="1:8" s="61" customFormat="1" ht="27" customHeight="1" x14ac:dyDescent="0.15">
      <c r="A9" s="129"/>
      <c r="B9" s="129"/>
      <c r="C9" s="129"/>
      <c r="D9" s="129"/>
      <c r="E9" s="129"/>
      <c r="F9" s="129"/>
      <c r="G9" s="56"/>
    </row>
    <row r="10" spans="1:8" s="57" customFormat="1" ht="27" customHeight="1" x14ac:dyDescent="0.15">
      <c r="A10" s="361" t="str">
        <f>TEXT(入力シート!$B$7,"ggge年m月d日")&amp;"執行"&amp;入力シート!$B$3</f>
        <v>令和7年　　月　　日執行参議院徳島県及び高知県選挙区選出議員選挙</v>
      </c>
      <c r="B10" s="361"/>
      <c r="C10" s="361"/>
      <c r="D10" s="361"/>
      <c r="E10" s="361"/>
      <c r="F10" s="361"/>
      <c r="G10" s="354"/>
    </row>
    <row r="11" spans="1:8" s="57" customFormat="1" ht="27" customHeight="1" x14ac:dyDescent="0.15">
      <c r="A11" s="56"/>
      <c r="B11" s="56"/>
      <c r="C11" s="56"/>
      <c r="D11" s="58" t="s">
        <v>451</v>
      </c>
      <c r="E11" s="354" t="str">
        <f>入力シート!$B$22</f>
        <v>　</v>
      </c>
      <c r="F11" s="354"/>
      <c r="G11" s="354"/>
      <c r="H11" s="59"/>
    </row>
    <row r="12" spans="1:8" s="61" customFormat="1" ht="27" customHeight="1" x14ac:dyDescent="0.15">
      <c r="A12" s="60"/>
      <c r="B12" s="60"/>
      <c r="C12" s="60"/>
      <c r="D12" s="60"/>
      <c r="E12" s="60"/>
      <c r="F12" s="60"/>
    </row>
    <row r="13" spans="1:8" s="61" customFormat="1" ht="27" customHeight="1" x14ac:dyDescent="0.15">
      <c r="A13" s="355" t="s">
        <v>296</v>
      </c>
      <c r="B13" s="355"/>
      <c r="C13" s="355"/>
      <c r="D13" s="355"/>
      <c r="E13" s="355"/>
      <c r="F13" s="355"/>
      <c r="G13" s="355"/>
    </row>
    <row r="14" spans="1:8" s="61" customFormat="1" ht="27" customHeight="1" x14ac:dyDescent="0.15">
      <c r="A14" s="350"/>
      <c r="B14" s="350"/>
      <c r="C14" s="350"/>
      <c r="D14" s="350"/>
      <c r="E14" s="350"/>
      <c r="F14" s="350"/>
      <c r="G14" s="350"/>
    </row>
    <row r="15" spans="1:8" s="63" customFormat="1" ht="27" customHeight="1" x14ac:dyDescent="0.15">
      <c r="A15" s="329" t="s">
        <v>17</v>
      </c>
      <c r="B15" s="330"/>
      <c r="C15" s="460" t="s">
        <v>88</v>
      </c>
      <c r="D15" s="461"/>
      <c r="E15" s="330" t="s">
        <v>35</v>
      </c>
      <c r="F15" s="330"/>
      <c r="G15" s="333" t="s">
        <v>259</v>
      </c>
    </row>
    <row r="16" spans="1:8" s="63" customFormat="1" ht="27" customHeight="1" x14ac:dyDescent="0.15">
      <c r="A16" s="331"/>
      <c r="B16" s="332"/>
      <c r="C16" s="455" t="s">
        <v>305</v>
      </c>
      <c r="D16" s="456"/>
      <c r="E16" s="72" t="s">
        <v>421</v>
      </c>
      <c r="F16" s="72" t="s">
        <v>350</v>
      </c>
      <c r="G16" s="334"/>
    </row>
    <row r="17" spans="1:8" s="67" customFormat="1" ht="72" customHeight="1" x14ac:dyDescent="0.15">
      <c r="A17" s="457"/>
      <c r="B17" s="458"/>
      <c r="C17" s="459"/>
      <c r="D17" s="459"/>
      <c r="E17" s="260"/>
      <c r="F17" s="261"/>
      <c r="G17" s="265"/>
    </row>
    <row r="18" spans="1:8" s="67" customFormat="1" ht="72" customHeight="1" x14ac:dyDescent="0.15">
      <c r="A18" s="457"/>
      <c r="B18" s="458"/>
      <c r="C18" s="459"/>
      <c r="D18" s="459"/>
      <c r="E18" s="260"/>
      <c r="F18" s="261"/>
      <c r="G18" s="265"/>
    </row>
    <row r="19" spans="1:8" s="67" customFormat="1" ht="72" customHeight="1" x14ac:dyDescent="0.15">
      <c r="A19" s="452"/>
      <c r="B19" s="453"/>
      <c r="C19" s="454"/>
      <c r="D19" s="454"/>
      <c r="E19" s="263"/>
      <c r="F19" s="264"/>
      <c r="G19" s="266"/>
    </row>
    <row r="20" spans="1:8" ht="27" customHeight="1" x14ac:dyDescent="0.15"/>
    <row r="21" spans="1:8" ht="18" customHeight="1" x14ac:dyDescent="0.15">
      <c r="A21" s="70" t="s">
        <v>321</v>
      </c>
      <c r="B21" s="70"/>
      <c r="C21" s="70"/>
      <c r="D21" s="70"/>
      <c r="E21" s="70"/>
      <c r="F21" s="70"/>
    </row>
    <row r="22" spans="1:8" ht="18" customHeight="1" x14ac:dyDescent="0.15">
      <c r="A22" s="324" t="s">
        <v>580</v>
      </c>
      <c r="B22" s="324"/>
      <c r="C22" s="324"/>
      <c r="D22" s="324"/>
      <c r="E22" s="324"/>
      <c r="F22" s="324"/>
      <c r="G22" s="325"/>
      <c r="H22" s="84"/>
    </row>
    <row r="23" spans="1:8" ht="18" customHeight="1" x14ac:dyDescent="0.15">
      <c r="A23" s="324" t="s">
        <v>514</v>
      </c>
      <c r="B23" s="324"/>
      <c r="C23" s="324"/>
      <c r="D23" s="324"/>
      <c r="E23" s="324"/>
      <c r="F23" s="324"/>
      <c r="G23" s="325"/>
    </row>
    <row r="24" spans="1:8" ht="18" customHeight="1" x14ac:dyDescent="0.15">
      <c r="A24" s="324" t="s">
        <v>362</v>
      </c>
      <c r="B24" s="324"/>
      <c r="C24" s="324"/>
      <c r="D24" s="324"/>
      <c r="E24" s="324"/>
      <c r="F24" s="324"/>
      <c r="G24" s="325"/>
    </row>
    <row r="25" spans="1:8" ht="18" customHeight="1" x14ac:dyDescent="0.15">
      <c r="A25" s="326" t="s">
        <v>392</v>
      </c>
      <c r="B25" s="326"/>
      <c r="C25" s="326"/>
      <c r="D25" s="326"/>
      <c r="E25" s="326"/>
      <c r="F25" s="326"/>
      <c r="G25" s="326"/>
    </row>
    <row r="26" spans="1:8" s="70" customFormat="1" ht="18" customHeight="1" x14ac:dyDescent="0.15">
      <c r="A26" s="326"/>
      <c r="B26" s="326"/>
      <c r="C26" s="326"/>
      <c r="D26" s="326"/>
      <c r="E26" s="326"/>
      <c r="F26" s="326"/>
      <c r="G26" s="326"/>
    </row>
    <row r="27" spans="1:8" s="70" customFormat="1" ht="18" customHeight="1" x14ac:dyDescent="0.15">
      <c r="A27" s="324"/>
      <c r="B27" s="324"/>
      <c r="C27" s="324"/>
      <c r="D27" s="324"/>
      <c r="E27" s="324"/>
      <c r="F27" s="324"/>
      <c r="G27" s="326"/>
    </row>
  </sheetData>
  <mergeCells count="25">
    <mergeCell ref="A2:G2"/>
    <mergeCell ref="A4:G4"/>
    <mergeCell ref="A6:G6"/>
    <mergeCell ref="A8:G8"/>
    <mergeCell ref="A10:G10"/>
    <mergeCell ref="E11:G11"/>
    <mergeCell ref="A13:G13"/>
    <mergeCell ref="A14:G14"/>
    <mergeCell ref="C15:D15"/>
    <mergeCell ref="E15:F15"/>
    <mergeCell ref="A25:G25"/>
    <mergeCell ref="A26:G26"/>
    <mergeCell ref="A27:G27"/>
    <mergeCell ref="A15:B16"/>
    <mergeCell ref="G15:G16"/>
    <mergeCell ref="A19:B19"/>
    <mergeCell ref="C19:D19"/>
    <mergeCell ref="A22:G22"/>
    <mergeCell ref="A23:G23"/>
    <mergeCell ref="A24:G24"/>
    <mergeCell ref="C16:D16"/>
    <mergeCell ref="A17:B17"/>
    <mergeCell ref="C17:D17"/>
    <mergeCell ref="A18:B18"/>
    <mergeCell ref="C18:D18"/>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D36"/>
  <sheetViews>
    <sheetView view="pageBreakPreview" zoomScaleSheetLayoutView="100" workbookViewId="0">
      <selection activeCell="A22" sqref="A22"/>
    </sheetView>
  </sheetViews>
  <sheetFormatPr defaultRowHeight="36" customHeight="1" x14ac:dyDescent="0.15"/>
  <cols>
    <col min="1" max="2" width="27" style="52" customWidth="1"/>
    <col min="3" max="3" width="29.125" style="52" customWidth="1"/>
    <col min="4" max="4" width="9" style="52" customWidth="1"/>
    <col min="5" max="16384" width="9" style="52"/>
  </cols>
  <sheetData>
    <row r="1" spans="1:4" ht="18" customHeight="1" x14ac:dyDescent="0.15"/>
    <row r="2" spans="1:4" ht="36" customHeight="1" x14ac:dyDescent="0.15">
      <c r="A2" s="357" t="s">
        <v>135</v>
      </c>
      <c r="B2" s="357"/>
      <c r="C2" s="325"/>
    </row>
    <row r="3" spans="1:4" ht="13.5" customHeight="1" x14ac:dyDescent="0.15">
      <c r="A3" s="53"/>
      <c r="B3" s="53"/>
    </row>
    <row r="4" spans="1:4" ht="27" customHeight="1" x14ac:dyDescent="0.15">
      <c r="A4" s="366" t="s">
        <v>228</v>
      </c>
      <c r="B4" s="366"/>
      <c r="C4" s="367"/>
    </row>
    <row r="5" spans="1:4" ht="27" customHeight="1" x14ac:dyDescent="0.15">
      <c r="A5" s="366" t="s">
        <v>320</v>
      </c>
      <c r="B5" s="366"/>
      <c r="C5" s="367"/>
    </row>
    <row r="6" spans="1:4" ht="13.5" customHeight="1" x14ac:dyDescent="0.15">
      <c r="A6" s="54"/>
      <c r="B6" s="54"/>
    </row>
    <row r="7" spans="1:4" s="57" customFormat="1" ht="27" customHeight="1" x14ac:dyDescent="0.15">
      <c r="A7" s="359" t="str">
        <f>入力シート!$B$8</f>
        <v>令和7年　　月　　日</v>
      </c>
      <c r="B7" s="359"/>
      <c r="C7" s="359"/>
    </row>
    <row r="8" spans="1:4" ht="13.5" customHeight="1" x14ac:dyDescent="0.15">
      <c r="A8" s="54"/>
      <c r="B8" s="54"/>
    </row>
    <row r="9" spans="1:4" s="61" customFormat="1" ht="27" customHeight="1" x14ac:dyDescent="0.15">
      <c r="A9" s="360" t="str">
        <f>"徳島県及び高知県参議院合同選挙区選挙管理委員会委員長　"&amp;入力シート!$B$10&amp;"　様"</f>
        <v>徳島県及び高知県参議院合同選挙区選挙管理委員会委員長　田中　庄司　様</v>
      </c>
      <c r="B9" s="360"/>
      <c r="C9" s="360"/>
    </row>
    <row r="10" spans="1:4" ht="13.5" customHeight="1" x14ac:dyDescent="0.15">
      <c r="A10" s="54"/>
      <c r="B10" s="54"/>
    </row>
    <row r="11" spans="1:4" s="57" customFormat="1" ht="27" customHeight="1" x14ac:dyDescent="0.15">
      <c r="A11" s="361" t="str">
        <f>TEXT(入力シート!$B$7,"ggge年m月d日")&amp;"執行"&amp;入力シート!$B$3</f>
        <v>令和7年　　月　　日執行参議院徳島県及び高知県選挙区選出議員選挙</v>
      </c>
      <c r="B11" s="361"/>
      <c r="C11" s="354"/>
    </row>
    <row r="12" spans="1:4" s="57" customFormat="1" ht="27" customHeight="1" x14ac:dyDescent="0.15">
      <c r="A12" s="56"/>
      <c r="B12" s="58" t="s">
        <v>451</v>
      </c>
      <c r="C12" s="56" t="str">
        <f>入力シート!$B$22</f>
        <v>　</v>
      </c>
      <c r="D12" s="59"/>
    </row>
    <row r="13" spans="1:4" s="61" customFormat="1" ht="13.5" customHeight="1" x14ac:dyDescent="0.15">
      <c r="A13" s="60"/>
      <c r="B13" s="60"/>
    </row>
    <row r="14" spans="1:4" s="61" customFormat="1" ht="18" customHeight="1" x14ac:dyDescent="0.15">
      <c r="A14" s="355" t="s">
        <v>296</v>
      </c>
      <c r="B14" s="355"/>
      <c r="C14" s="355"/>
    </row>
    <row r="15" spans="1:4" s="61" customFormat="1" ht="13.5" customHeight="1" x14ac:dyDescent="0.15">
      <c r="A15" s="60"/>
      <c r="B15" s="60"/>
    </row>
    <row r="16" spans="1:4" s="61" customFormat="1" ht="18" customHeight="1" x14ac:dyDescent="0.15">
      <c r="A16" s="87" t="s">
        <v>329</v>
      </c>
      <c r="B16" s="267" t="s">
        <v>275</v>
      </c>
      <c r="C16" s="87"/>
    </row>
    <row r="17" spans="1:3" s="61" customFormat="1" ht="18" customHeight="1" x14ac:dyDescent="0.15">
      <c r="A17" s="364"/>
      <c r="B17" s="364"/>
      <c r="C17" s="364"/>
    </row>
    <row r="18" spans="1:3" s="61" customFormat="1" ht="18" customHeight="1" x14ac:dyDescent="0.15">
      <c r="A18" s="364" t="s">
        <v>45</v>
      </c>
      <c r="B18" s="364"/>
      <c r="C18" s="364"/>
    </row>
    <row r="19" spans="1:3" s="61" customFormat="1" ht="24" customHeight="1" x14ac:dyDescent="0.15">
      <c r="A19" s="462"/>
      <c r="B19" s="462"/>
      <c r="C19" s="462"/>
    </row>
    <row r="20" spans="1:3" s="61" customFormat="1" ht="24" customHeight="1" x14ac:dyDescent="0.15">
      <c r="A20" s="462"/>
      <c r="B20" s="462"/>
      <c r="C20" s="462"/>
    </row>
    <row r="21" spans="1:3" s="61" customFormat="1" ht="24" customHeight="1" x14ac:dyDescent="0.15">
      <c r="A21" s="463"/>
      <c r="B21" s="463"/>
      <c r="C21" s="463"/>
    </row>
    <row r="22" spans="1:3" s="61" customFormat="1" ht="18" customHeight="1" x14ac:dyDescent="0.15">
      <c r="A22" s="87" t="s">
        <v>565</v>
      </c>
      <c r="B22" s="268"/>
      <c r="C22" s="87" t="s">
        <v>564</v>
      </c>
    </row>
    <row r="23" spans="1:3" s="61" customFormat="1" ht="18" customHeight="1" x14ac:dyDescent="0.15">
      <c r="A23" s="364"/>
      <c r="B23" s="364"/>
      <c r="C23" s="364"/>
    </row>
    <row r="24" spans="1:3" s="63" customFormat="1" ht="45" customHeight="1" x14ac:dyDescent="0.15">
      <c r="A24" s="145" t="s">
        <v>297</v>
      </c>
      <c r="B24" s="146" t="s">
        <v>149</v>
      </c>
      <c r="C24" s="147" t="s">
        <v>12</v>
      </c>
    </row>
    <row r="25" spans="1:3" s="56" customFormat="1" ht="45" customHeight="1" x14ac:dyDescent="0.15">
      <c r="A25" s="148" t="s">
        <v>422</v>
      </c>
      <c r="B25" s="269" t="s">
        <v>32</v>
      </c>
      <c r="C25" s="270" t="s">
        <v>32</v>
      </c>
    </row>
    <row r="26" spans="1:3" s="56" customFormat="1" ht="45" customHeight="1" x14ac:dyDescent="0.15">
      <c r="A26" s="148" t="s">
        <v>373</v>
      </c>
      <c r="B26" s="269" t="s">
        <v>32</v>
      </c>
      <c r="C26" s="270" t="s">
        <v>32</v>
      </c>
    </row>
    <row r="27" spans="1:3" s="56" customFormat="1" ht="45" customHeight="1" x14ac:dyDescent="0.15">
      <c r="A27" s="148" t="s">
        <v>427</v>
      </c>
      <c r="B27" s="269" t="s">
        <v>32</v>
      </c>
      <c r="C27" s="270" t="s">
        <v>32</v>
      </c>
    </row>
    <row r="28" spans="1:3" s="56" customFormat="1" ht="45" customHeight="1" x14ac:dyDescent="0.15">
      <c r="A28" s="151" t="s">
        <v>249</v>
      </c>
      <c r="B28" s="271"/>
      <c r="C28" s="272"/>
    </row>
    <row r="29" spans="1:3" ht="18" customHeight="1" x14ac:dyDescent="0.15">
      <c r="A29" s="70" t="s">
        <v>321</v>
      </c>
      <c r="B29" s="70"/>
    </row>
    <row r="30" spans="1:3" ht="18" customHeight="1" x14ac:dyDescent="0.15">
      <c r="A30" s="324" t="s">
        <v>428</v>
      </c>
      <c r="B30" s="324"/>
      <c r="C30" s="325"/>
    </row>
    <row r="31" spans="1:3" ht="18" customHeight="1" x14ac:dyDescent="0.15">
      <c r="A31" s="324" t="s">
        <v>377</v>
      </c>
      <c r="B31" s="324"/>
      <c r="C31" s="325"/>
    </row>
    <row r="32" spans="1:3" s="70" customFormat="1" ht="18" customHeight="1" x14ac:dyDescent="0.15">
      <c r="A32" s="324" t="s">
        <v>429</v>
      </c>
      <c r="B32" s="324"/>
      <c r="C32" s="326"/>
    </row>
    <row r="33" spans="1:3" s="70" customFormat="1" ht="18" customHeight="1" x14ac:dyDescent="0.15">
      <c r="A33" s="324" t="s">
        <v>294</v>
      </c>
      <c r="B33" s="324"/>
      <c r="C33" s="326"/>
    </row>
    <row r="34" spans="1:3" ht="18" customHeight="1" x14ac:dyDescent="0.15">
      <c r="A34" s="362" t="s">
        <v>512</v>
      </c>
      <c r="B34" s="362"/>
      <c r="C34" s="362"/>
    </row>
    <row r="35" spans="1:3" ht="18" customHeight="1" x14ac:dyDescent="0.15">
      <c r="A35" s="362" t="s">
        <v>414</v>
      </c>
      <c r="B35" s="362"/>
      <c r="C35" s="362"/>
    </row>
    <row r="36" spans="1:3" ht="18" customHeight="1" x14ac:dyDescent="0.15">
      <c r="A36" s="363" t="s">
        <v>511</v>
      </c>
      <c r="B36" s="363"/>
      <c r="C36" s="363"/>
    </row>
  </sheetData>
  <mergeCells count="20">
    <mergeCell ref="A2:C2"/>
    <mergeCell ref="A4:C4"/>
    <mergeCell ref="A5:C5"/>
    <mergeCell ref="A7:C7"/>
    <mergeCell ref="A9:C9"/>
    <mergeCell ref="A11:C11"/>
    <mergeCell ref="A14:C14"/>
    <mergeCell ref="A17:C17"/>
    <mergeCell ref="A18:C18"/>
    <mergeCell ref="A19:C19"/>
    <mergeCell ref="A20:C20"/>
    <mergeCell ref="A21:C21"/>
    <mergeCell ref="A23:C23"/>
    <mergeCell ref="A30:C30"/>
    <mergeCell ref="A31:C31"/>
    <mergeCell ref="A32:C32"/>
    <mergeCell ref="A33:C33"/>
    <mergeCell ref="A34:C34"/>
    <mergeCell ref="A35:C35"/>
    <mergeCell ref="A36:C36"/>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F36"/>
  <sheetViews>
    <sheetView view="pageBreakPreview" zoomScaleSheetLayoutView="100" workbookViewId="0">
      <selection activeCell="A22" sqref="A22"/>
    </sheetView>
  </sheetViews>
  <sheetFormatPr defaultRowHeight="36" customHeight="1" x14ac:dyDescent="0.15"/>
  <cols>
    <col min="1" max="1" width="6.75" style="52" customWidth="1"/>
    <col min="2" max="2" width="30.125" style="52" customWidth="1"/>
    <col min="3" max="3" width="15.625" style="52" customWidth="1"/>
    <col min="4" max="4" width="30.75" style="52" customWidth="1"/>
    <col min="5" max="5" width="9" style="52" customWidth="1"/>
    <col min="6" max="16384" width="9" style="52"/>
  </cols>
  <sheetData>
    <row r="1" spans="1:6" ht="18" customHeight="1" x14ac:dyDescent="0.15"/>
    <row r="2" spans="1:6" ht="27" customHeight="1" x14ac:dyDescent="0.15">
      <c r="A2" s="357" t="s">
        <v>423</v>
      </c>
      <c r="B2" s="357"/>
      <c r="C2" s="357"/>
      <c r="D2" s="325"/>
    </row>
    <row r="3" spans="1:6" ht="18" customHeight="1" x14ac:dyDescent="0.15">
      <c r="A3" s="392"/>
      <c r="B3" s="392"/>
      <c r="C3" s="392"/>
      <c r="D3" s="367"/>
    </row>
    <row r="4" spans="1:6" ht="13.5" customHeight="1" x14ac:dyDescent="0.15">
      <c r="A4" s="53"/>
      <c r="B4" s="53"/>
      <c r="C4" s="53"/>
    </row>
    <row r="5" spans="1:6" ht="27" customHeight="1" x14ac:dyDescent="0.15">
      <c r="A5" s="366" t="s">
        <v>430</v>
      </c>
      <c r="B5" s="366"/>
      <c r="C5" s="366"/>
      <c r="D5" s="367"/>
    </row>
    <row r="6" spans="1:6" ht="13.5" customHeight="1" x14ac:dyDescent="0.15">
      <c r="A6" s="54"/>
      <c r="B6" s="54"/>
      <c r="C6" s="54"/>
    </row>
    <row r="7" spans="1:6" s="57" customFormat="1" ht="27" customHeight="1" x14ac:dyDescent="0.15">
      <c r="A7" s="480" t="s">
        <v>275</v>
      </c>
      <c r="B7" s="480"/>
      <c r="C7" s="120"/>
      <c r="D7" s="120"/>
    </row>
    <row r="8" spans="1:6" s="57" customFormat="1" ht="27" customHeight="1" x14ac:dyDescent="0.15">
      <c r="A8" s="361" t="str">
        <f>TEXT(入力シート!$B$7,"ggge年m月d日")&amp;"執行"&amp;入力シート!$B$3</f>
        <v>令和7年　　月　　日執行参議院徳島県及び高知県選挙区選出議員選挙</v>
      </c>
      <c r="B8" s="361"/>
      <c r="C8" s="361"/>
      <c r="D8" s="354"/>
    </row>
    <row r="9" spans="1:6" s="57" customFormat="1" ht="27" customHeight="1" x14ac:dyDescent="0.15">
      <c r="A9" s="56"/>
      <c r="B9" s="56"/>
      <c r="C9" s="58" t="s">
        <v>451</v>
      </c>
      <c r="D9" s="56" t="str">
        <f>入力シート!$B$22</f>
        <v>　</v>
      </c>
      <c r="E9" s="56"/>
      <c r="F9" s="56"/>
    </row>
    <row r="10" spans="1:6" s="61" customFormat="1" ht="9" customHeight="1" x14ac:dyDescent="0.15">
      <c r="A10" s="60"/>
      <c r="B10" s="60"/>
      <c r="C10" s="60"/>
    </row>
    <row r="11" spans="1:6" s="61" customFormat="1" ht="18" customHeight="1" x14ac:dyDescent="0.15">
      <c r="A11" s="355" t="s">
        <v>296</v>
      </c>
      <c r="B11" s="355"/>
      <c r="C11" s="355"/>
      <c r="D11" s="355"/>
    </row>
    <row r="12" spans="1:6" s="61" customFormat="1" ht="9" customHeight="1" x14ac:dyDescent="0.15">
      <c r="A12" s="350"/>
      <c r="B12" s="350"/>
      <c r="C12" s="350"/>
      <c r="D12" s="350"/>
    </row>
    <row r="13" spans="1:6" s="67" customFormat="1" ht="54" customHeight="1" x14ac:dyDescent="0.15">
      <c r="A13" s="474" t="s">
        <v>78</v>
      </c>
      <c r="B13" s="475"/>
      <c r="C13" s="476"/>
      <c r="D13" s="477"/>
    </row>
    <row r="14" spans="1:6" s="67" customFormat="1" ht="45" customHeight="1" x14ac:dyDescent="0.15">
      <c r="A14" s="388" t="s">
        <v>432</v>
      </c>
      <c r="B14" s="467"/>
      <c r="C14" s="478" t="s">
        <v>32</v>
      </c>
      <c r="D14" s="479"/>
    </row>
    <row r="15" spans="1:6" s="67" customFormat="1" ht="45" customHeight="1" x14ac:dyDescent="0.15">
      <c r="A15" s="388" t="s">
        <v>221</v>
      </c>
      <c r="B15" s="467"/>
      <c r="C15" s="468" t="s">
        <v>331</v>
      </c>
      <c r="D15" s="469"/>
    </row>
    <row r="16" spans="1:6" s="67" customFormat="1" ht="45" customHeight="1" x14ac:dyDescent="0.15">
      <c r="A16" s="470" t="s">
        <v>433</v>
      </c>
      <c r="B16" s="471"/>
      <c r="C16" s="472" t="str">
        <f>IF(入力シート!$B$14="","",入力シート!$B$14)</f>
        <v/>
      </c>
      <c r="D16" s="473"/>
    </row>
    <row r="17" spans="1:4" ht="18" customHeight="1" x14ac:dyDescent="0.15"/>
    <row r="18" spans="1:4" ht="18" customHeight="1" x14ac:dyDescent="0.15">
      <c r="A18" s="70" t="s">
        <v>321</v>
      </c>
      <c r="B18" s="70"/>
      <c r="C18" s="70"/>
    </row>
    <row r="19" spans="1:4" ht="18" customHeight="1" x14ac:dyDescent="0.15">
      <c r="A19" s="324" t="s">
        <v>188</v>
      </c>
      <c r="B19" s="324"/>
      <c r="C19" s="324"/>
      <c r="D19" s="325"/>
    </row>
    <row r="20" spans="1:4" ht="18" customHeight="1" x14ac:dyDescent="0.15">
      <c r="A20" s="324" t="s">
        <v>481</v>
      </c>
      <c r="B20" s="324"/>
      <c r="C20" s="324"/>
      <c r="D20" s="325"/>
    </row>
    <row r="21" spans="1:4" ht="18" customHeight="1" x14ac:dyDescent="0.15">
      <c r="A21" s="134"/>
      <c r="B21" s="134"/>
      <c r="C21" s="134"/>
      <c r="D21" s="132"/>
    </row>
    <row r="22" spans="1:4" ht="18" customHeight="1" x14ac:dyDescent="0.15">
      <c r="A22" s="324" t="s">
        <v>435</v>
      </c>
      <c r="B22" s="324"/>
      <c r="C22" s="324"/>
      <c r="D22" s="325"/>
    </row>
    <row r="23" spans="1:4" ht="18" customHeight="1" x14ac:dyDescent="0.15">
      <c r="A23" s="134"/>
      <c r="B23" s="134"/>
      <c r="C23" s="134"/>
      <c r="D23" s="132"/>
    </row>
    <row r="24" spans="1:4" ht="18" customHeight="1" x14ac:dyDescent="0.15">
      <c r="A24" s="324" t="s">
        <v>94</v>
      </c>
      <c r="B24" s="324"/>
      <c r="C24" s="324"/>
      <c r="D24" s="325"/>
    </row>
    <row r="25" spans="1:4" ht="18" customHeight="1" x14ac:dyDescent="0.15">
      <c r="A25" s="324" t="s">
        <v>283</v>
      </c>
      <c r="B25" s="324"/>
      <c r="C25" s="324"/>
      <c r="D25" s="325"/>
    </row>
    <row r="26" spans="1:4" ht="18" customHeight="1" x14ac:dyDescent="0.15">
      <c r="A26" s="134"/>
      <c r="B26" s="134"/>
      <c r="C26" s="134"/>
      <c r="D26" s="132"/>
    </row>
    <row r="27" spans="1:4" ht="18" customHeight="1" x14ac:dyDescent="0.15">
      <c r="A27" s="324" t="s">
        <v>438</v>
      </c>
      <c r="B27" s="324"/>
      <c r="C27" s="324"/>
      <c r="D27" s="325"/>
    </row>
    <row r="28" spans="1:4" ht="18" customHeight="1" x14ac:dyDescent="0.15">
      <c r="A28" s="324" t="s">
        <v>73</v>
      </c>
      <c r="B28" s="324"/>
      <c r="C28" s="324"/>
      <c r="D28" s="325"/>
    </row>
    <row r="29" spans="1:4" ht="18" customHeight="1" x14ac:dyDescent="0.15">
      <c r="A29" s="324" t="s">
        <v>115</v>
      </c>
      <c r="B29" s="324"/>
      <c r="C29" s="324"/>
      <c r="D29" s="325"/>
    </row>
    <row r="30" spans="1:4" ht="18" customHeight="1" x14ac:dyDescent="0.15">
      <c r="A30" s="324" t="s">
        <v>439</v>
      </c>
      <c r="B30" s="324"/>
      <c r="C30" s="324"/>
      <c r="D30" s="325"/>
    </row>
    <row r="31" spans="1:4" ht="18" customHeight="1" x14ac:dyDescent="0.15">
      <c r="A31" s="324" t="s">
        <v>287</v>
      </c>
      <c r="B31" s="324"/>
      <c r="C31" s="324"/>
      <c r="D31" s="325"/>
    </row>
    <row r="32" spans="1:4" ht="18" customHeight="1" x14ac:dyDescent="0.15">
      <c r="B32" s="466" t="s">
        <v>566</v>
      </c>
      <c r="C32" s="466"/>
      <c r="D32" s="465" t="s">
        <v>204</v>
      </c>
    </row>
    <row r="33" spans="1:4" ht="18" customHeight="1" x14ac:dyDescent="0.15">
      <c r="B33" s="464" t="s">
        <v>140</v>
      </c>
      <c r="C33" s="464"/>
      <c r="D33" s="326"/>
    </row>
    <row r="34" spans="1:4" ht="18" customHeight="1" x14ac:dyDescent="0.15">
      <c r="A34" s="324" t="s">
        <v>441</v>
      </c>
      <c r="B34" s="324"/>
      <c r="C34" s="324"/>
      <c r="D34" s="325"/>
    </row>
    <row r="35" spans="1:4" ht="18" customHeight="1" x14ac:dyDescent="0.15">
      <c r="A35" s="324"/>
      <c r="B35" s="324"/>
      <c r="C35" s="324"/>
      <c r="D35" s="325"/>
    </row>
    <row r="36" spans="1:4" ht="18" customHeight="1" x14ac:dyDescent="0.15">
      <c r="A36" s="324" t="s">
        <v>246</v>
      </c>
      <c r="B36" s="324"/>
      <c r="C36" s="324"/>
      <c r="D36" s="325"/>
    </row>
  </sheetData>
  <mergeCells count="31">
    <mergeCell ref="A2:D2"/>
    <mergeCell ref="A3:D3"/>
    <mergeCell ref="A5:D5"/>
    <mergeCell ref="A7:B7"/>
    <mergeCell ref="A8:D8"/>
    <mergeCell ref="A11:D11"/>
    <mergeCell ref="A12:D12"/>
    <mergeCell ref="A13:B13"/>
    <mergeCell ref="C13:D13"/>
    <mergeCell ref="A14:B14"/>
    <mergeCell ref="C14:D14"/>
    <mergeCell ref="A15:B15"/>
    <mergeCell ref="C15:D15"/>
    <mergeCell ref="A16:B16"/>
    <mergeCell ref="C16:D16"/>
    <mergeCell ref="A19:D19"/>
    <mergeCell ref="A20:D20"/>
    <mergeCell ref="A22:D22"/>
    <mergeCell ref="A24:D24"/>
    <mergeCell ref="A25:D25"/>
    <mergeCell ref="A27:D27"/>
    <mergeCell ref="A28:D28"/>
    <mergeCell ref="A29:D29"/>
    <mergeCell ref="A30:D30"/>
    <mergeCell ref="A31:D31"/>
    <mergeCell ref="B32:C32"/>
    <mergeCell ref="B33:C33"/>
    <mergeCell ref="A34:D34"/>
    <mergeCell ref="A35:D35"/>
    <mergeCell ref="A36:D36"/>
    <mergeCell ref="D32:D33"/>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M50"/>
  <sheetViews>
    <sheetView view="pageBreakPreview" zoomScaleSheetLayoutView="100" workbookViewId="0">
      <selection activeCell="A22" sqref="A22"/>
    </sheetView>
  </sheetViews>
  <sheetFormatPr defaultRowHeight="36" customHeight="1" x14ac:dyDescent="0.15"/>
  <cols>
    <col min="1" max="1" width="25" style="52" customWidth="1"/>
    <col min="2" max="2" width="28.625" style="52" customWidth="1"/>
    <col min="3" max="9" width="4" style="52" customWidth="1"/>
    <col min="10" max="10" width="2.125" style="52" customWidth="1"/>
    <col min="11" max="12" width="9" style="52" customWidth="1"/>
    <col min="13" max="13" width="9" style="98" customWidth="1"/>
    <col min="14" max="14" width="9" style="52" customWidth="1"/>
    <col min="15" max="16384" width="9" style="52"/>
  </cols>
  <sheetData>
    <row r="1" spans="1:13" ht="11.25" customHeight="1" x14ac:dyDescent="0.15"/>
    <row r="2" spans="1:13" ht="27" customHeight="1" x14ac:dyDescent="0.15">
      <c r="A2" s="357" t="s">
        <v>255</v>
      </c>
      <c r="B2" s="357"/>
      <c r="C2" s="357"/>
      <c r="D2" s="357"/>
      <c r="E2" s="357"/>
      <c r="F2" s="357"/>
      <c r="G2" s="357"/>
      <c r="H2" s="357"/>
      <c r="I2" s="357"/>
      <c r="J2" s="325"/>
    </row>
    <row r="3" spans="1:13" ht="18" customHeight="1" x14ac:dyDescent="0.15">
      <c r="A3" s="392" t="s">
        <v>289</v>
      </c>
      <c r="B3" s="392"/>
      <c r="C3" s="392"/>
      <c r="D3" s="392"/>
      <c r="E3" s="392"/>
      <c r="F3" s="392"/>
      <c r="G3" s="392"/>
      <c r="H3" s="392"/>
      <c r="I3" s="367"/>
      <c r="J3" s="367"/>
    </row>
    <row r="4" spans="1:13" ht="13.5" customHeight="1" x14ac:dyDescent="0.15">
      <c r="A4" s="53"/>
      <c r="B4" s="53"/>
      <c r="C4" s="53"/>
      <c r="D4" s="53"/>
      <c r="E4" s="53"/>
      <c r="F4" s="53"/>
      <c r="G4" s="53"/>
      <c r="H4" s="53"/>
      <c r="I4" s="53"/>
    </row>
    <row r="5" spans="1:13" ht="27" customHeight="1" x14ac:dyDescent="0.15">
      <c r="A5" s="366" t="s">
        <v>197</v>
      </c>
      <c r="B5" s="366"/>
      <c r="C5" s="366"/>
      <c r="D5" s="366"/>
      <c r="E5" s="366"/>
      <c r="F5" s="366"/>
      <c r="G5" s="366"/>
      <c r="H5" s="366"/>
      <c r="I5" s="366"/>
      <c r="J5" s="367"/>
    </row>
    <row r="6" spans="1:13" ht="27" customHeight="1" x14ac:dyDescent="0.15">
      <c r="A6" s="366" t="s">
        <v>91</v>
      </c>
      <c r="B6" s="366"/>
      <c r="C6" s="366"/>
      <c r="D6" s="366"/>
      <c r="E6" s="366"/>
      <c r="F6" s="366"/>
      <c r="G6" s="366"/>
      <c r="H6" s="366"/>
      <c r="I6" s="366"/>
      <c r="J6" s="367"/>
    </row>
    <row r="7" spans="1:13" ht="7.5" customHeight="1" x14ac:dyDescent="0.15">
      <c r="A7" s="54"/>
      <c r="B7" s="54"/>
      <c r="C7" s="54"/>
      <c r="D7" s="54"/>
      <c r="E7" s="54"/>
      <c r="F7" s="54"/>
      <c r="G7" s="54"/>
      <c r="H7" s="54"/>
      <c r="I7" s="54"/>
    </row>
    <row r="8" spans="1:13" s="57" customFormat="1" ht="27" customHeight="1" x14ac:dyDescent="0.15">
      <c r="A8" s="273" t="s">
        <v>275</v>
      </c>
      <c r="B8" s="56"/>
      <c r="C8" s="56"/>
      <c r="D8" s="56"/>
      <c r="E8" s="56"/>
      <c r="F8" s="56"/>
      <c r="G8" s="56"/>
      <c r="H8" s="56"/>
      <c r="I8" s="56"/>
      <c r="J8" s="56"/>
      <c r="M8" s="99"/>
    </row>
    <row r="9" spans="1:13" ht="7.5" customHeight="1" x14ac:dyDescent="0.15">
      <c r="A9" s="54"/>
      <c r="B9" s="54"/>
      <c r="C9" s="54"/>
      <c r="D9" s="54"/>
      <c r="E9" s="54"/>
      <c r="F9" s="54"/>
      <c r="G9" s="54"/>
      <c r="H9" s="54"/>
      <c r="I9" s="54"/>
    </row>
    <row r="10" spans="1:13" s="61" customFormat="1" ht="27" customHeight="1" x14ac:dyDescent="0.15">
      <c r="A10" s="100" t="s">
        <v>545</v>
      </c>
      <c r="B10" s="67" t="str">
        <f>IFERROR(VLOOKUP(A10,入力シート!$A$11:$B$12,2,FALSE),"")</f>
        <v/>
      </c>
      <c r="C10" s="67" t="s">
        <v>212</v>
      </c>
      <c r="D10" s="67"/>
      <c r="E10" s="67"/>
      <c r="F10" s="67"/>
      <c r="G10" s="67"/>
      <c r="H10" s="67"/>
      <c r="I10" s="67"/>
      <c r="J10" s="67"/>
      <c r="M10" s="101"/>
    </row>
    <row r="11" spans="1:13" ht="7.5" customHeight="1" x14ac:dyDescent="0.15">
      <c r="A11" s="54"/>
      <c r="B11" s="54"/>
      <c r="C11" s="54"/>
      <c r="D11" s="54"/>
      <c r="E11" s="54"/>
      <c r="F11" s="54"/>
      <c r="G11" s="54"/>
      <c r="H11" s="54"/>
      <c r="I11" s="54"/>
    </row>
    <row r="12" spans="1:13" s="57" customFormat="1" ht="48" x14ac:dyDescent="0.15">
      <c r="A12" s="102" t="s">
        <v>579</v>
      </c>
      <c r="B12" s="103" t="s">
        <v>184</v>
      </c>
      <c r="C12" s="426"/>
      <c r="D12" s="426"/>
      <c r="E12" s="426"/>
      <c r="F12" s="426"/>
      <c r="G12" s="426"/>
      <c r="H12" s="426"/>
      <c r="I12" s="426"/>
      <c r="J12" s="56"/>
      <c r="K12" s="491"/>
      <c r="L12" s="491"/>
    </row>
    <row r="13" spans="1:13" s="57" customFormat="1" ht="7.5" customHeight="1" x14ac:dyDescent="0.15">
      <c r="A13" s="361"/>
      <c r="B13" s="361"/>
      <c r="C13" s="361"/>
      <c r="D13" s="361"/>
      <c r="E13" s="361"/>
      <c r="F13" s="361"/>
      <c r="G13" s="361"/>
      <c r="H13" s="361"/>
      <c r="I13" s="361"/>
      <c r="J13" s="354"/>
    </row>
    <row r="14" spans="1:13" s="57" customFormat="1" ht="26.25" customHeight="1" x14ac:dyDescent="0.15">
      <c r="A14" s="102"/>
      <c r="B14" s="103" t="s">
        <v>371</v>
      </c>
      <c r="C14" s="426"/>
      <c r="D14" s="426"/>
      <c r="E14" s="426"/>
      <c r="F14" s="426"/>
      <c r="G14" s="426"/>
      <c r="H14" s="426"/>
      <c r="I14" s="426"/>
      <c r="J14" s="56"/>
      <c r="K14" s="59"/>
      <c r="L14" s="59"/>
    </row>
    <row r="15" spans="1:13" s="57" customFormat="1" ht="7.5" customHeight="1" x14ac:dyDescent="0.15">
      <c r="A15" s="424"/>
      <c r="B15" s="425"/>
      <c r="C15" s="425"/>
      <c r="D15" s="425"/>
      <c r="E15" s="425"/>
      <c r="F15" s="425"/>
      <c r="G15" s="425"/>
      <c r="H15" s="425"/>
      <c r="I15" s="425"/>
      <c r="J15" s="425"/>
      <c r="K15" s="59"/>
      <c r="L15" s="59"/>
    </row>
    <row r="16" spans="1:13" s="61" customFormat="1" ht="26.25" customHeight="1" x14ac:dyDescent="0.15">
      <c r="A16" s="102"/>
      <c r="B16" s="103" t="s">
        <v>217</v>
      </c>
      <c r="C16" s="426"/>
      <c r="D16" s="426"/>
      <c r="E16" s="426"/>
      <c r="F16" s="426"/>
      <c r="G16" s="426"/>
      <c r="H16" s="426"/>
      <c r="I16" s="426"/>
      <c r="J16" s="56"/>
    </row>
    <row r="17" spans="1:13" s="61" customFormat="1" ht="18.75" customHeight="1" x14ac:dyDescent="0.15">
      <c r="A17" s="355" t="s">
        <v>296</v>
      </c>
      <c r="B17" s="355"/>
      <c r="C17" s="355"/>
      <c r="D17" s="355"/>
      <c r="E17" s="355"/>
      <c r="F17" s="355"/>
      <c r="G17" s="355"/>
      <c r="H17" s="355"/>
      <c r="I17" s="355"/>
      <c r="J17" s="355"/>
    </row>
    <row r="18" spans="1:13" s="61" customFormat="1" ht="13.5" customHeight="1" x14ac:dyDescent="0.15">
      <c r="A18" s="60"/>
      <c r="B18" s="60"/>
      <c r="C18" s="60"/>
      <c r="D18" s="60"/>
      <c r="E18" s="60"/>
      <c r="F18" s="60"/>
      <c r="G18" s="60"/>
      <c r="H18" s="60"/>
      <c r="I18" s="60"/>
      <c r="M18" s="101"/>
    </row>
    <row r="19" spans="1:13" s="61" customFormat="1" ht="18" customHeight="1" x14ac:dyDescent="0.15">
      <c r="A19" s="87" t="s">
        <v>546</v>
      </c>
      <c r="B19" s="268"/>
      <c r="C19" s="87" t="s">
        <v>331</v>
      </c>
      <c r="D19" s="87"/>
      <c r="E19" s="87"/>
      <c r="F19" s="87"/>
      <c r="G19" s="87"/>
      <c r="H19" s="87"/>
      <c r="I19" s="87"/>
      <c r="J19" s="87"/>
    </row>
    <row r="20" spans="1:13" s="61" customFormat="1" ht="9" customHeight="1" x14ac:dyDescent="0.15">
      <c r="A20" s="364"/>
      <c r="B20" s="364"/>
      <c r="C20" s="364"/>
      <c r="D20" s="364"/>
      <c r="E20" s="364"/>
      <c r="F20" s="364"/>
      <c r="G20" s="364"/>
      <c r="H20" s="364"/>
      <c r="I20" s="364"/>
      <c r="J20" s="364"/>
      <c r="M20" s="101"/>
    </row>
    <row r="21" spans="1:13" s="61" customFormat="1" ht="18" customHeight="1" x14ac:dyDescent="0.15">
      <c r="A21" s="364" t="s">
        <v>52</v>
      </c>
      <c r="B21" s="364"/>
      <c r="C21" s="364"/>
      <c r="D21" s="364"/>
      <c r="E21" s="364"/>
      <c r="F21" s="364"/>
      <c r="G21" s="364"/>
      <c r="H21" s="364"/>
      <c r="I21" s="364"/>
      <c r="J21" s="364"/>
      <c r="M21" s="101"/>
    </row>
    <row r="22" spans="1:13" s="61" customFormat="1" ht="9" customHeight="1" x14ac:dyDescent="0.15">
      <c r="A22" s="364"/>
      <c r="B22" s="364"/>
      <c r="C22" s="364"/>
      <c r="D22" s="364"/>
      <c r="E22" s="364"/>
      <c r="F22" s="364"/>
      <c r="G22" s="364"/>
      <c r="H22" s="364"/>
      <c r="I22" s="364"/>
      <c r="J22" s="364"/>
      <c r="M22" s="101"/>
    </row>
    <row r="23" spans="1:13" s="61" customFormat="1" ht="18" customHeight="1" x14ac:dyDescent="0.15">
      <c r="A23" s="364" t="str">
        <f>"３　"&amp;TEXT(入力シート!$B$7,"ggge年m月d日")&amp;"執行"&amp;入力シート!$B$3</f>
        <v>３　令和7年　　月　　日執行参議院徳島県及び高知県選挙区選出議員選挙</v>
      </c>
      <c r="B23" s="364"/>
      <c r="C23" s="364"/>
      <c r="D23" s="364"/>
      <c r="E23" s="364"/>
      <c r="F23" s="364"/>
      <c r="G23" s="364"/>
      <c r="H23" s="364"/>
      <c r="I23" s="364"/>
      <c r="J23" s="364"/>
    </row>
    <row r="24" spans="1:13" s="61" customFormat="1" ht="9" customHeight="1" x14ac:dyDescent="0.15">
      <c r="A24" s="364"/>
      <c r="B24" s="364"/>
      <c r="C24" s="364"/>
      <c r="D24" s="364"/>
      <c r="E24" s="364"/>
      <c r="F24" s="364"/>
      <c r="G24" s="364"/>
      <c r="H24" s="364"/>
      <c r="I24" s="364"/>
      <c r="J24" s="364"/>
      <c r="M24" s="101"/>
    </row>
    <row r="25" spans="1:13" s="61" customFormat="1" ht="18" customHeight="1" x14ac:dyDescent="0.15">
      <c r="A25" s="364" t="s">
        <v>299</v>
      </c>
      <c r="B25" s="364"/>
      <c r="C25" s="364"/>
      <c r="D25" s="364"/>
      <c r="E25" s="364"/>
      <c r="F25" s="364"/>
      <c r="G25" s="364"/>
      <c r="H25" s="364"/>
      <c r="I25" s="364"/>
      <c r="J25" s="364"/>
    </row>
    <row r="26" spans="1:13" s="61" customFormat="1" ht="30" customHeight="1" x14ac:dyDescent="0.15">
      <c r="A26" s="421" t="str">
        <f>入力シート!$B$22</f>
        <v>　</v>
      </c>
      <c r="B26" s="421"/>
      <c r="C26" s="421"/>
      <c r="D26" s="421"/>
      <c r="E26" s="421"/>
      <c r="F26" s="421"/>
      <c r="G26" s="421"/>
      <c r="H26" s="421"/>
      <c r="I26" s="421"/>
      <c r="J26" s="421"/>
    </row>
    <row r="27" spans="1:13" s="61" customFormat="1" ht="18" customHeight="1" x14ac:dyDescent="0.15">
      <c r="A27" s="364" t="s">
        <v>196</v>
      </c>
      <c r="B27" s="364"/>
      <c r="C27" s="364"/>
      <c r="D27" s="364"/>
      <c r="E27" s="364"/>
      <c r="F27" s="364"/>
      <c r="G27" s="364"/>
      <c r="H27" s="364"/>
      <c r="I27" s="364"/>
      <c r="J27" s="364"/>
      <c r="M27" s="101"/>
    </row>
    <row r="28" spans="1:13" s="61" customFormat="1" ht="9" customHeight="1" x14ac:dyDescent="0.15">
      <c r="A28" s="364"/>
      <c r="B28" s="364"/>
      <c r="C28" s="364"/>
      <c r="D28" s="364"/>
      <c r="E28" s="364"/>
      <c r="F28" s="364"/>
      <c r="G28" s="364"/>
      <c r="H28" s="364"/>
      <c r="I28" s="364"/>
      <c r="J28" s="364"/>
      <c r="M28" s="101"/>
    </row>
    <row r="29" spans="1:13" s="63" customFormat="1" ht="30" customHeight="1" x14ac:dyDescent="0.15">
      <c r="A29" s="105" t="s">
        <v>416</v>
      </c>
      <c r="B29" s="482"/>
      <c r="C29" s="483"/>
      <c r="D29" s="482"/>
      <c r="E29" s="483"/>
      <c r="F29" s="483"/>
      <c r="G29" s="483"/>
      <c r="H29" s="483"/>
      <c r="I29" s="483"/>
      <c r="J29" s="484"/>
    </row>
    <row r="30" spans="1:13" s="109" customFormat="1" ht="6" customHeight="1" x14ac:dyDescent="0.15">
      <c r="A30" s="404" t="s">
        <v>525</v>
      </c>
      <c r="B30" s="407" t="s">
        <v>527</v>
      </c>
      <c r="C30" s="107"/>
      <c r="D30" s="107"/>
      <c r="E30" s="107"/>
      <c r="F30" s="107"/>
      <c r="G30" s="107"/>
      <c r="H30" s="107"/>
      <c r="I30" s="107"/>
      <c r="J30" s="108"/>
    </row>
    <row r="31" spans="1:13" s="109" customFormat="1" ht="26.25" customHeight="1" x14ac:dyDescent="0.15">
      <c r="A31" s="405"/>
      <c r="B31" s="408"/>
      <c r="C31" s="274"/>
      <c r="D31" s="274"/>
      <c r="E31" s="274"/>
      <c r="F31" s="274"/>
      <c r="G31" s="274"/>
      <c r="H31" s="274"/>
      <c r="I31" s="275"/>
      <c r="J31" s="112"/>
    </row>
    <row r="32" spans="1:13" s="109" customFormat="1" ht="6" customHeight="1" x14ac:dyDescent="0.15">
      <c r="A32" s="406"/>
      <c r="B32" s="409"/>
      <c r="C32" s="107"/>
      <c r="D32" s="107"/>
      <c r="E32" s="107"/>
      <c r="F32" s="107"/>
      <c r="G32" s="107"/>
      <c r="H32" s="107"/>
      <c r="I32" s="107"/>
      <c r="J32" s="113"/>
    </row>
    <row r="33" spans="1:13" s="109" customFormat="1" ht="15" customHeight="1" x14ac:dyDescent="0.15">
      <c r="A33" s="114" t="s">
        <v>407</v>
      </c>
      <c r="B33" s="485"/>
      <c r="C33" s="486"/>
      <c r="D33" s="486"/>
      <c r="E33" s="486"/>
      <c r="F33" s="486"/>
      <c r="G33" s="486"/>
      <c r="H33" s="486"/>
      <c r="I33" s="486"/>
      <c r="J33" s="487"/>
    </row>
    <row r="34" spans="1:13" s="109" customFormat="1" ht="30" customHeight="1" x14ac:dyDescent="0.15">
      <c r="A34" s="115" t="s">
        <v>526</v>
      </c>
      <c r="B34" s="488"/>
      <c r="C34" s="489"/>
      <c r="D34" s="489"/>
      <c r="E34" s="489"/>
      <c r="F34" s="489"/>
      <c r="G34" s="489"/>
      <c r="H34" s="489"/>
      <c r="I34" s="489"/>
      <c r="J34" s="490"/>
    </row>
    <row r="35" spans="1:13" s="109" customFormat="1" ht="15" customHeight="1" x14ac:dyDescent="0.15">
      <c r="A35" s="116"/>
      <c r="B35" s="117"/>
      <c r="C35" s="118"/>
      <c r="D35" s="118"/>
      <c r="E35" s="118"/>
      <c r="F35" s="118"/>
      <c r="G35" s="118"/>
      <c r="H35" s="118"/>
      <c r="I35" s="118"/>
      <c r="J35" s="118"/>
      <c r="M35" s="99"/>
    </row>
    <row r="36" spans="1:13" s="56" customFormat="1" ht="18" customHeight="1" x14ac:dyDescent="0.15">
      <c r="A36" s="119" t="s">
        <v>321</v>
      </c>
      <c r="B36" s="119"/>
      <c r="C36" s="119"/>
      <c r="D36" s="119"/>
      <c r="E36" s="119"/>
      <c r="F36" s="119"/>
      <c r="G36" s="119"/>
      <c r="H36" s="119"/>
      <c r="I36" s="119"/>
      <c r="J36" s="119"/>
      <c r="M36" s="99"/>
    </row>
    <row r="37" spans="1:13" s="56" customFormat="1" ht="18" customHeight="1" x14ac:dyDescent="0.15">
      <c r="A37" s="324" t="s">
        <v>417</v>
      </c>
      <c r="B37" s="324"/>
      <c r="C37" s="324"/>
      <c r="D37" s="324"/>
      <c r="E37" s="324"/>
      <c r="F37" s="324"/>
      <c r="G37" s="324"/>
      <c r="H37" s="324"/>
      <c r="I37" s="324"/>
      <c r="J37" s="324"/>
      <c r="M37" s="99"/>
    </row>
    <row r="38" spans="1:13" s="56" customFormat="1" ht="18" customHeight="1" x14ac:dyDescent="0.15">
      <c r="A38" s="324" t="s">
        <v>515</v>
      </c>
      <c r="B38" s="324"/>
      <c r="C38" s="324"/>
      <c r="D38" s="324"/>
      <c r="E38" s="324"/>
      <c r="F38" s="324"/>
      <c r="G38" s="324"/>
      <c r="H38" s="324"/>
      <c r="I38" s="324"/>
      <c r="J38" s="324"/>
      <c r="M38" s="99"/>
    </row>
    <row r="39" spans="1:13" s="56" customFormat="1" ht="18" customHeight="1" x14ac:dyDescent="0.15">
      <c r="A39" s="324" t="s">
        <v>306</v>
      </c>
      <c r="B39" s="324"/>
      <c r="C39" s="324"/>
      <c r="D39" s="324"/>
      <c r="E39" s="324"/>
      <c r="F39" s="324"/>
      <c r="G39" s="324"/>
      <c r="H39" s="324"/>
      <c r="I39" s="324"/>
      <c r="J39" s="324"/>
      <c r="M39" s="99"/>
    </row>
    <row r="40" spans="1:13" s="56" customFormat="1" ht="18" customHeight="1" x14ac:dyDescent="0.15">
      <c r="A40" s="324" t="s">
        <v>516</v>
      </c>
      <c r="B40" s="324"/>
      <c r="C40" s="324"/>
      <c r="D40" s="324"/>
      <c r="E40" s="324"/>
      <c r="F40" s="324"/>
      <c r="G40" s="324"/>
      <c r="H40" s="324"/>
      <c r="I40" s="324"/>
      <c r="J40" s="324"/>
      <c r="M40" s="99"/>
    </row>
    <row r="41" spans="1:13" s="56" customFormat="1" ht="18" customHeight="1" x14ac:dyDescent="0.15">
      <c r="A41" s="324" t="s">
        <v>127</v>
      </c>
      <c r="B41" s="324"/>
      <c r="C41" s="324"/>
      <c r="D41" s="324"/>
      <c r="E41" s="324"/>
      <c r="F41" s="324"/>
      <c r="G41" s="324"/>
      <c r="H41" s="324"/>
      <c r="I41" s="324"/>
      <c r="J41" s="324"/>
      <c r="M41" s="99"/>
    </row>
    <row r="42" spans="1:13" s="56" customFormat="1" ht="18" customHeight="1" x14ac:dyDescent="0.15">
      <c r="A42" s="324" t="s">
        <v>50</v>
      </c>
      <c r="B42" s="324"/>
      <c r="C42" s="324"/>
      <c r="D42" s="324"/>
      <c r="E42" s="324"/>
      <c r="F42" s="324"/>
      <c r="G42" s="324"/>
      <c r="H42" s="324"/>
      <c r="I42" s="324"/>
      <c r="J42" s="324"/>
      <c r="M42" s="99"/>
    </row>
    <row r="43" spans="1:13" s="56" customFormat="1" ht="18" customHeight="1" x14ac:dyDescent="0.15">
      <c r="A43" s="324" t="s">
        <v>517</v>
      </c>
      <c r="B43" s="324"/>
      <c r="C43" s="324"/>
      <c r="D43" s="324"/>
      <c r="E43" s="324"/>
      <c r="F43" s="324"/>
      <c r="G43" s="324"/>
      <c r="H43" s="324"/>
      <c r="I43" s="324"/>
      <c r="J43" s="324"/>
      <c r="M43" s="99"/>
    </row>
    <row r="44" spans="1:13" s="119" customFormat="1" ht="18" customHeight="1" x14ac:dyDescent="0.15">
      <c r="A44" s="324" t="s">
        <v>67</v>
      </c>
      <c r="B44" s="326"/>
      <c r="C44" s="326"/>
      <c r="D44" s="326"/>
      <c r="E44" s="326"/>
      <c r="F44" s="326"/>
      <c r="G44" s="326"/>
      <c r="H44" s="326"/>
      <c r="I44" s="326"/>
      <c r="J44" s="326"/>
      <c r="M44" s="106"/>
    </row>
    <row r="45" spans="1:13" ht="18" customHeight="1" x14ac:dyDescent="0.15">
      <c r="A45" s="362" t="s">
        <v>449</v>
      </c>
      <c r="B45" s="362"/>
      <c r="C45" s="362"/>
      <c r="D45" s="362"/>
      <c r="E45" s="362"/>
      <c r="F45" s="362"/>
      <c r="G45" s="362"/>
      <c r="H45" s="362"/>
      <c r="I45" s="362"/>
      <c r="J45" s="362"/>
    </row>
    <row r="46" spans="1:13" ht="18" customHeight="1" x14ac:dyDescent="0.15">
      <c r="A46" s="362" t="s">
        <v>510</v>
      </c>
      <c r="B46" s="363"/>
      <c r="C46" s="363"/>
      <c r="D46" s="363"/>
      <c r="E46" s="363"/>
      <c r="F46" s="363"/>
      <c r="G46" s="363"/>
      <c r="H46" s="363"/>
      <c r="I46" s="363"/>
      <c r="J46" s="363"/>
    </row>
    <row r="47" spans="1:13" ht="18" customHeight="1" x14ac:dyDescent="0.15">
      <c r="A47" s="362" t="s">
        <v>284</v>
      </c>
      <c r="B47" s="363"/>
      <c r="C47" s="363"/>
      <c r="D47" s="363"/>
      <c r="E47" s="363"/>
      <c r="F47" s="363"/>
      <c r="G47" s="363"/>
      <c r="H47" s="363"/>
      <c r="I47" s="363"/>
      <c r="J47" s="363"/>
    </row>
    <row r="48" spans="1:13" ht="36" customHeight="1" x14ac:dyDescent="0.15">
      <c r="A48" s="169"/>
      <c r="B48" s="169"/>
      <c r="C48" s="169"/>
      <c r="D48" s="169"/>
      <c r="E48" s="169"/>
      <c r="F48" s="169"/>
      <c r="G48" s="169"/>
      <c r="H48" s="169"/>
      <c r="I48" s="169"/>
      <c r="J48" s="169"/>
    </row>
    <row r="49" spans="1:10" ht="36" customHeight="1" x14ac:dyDescent="0.15">
      <c r="A49" s="481"/>
      <c r="B49" s="481"/>
      <c r="C49" s="481"/>
      <c r="D49" s="481"/>
      <c r="E49" s="481"/>
      <c r="F49" s="481"/>
      <c r="G49" s="481"/>
      <c r="H49" s="481"/>
      <c r="I49" s="481"/>
      <c r="J49" s="481"/>
    </row>
    <row r="50" spans="1:10" ht="36" customHeight="1" x14ac:dyDescent="0.15">
      <c r="A50" s="481"/>
      <c r="B50" s="481"/>
      <c r="C50" s="481"/>
      <c r="D50" s="481"/>
      <c r="E50" s="481"/>
      <c r="F50" s="481"/>
      <c r="G50" s="481"/>
      <c r="H50" s="481"/>
      <c r="I50" s="481"/>
      <c r="J50" s="481"/>
    </row>
  </sheetData>
  <mergeCells count="39">
    <mergeCell ref="A2:J2"/>
    <mergeCell ref="A3:J3"/>
    <mergeCell ref="A5:J5"/>
    <mergeCell ref="A6:J6"/>
    <mergeCell ref="C12:I12"/>
    <mergeCell ref="K12:L12"/>
    <mergeCell ref="A13:J13"/>
    <mergeCell ref="C14:I14"/>
    <mergeCell ref="A15:J15"/>
    <mergeCell ref="C16:I16"/>
    <mergeCell ref="A17:J17"/>
    <mergeCell ref="A20:J20"/>
    <mergeCell ref="A21:J21"/>
    <mergeCell ref="A22:J22"/>
    <mergeCell ref="A23:J23"/>
    <mergeCell ref="A24:J24"/>
    <mergeCell ref="A25:J25"/>
    <mergeCell ref="A26:J26"/>
    <mergeCell ref="A27:J27"/>
    <mergeCell ref="A28:J28"/>
    <mergeCell ref="B29:C29"/>
    <mergeCell ref="D29:J29"/>
    <mergeCell ref="B33:J33"/>
    <mergeCell ref="B34:J34"/>
    <mergeCell ref="A37:J37"/>
    <mergeCell ref="A49:J49"/>
    <mergeCell ref="A50:J50"/>
    <mergeCell ref="A30:A32"/>
    <mergeCell ref="B30:B32"/>
    <mergeCell ref="A43:J43"/>
    <mergeCell ref="A44:J44"/>
    <mergeCell ref="A45:J45"/>
    <mergeCell ref="A46:J46"/>
    <mergeCell ref="A47:J47"/>
    <mergeCell ref="A38:J38"/>
    <mergeCell ref="A39:J39"/>
    <mergeCell ref="A40:J40"/>
    <mergeCell ref="A41:J41"/>
    <mergeCell ref="A42:J42"/>
  </mergeCells>
  <phoneticPr fontId="2"/>
  <dataValidations count="1">
    <dataValidation type="list" allowBlank="1" showInputMessage="1" showErrorMessage="1" sqref="A10" xr:uid="{00000000-0002-0000-1000-000000000000}">
      <formula1>"　　　　　知事,徳島県知事,高知県知事"</formula1>
    </dataValidation>
  </dataValidations>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27"/>
  <sheetViews>
    <sheetView view="pageBreakPreview" zoomScaleSheetLayoutView="100" workbookViewId="0">
      <selection activeCell="A22" sqref="A22"/>
    </sheetView>
  </sheetViews>
  <sheetFormatPr defaultRowHeight="36" customHeight="1" x14ac:dyDescent="0.15"/>
  <cols>
    <col min="1" max="1" width="7.5" style="52" customWidth="1"/>
    <col min="2" max="2" width="6.5" style="52" customWidth="1"/>
    <col min="3" max="3" width="6" style="52" customWidth="1"/>
    <col min="4" max="4" width="11.5" style="52" customWidth="1"/>
    <col min="5" max="5" width="6.5" style="52" customWidth="1"/>
    <col min="6" max="6" width="6" style="52" customWidth="1"/>
    <col min="7" max="7" width="11.5" style="52" customWidth="1"/>
    <col min="8" max="8" width="6.5" style="52" customWidth="1"/>
    <col min="9" max="9" width="6" style="52" customWidth="1"/>
    <col min="10" max="10" width="11.5" style="52" customWidth="1"/>
    <col min="11" max="11" width="4.5" style="52" customWidth="1"/>
    <col min="12" max="12" width="9" style="52" customWidth="1"/>
    <col min="13" max="16384" width="9" style="52"/>
  </cols>
  <sheetData>
    <row r="1" spans="1:12" ht="18" customHeight="1" x14ac:dyDescent="0.15">
      <c r="A1" s="52" t="s">
        <v>394</v>
      </c>
    </row>
    <row r="2" spans="1:12" ht="27" customHeight="1" x14ac:dyDescent="0.15"/>
    <row r="3" spans="1:12" ht="27" customHeight="1" x14ac:dyDescent="0.15">
      <c r="A3" s="357" t="s">
        <v>387</v>
      </c>
      <c r="B3" s="357"/>
      <c r="C3" s="357"/>
      <c r="D3" s="357"/>
      <c r="E3" s="357"/>
      <c r="F3" s="357"/>
      <c r="G3" s="357"/>
      <c r="H3" s="357"/>
      <c r="I3" s="357"/>
      <c r="J3" s="357"/>
      <c r="K3" s="325"/>
    </row>
    <row r="4" spans="1:12" ht="18" customHeight="1" x14ac:dyDescent="0.15">
      <c r="A4" s="433" t="s">
        <v>289</v>
      </c>
      <c r="B4" s="433"/>
      <c r="C4" s="433"/>
      <c r="D4" s="433"/>
      <c r="E4" s="433"/>
      <c r="F4" s="433"/>
      <c r="G4" s="433"/>
      <c r="H4" s="433"/>
      <c r="I4" s="433"/>
      <c r="J4" s="433"/>
      <c r="K4" s="354"/>
    </row>
    <row r="5" spans="1:12" s="61" customFormat="1" ht="3.75" customHeight="1" x14ac:dyDescent="0.15">
      <c r="A5" s="364"/>
      <c r="B5" s="364"/>
      <c r="C5" s="364"/>
      <c r="D5" s="364"/>
      <c r="E5" s="364"/>
      <c r="F5" s="85"/>
    </row>
    <row r="6" spans="1:12" s="61" customFormat="1" ht="24.75" customHeight="1" x14ac:dyDescent="0.15">
      <c r="A6" s="86"/>
      <c r="B6" s="87"/>
      <c r="C6" s="87"/>
      <c r="D6" s="87"/>
      <c r="E6" s="87"/>
      <c r="F6" s="497" t="s">
        <v>569</v>
      </c>
      <c r="G6" s="364"/>
      <c r="H6" s="498"/>
      <c r="I6" s="498"/>
      <c r="J6" s="498"/>
      <c r="K6" s="498"/>
      <c r="L6" s="59"/>
    </row>
    <row r="7" spans="1:12" s="61" customFormat="1" ht="3.75" customHeight="1" x14ac:dyDescent="0.15">
      <c r="A7" s="87"/>
      <c r="B7" s="87"/>
      <c r="C7" s="87"/>
      <c r="D7" s="87"/>
      <c r="E7" s="87"/>
      <c r="F7" s="87"/>
      <c r="G7" s="87"/>
      <c r="H7" s="87"/>
      <c r="I7" s="87"/>
      <c r="J7" s="87"/>
      <c r="K7" s="87"/>
      <c r="L7" s="85"/>
    </row>
    <row r="8" spans="1:12" s="61" customFormat="1" ht="24.75" customHeight="1" x14ac:dyDescent="0.15">
      <c r="A8" s="86"/>
      <c r="B8" s="87"/>
      <c r="C8" s="87"/>
      <c r="D8" s="87"/>
      <c r="E8" s="87"/>
      <c r="F8" s="497" t="s">
        <v>570</v>
      </c>
      <c r="G8" s="364"/>
      <c r="H8" s="498"/>
      <c r="I8" s="498"/>
      <c r="J8" s="498"/>
      <c r="K8" s="498"/>
      <c r="L8" s="59"/>
    </row>
    <row r="9" spans="1:12" s="61" customFormat="1" ht="3.75" customHeight="1" x14ac:dyDescent="0.15">
      <c r="A9" s="449"/>
      <c r="B9" s="449"/>
      <c r="C9" s="449"/>
      <c r="D9" s="449"/>
      <c r="E9" s="449"/>
      <c r="F9" s="85"/>
    </row>
    <row r="10" spans="1:12" s="63" customFormat="1" ht="45" customHeight="1" x14ac:dyDescent="0.15">
      <c r="A10" s="492" t="s">
        <v>261</v>
      </c>
      <c r="B10" s="499" t="s">
        <v>221</v>
      </c>
      <c r="C10" s="500"/>
      <c r="D10" s="501"/>
      <c r="E10" s="499" t="s">
        <v>40</v>
      </c>
      <c r="F10" s="500"/>
      <c r="G10" s="501"/>
      <c r="H10" s="499" t="s">
        <v>60</v>
      </c>
      <c r="I10" s="500"/>
      <c r="J10" s="501"/>
      <c r="K10" s="494" t="s">
        <v>406</v>
      </c>
    </row>
    <row r="11" spans="1:12" s="67" customFormat="1" ht="90" customHeight="1" x14ac:dyDescent="0.15">
      <c r="A11" s="493"/>
      <c r="B11" s="136" t="s">
        <v>333</v>
      </c>
      <c r="C11" s="136" t="s">
        <v>442</v>
      </c>
      <c r="D11" s="136" t="s">
        <v>113</v>
      </c>
      <c r="E11" s="136" t="s">
        <v>125</v>
      </c>
      <c r="F11" s="136" t="s">
        <v>232</v>
      </c>
      <c r="G11" s="136" t="s">
        <v>443</v>
      </c>
      <c r="H11" s="136" t="s">
        <v>167</v>
      </c>
      <c r="I11" s="136" t="s">
        <v>155</v>
      </c>
      <c r="J11" s="136" t="s">
        <v>323</v>
      </c>
      <c r="K11" s="495"/>
    </row>
    <row r="12" spans="1:12" s="67" customFormat="1" ht="14.25" x14ac:dyDescent="0.15">
      <c r="A12" s="162" t="s">
        <v>374</v>
      </c>
      <c r="B12" s="163" t="s">
        <v>331</v>
      </c>
      <c r="C12" s="163" t="s">
        <v>32</v>
      </c>
      <c r="D12" s="163" t="s">
        <v>331</v>
      </c>
      <c r="E12" s="163" t="s">
        <v>331</v>
      </c>
      <c r="F12" s="163" t="s">
        <v>32</v>
      </c>
      <c r="G12" s="163" t="s">
        <v>331</v>
      </c>
      <c r="H12" s="163" t="s">
        <v>331</v>
      </c>
      <c r="I12" s="163" t="s">
        <v>32</v>
      </c>
      <c r="J12" s="163" t="s">
        <v>331</v>
      </c>
      <c r="K12" s="164"/>
    </row>
    <row r="13" spans="1:12" s="67" customFormat="1" ht="180" customHeight="1" x14ac:dyDescent="0.15">
      <c r="A13" s="165" t="str">
        <f>IF(入力シート!$B$14="","",入力シート!$B$14)</f>
        <v/>
      </c>
      <c r="B13" s="166"/>
      <c r="C13" s="140"/>
      <c r="D13" s="141" t="str">
        <f>IF(C13="","",B13*C13)</f>
        <v/>
      </c>
      <c r="E13" s="167" t="str">
        <f>IF(F13="","",ROUNDUP((316250+293440+30.73*(A13-500))/A13,0))</f>
        <v/>
      </c>
      <c r="F13" s="140"/>
      <c r="G13" s="141" t="str">
        <f>IF(F13="","",E13*F13)</f>
        <v/>
      </c>
      <c r="H13" s="168" t="str">
        <f>IF(B13="","",MIN(B13,E13))</f>
        <v/>
      </c>
      <c r="I13" s="143" t="str">
        <f>IF(C13="","",MIN(C13,F13))</f>
        <v/>
      </c>
      <c r="J13" s="143" t="str">
        <f>IF(I13="","",H13*I13)</f>
        <v/>
      </c>
      <c r="K13" s="276"/>
    </row>
    <row r="14" spans="1:12" ht="18" customHeight="1" x14ac:dyDescent="0.15"/>
    <row r="15" spans="1:12" s="70" customFormat="1" ht="18" customHeight="1" x14ac:dyDescent="0.15">
      <c r="A15" s="70" t="s">
        <v>321</v>
      </c>
    </row>
    <row r="16" spans="1:12" s="70" customFormat="1" ht="18" customHeight="1" x14ac:dyDescent="0.15">
      <c r="A16" s="324" t="s">
        <v>444</v>
      </c>
      <c r="B16" s="324"/>
      <c r="C16" s="324"/>
      <c r="D16" s="324"/>
      <c r="E16" s="324"/>
      <c r="F16" s="324"/>
      <c r="G16" s="324"/>
      <c r="H16" s="324"/>
      <c r="I16" s="324"/>
      <c r="J16" s="324"/>
      <c r="K16" s="326"/>
    </row>
    <row r="17" spans="1:11" s="70" customFormat="1" ht="18" customHeight="1" x14ac:dyDescent="0.15">
      <c r="A17" s="324" t="s">
        <v>5</v>
      </c>
      <c r="B17" s="324"/>
      <c r="C17" s="324"/>
      <c r="D17" s="324"/>
      <c r="E17" s="324"/>
      <c r="F17" s="324"/>
      <c r="G17" s="324"/>
      <c r="H17" s="324"/>
      <c r="I17" s="324"/>
      <c r="J17" s="324"/>
      <c r="K17" s="326"/>
    </row>
    <row r="18" spans="1:11" s="70" customFormat="1" ht="18" customHeight="1" x14ac:dyDescent="0.15">
      <c r="A18" s="134"/>
      <c r="B18" s="134"/>
      <c r="C18" s="134"/>
      <c r="D18" s="134"/>
      <c r="E18" s="134"/>
      <c r="F18" s="134"/>
      <c r="G18" s="134"/>
      <c r="H18" s="134"/>
      <c r="I18" s="134"/>
      <c r="J18" s="134"/>
      <c r="K18" s="119"/>
    </row>
    <row r="19" spans="1:11" s="70" customFormat="1" ht="18" customHeight="1" x14ac:dyDescent="0.15">
      <c r="A19" s="324" t="s">
        <v>195</v>
      </c>
      <c r="B19" s="324"/>
      <c r="C19" s="324"/>
      <c r="D19" s="324"/>
      <c r="E19" s="324"/>
      <c r="F19" s="324"/>
      <c r="G19" s="324"/>
      <c r="H19" s="324"/>
      <c r="I19" s="324"/>
      <c r="J19" s="324"/>
      <c r="K19" s="326"/>
    </row>
    <row r="20" spans="1:11" s="70" customFormat="1" ht="18" customHeight="1" x14ac:dyDescent="0.15">
      <c r="A20" s="134"/>
      <c r="B20" s="496" t="s">
        <v>568</v>
      </c>
      <c r="C20" s="496"/>
      <c r="D20" s="496"/>
      <c r="E20" s="496"/>
      <c r="F20" s="496"/>
      <c r="G20" s="496"/>
      <c r="H20" s="324" t="s">
        <v>108</v>
      </c>
      <c r="I20" s="325"/>
      <c r="J20" s="325"/>
      <c r="K20" s="325"/>
    </row>
    <row r="21" spans="1:11" s="70" customFormat="1" ht="18" customHeight="1" x14ac:dyDescent="0.15">
      <c r="A21" s="134"/>
      <c r="B21" s="464" t="s">
        <v>140</v>
      </c>
      <c r="C21" s="464"/>
      <c r="D21" s="464"/>
      <c r="E21" s="464"/>
      <c r="F21" s="464"/>
      <c r="G21" s="464"/>
      <c r="H21" s="325"/>
      <c r="I21" s="325"/>
      <c r="J21" s="325"/>
      <c r="K21" s="325"/>
    </row>
    <row r="22" spans="1:11" s="70" customFormat="1" ht="18" customHeight="1" x14ac:dyDescent="0.15">
      <c r="A22" s="134"/>
      <c r="B22" s="159"/>
      <c r="C22" s="159"/>
      <c r="D22" s="159"/>
      <c r="E22" s="159"/>
      <c r="F22" s="159"/>
      <c r="G22" s="159"/>
      <c r="H22" s="132"/>
      <c r="I22" s="132"/>
      <c r="J22" s="132"/>
      <c r="K22" s="132"/>
    </row>
    <row r="23" spans="1:11" s="70" customFormat="1" ht="18" customHeight="1" x14ac:dyDescent="0.15">
      <c r="A23" s="324" t="s">
        <v>77</v>
      </c>
      <c r="B23" s="324"/>
      <c r="C23" s="324"/>
      <c r="D23" s="324"/>
      <c r="E23" s="324"/>
      <c r="F23" s="324"/>
      <c r="G23" s="324"/>
      <c r="H23" s="324"/>
      <c r="I23" s="324"/>
      <c r="J23" s="324"/>
      <c r="K23" s="326"/>
    </row>
    <row r="24" spans="1:11" s="70" customFormat="1" ht="18" customHeight="1" x14ac:dyDescent="0.15">
      <c r="A24" s="134"/>
      <c r="B24" s="134"/>
      <c r="C24" s="134"/>
      <c r="D24" s="134"/>
      <c r="E24" s="134"/>
      <c r="F24" s="134"/>
      <c r="G24" s="134"/>
      <c r="H24" s="134"/>
      <c r="I24" s="134"/>
      <c r="J24" s="134"/>
      <c r="K24" s="119"/>
    </row>
    <row r="25" spans="1:11" s="70" customFormat="1" ht="18" customHeight="1" x14ac:dyDescent="0.15">
      <c r="A25" s="324" t="s">
        <v>179</v>
      </c>
      <c r="B25" s="324"/>
      <c r="C25" s="324"/>
      <c r="D25" s="324"/>
      <c r="E25" s="324"/>
      <c r="F25" s="324"/>
      <c r="G25" s="324"/>
      <c r="H25" s="324"/>
      <c r="I25" s="324"/>
      <c r="J25" s="324"/>
      <c r="K25" s="326"/>
    </row>
    <row r="26" spans="1:11" s="70" customFormat="1" ht="18" customHeight="1" x14ac:dyDescent="0.15">
      <c r="A26" s="134"/>
      <c r="B26" s="134"/>
      <c r="C26" s="134"/>
      <c r="D26" s="134"/>
      <c r="E26" s="134"/>
      <c r="F26" s="134"/>
      <c r="G26" s="134"/>
      <c r="H26" s="134"/>
      <c r="I26" s="134"/>
      <c r="J26" s="134"/>
      <c r="K26" s="119"/>
    </row>
    <row r="27" spans="1:11" s="70" customFormat="1" ht="18" customHeight="1" x14ac:dyDescent="0.15">
      <c r="A27" s="324" t="s">
        <v>160</v>
      </c>
      <c r="B27" s="324"/>
      <c r="C27" s="324"/>
      <c r="D27" s="324"/>
      <c r="E27" s="324"/>
      <c r="F27" s="324"/>
      <c r="G27" s="324"/>
      <c r="H27" s="324"/>
      <c r="I27" s="324"/>
      <c r="J27" s="324"/>
      <c r="K27" s="326"/>
    </row>
  </sheetData>
  <mergeCells count="22">
    <mergeCell ref="A3:K3"/>
    <mergeCell ref="A4:K4"/>
    <mergeCell ref="A5:E5"/>
    <mergeCell ref="F6:G6"/>
    <mergeCell ref="H6:K6"/>
    <mergeCell ref="F8:G8"/>
    <mergeCell ref="H8:K8"/>
    <mergeCell ref="A9:E9"/>
    <mergeCell ref="B10:D10"/>
    <mergeCell ref="E10:G10"/>
    <mergeCell ref="H10:J10"/>
    <mergeCell ref="A23:K23"/>
    <mergeCell ref="A25:K25"/>
    <mergeCell ref="A27:K27"/>
    <mergeCell ref="A10:A11"/>
    <mergeCell ref="K10:K11"/>
    <mergeCell ref="H20:K21"/>
    <mergeCell ref="A16:K16"/>
    <mergeCell ref="A17:K17"/>
    <mergeCell ref="A19:K19"/>
    <mergeCell ref="B20:G20"/>
    <mergeCell ref="B21:G21"/>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H27"/>
  <sheetViews>
    <sheetView view="pageBreakPreview" zoomScaleSheetLayoutView="100" workbookViewId="0">
      <selection activeCell="A22" sqref="A22"/>
    </sheetView>
  </sheetViews>
  <sheetFormatPr defaultRowHeight="36" customHeight="1" x14ac:dyDescent="0.15"/>
  <cols>
    <col min="1" max="1" width="9" style="52" customWidth="1"/>
    <col min="2" max="2" width="6" style="52" customWidth="1"/>
    <col min="3" max="3" width="4.5" style="52" customWidth="1"/>
    <col min="4" max="4" width="33.625" style="52" customWidth="1"/>
    <col min="5" max="6" width="10.5" style="52" customWidth="1"/>
    <col min="7" max="7" width="9" style="52" customWidth="1"/>
    <col min="8" max="16384" width="9" style="52"/>
  </cols>
  <sheetData>
    <row r="1" spans="1:8" ht="18" customHeight="1" x14ac:dyDescent="0.15"/>
    <row r="2" spans="1:8" ht="36" customHeight="1" x14ac:dyDescent="0.15">
      <c r="A2" s="357" t="s">
        <v>74</v>
      </c>
      <c r="B2" s="357"/>
      <c r="C2" s="357"/>
      <c r="D2" s="357"/>
      <c r="E2" s="357"/>
      <c r="F2" s="357"/>
      <c r="G2" s="325"/>
    </row>
    <row r="3" spans="1:8" ht="27" customHeight="1" x14ac:dyDescent="0.15">
      <c r="A3" s="53"/>
      <c r="B3" s="53"/>
      <c r="C3" s="53"/>
      <c r="D3" s="53"/>
      <c r="E3" s="53"/>
      <c r="F3" s="53"/>
    </row>
    <row r="4" spans="1:8" ht="27" customHeight="1" x14ac:dyDescent="0.15">
      <c r="A4" s="366" t="s">
        <v>418</v>
      </c>
      <c r="B4" s="366"/>
      <c r="C4" s="366"/>
      <c r="D4" s="366"/>
      <c r="E4" s="366"/>
      <c r="F4" s="366"/>
      <c r="G4" s="367"/>
    </row>
    <row r="5" spans="1:8" ht="27" customHeight="1" x14ac:dyDescent="0.15">
      <c r="A5" s="54"/>
      <c r="B5" s="54"/>
      <c r="C5" s="54"/>
      <c r="D5" s="54"/>
      <c r="E5" s="54"/>
      <c r="F5" s="54"/>
    </row>
    <row r="6" spans="1:8" s="57" customFormat="1" ht="27" customHeight="1" x14ac:dyDescent="0.15">
      <c r="A6" s="359" t="str">
        <f>入力シート!$B$8</f>
        <v>令和7年　　月　　日</v>
      </c>
      <c r="B6" s="359"/>
      <c r="C6" s="359"/>
      <c r="D6" s="359"/>
      <c r="E6" s="359"/>
      <c r="F6" s="359"/>
      <c r="G6" s="359"/>
    </row>
    <row r="7" spans="1:8" s="57" customFormat="1" ht="27" customHeight="1" x14ac:dyDescent="0.15">
      <c r="A7" s="129"/>
      <c r="B7" s="56"/>
      <c r="C7" s="56"/>
      <c r="D7" s="56"/>
      <c r="E7" s="56"/>
      <c r="F7" s="56"/>
      <c r="G7" s="56"/>
    </row>
    <row r="8" spans="1:8" s="61" customFormat="1" ht="27" customHeight="1" x14ac:dyDescent="0.15">
      <c r="A8" s="360" t="str">
        <f>"徳島県及び高知県参議院合同選挙区選挙管理委員会委員長　"&amp;入力シート!$B$10&amp;"　様"</f>
        <v>徳島県及び高知県参議院合同選挙区選挙管理委員会委員長　田中　庄司　様</v>
      </c>
      <c r="B8" s="360"/>
      <c r="C8" s="360"/>
      <c r="D8" s="360"/>
      <c r="E8" s="360"/>
      <c r="F8" s="360"/>
      <c r="G8" s="360"/>
    </row>
    <row r="9" spans="1:8" s="61" customFormat="1" ht="27" customHeight="1" x14ac:dyDescent="0.15">
      <c r="A9" s="129"/>
      <c r="B9" s="129"/>
      <c r="C9" s="129"/>
      <c r="D9" s="129"/>
      <c r="E9" s="129"/>
      <c r="F9" s="129"/>
      <c r="G9" s="56"/>
    </row>
    <row r="10" spans="1:8" s="57" customFormat="1" ht="27" customHeight="1" x14ac:dyDescent="0.15">
      <c r="A10" s="361" t="str">
        <f>TEXT(入力シート!$B$7,"ggge年m月d日")&amp;"執行"&amp;入力シート!$B$3</f>
        <v>令和7年　　月　　日執行参議院徳島県及び高知県選挙区選出議員選挙</v>
      </c>
      <c r="B10" s="361"/>
      <c r="C10" s="361"/>
      <c r="D10" s="361"/>
      <c r="E10" s="361"/>
      <c r="F10" s="361"/>
      <c r="G10" s="361"/>
    </row>
    <row r="11" spans="1:8" s="57" customFormat="1" ht="27" customHeight="1" x14ac:dyDescent="0.15">
      <c r="A11" s="56"/>
      <c r="B11" s="56"/>
      <c r="C11" s="56"/>
      <c r="D11" s="58" t="s">
        <v>451</v>
      </c>
      <c r="E11" s="354" t="str">
        <f>入力シート!$B$22</f>
        <v>　</v>
      </c>
      <c r="F11" s="354"/>
      <c r="G11" s="354"/>
      <c r="H11" s="59"/>
    </row>
    <row r="12" spans="1:8" s="61" customFormat="1" ht="27" customHeight="1" x14ac:dyDescent="0.15">
      <c r="A12" s="60"/>
      <c r="B12" s="60"/>
      <c r="C12" s="60"/>
      <c r="D12" s="60"/>
      <c r="E12" s="60"/>
      <c r="F12" s="60"/>
    </row>
    <row r="13" spans="1:8" s="61" customFormat="1" ht="27" customHeight="1" x14ac:dyDescent="0.15">
      <c r="A13" s="355" t="s">
        <v>296</v>
      </c>
      <c r="B13" s="355"/>
      <c r="C13" s="355"/>
      <c r="D13" s="355"/>
      <c r="E13" s="355"/>
      <c r="F13" s="355"/>
      <c r="G13" s="355"/>
    </row>
    <row r="14" spans="1:8" s="61" customFormat="1" ht="27" customHeight="1" x14ac:dyDescent="0.15">
      <c r="A14" s="350"/>
      <c r="B14" s="350"/>
      <c r="C14" s="350"/>
      <c r="D14" s="350"/>
      <c r="E14" s="350"/>
      <c r="F14" s="350"/>
      <c r="G14" s="350"/>
    </row>
    <row r="15" spans="1:8" s="63" customFormat="1" ht="27" customHeight="1" x14ac:dyDescent="0.15">
      <c r="A15" s="329" t="s">
        <v>17</v>
      </c>
      <c r="B15" s="330"/>
      <c r="C15" s="460" t="s">
        <v>88</v>
      </c>
      <c r="D15" s="461"/>
      <c r="E15" s="330" t="s">
        <v>35</v>
      </c>
      <c r="F15" s="330"/>
      <c r="G15" s="333" t="s">
        <v>259</v>
      </c>
    </row>
    <row r="16" spans="1:8" s="63" customFormat="1" ht="27" customHeight="1" x14ac:dyDescent="0.15">
      <c r="A16" s="331"/>
      <c r="B16" s="332"/>
      <c r="C16" s="455" t="s">
        <v>305</v>
      </c>
      <c r="D16" s="456"/>
      <c r="E16" s="72" t="s">
        <v>421</v>
      </c>
      <c r="F16" s="72" t="s">
        <v>350</v>
      </c>
      <c r="G16" s="334"/>
    </row>
    <row r="17" spans="1:8" s="67" customFormat="1" ht="72" customHeight="1" x14ac:dyDescent="0.15">
      <c r="A17" s="504"/>
      <c r="B17" s="505"/>
      <c r="C17" s="459"/>
      <c r="D17" s="459"/>
      <c r="E17" s="260"/>
      <c r="F17" s="261"/>
      <c r="G17" s="265"/>
    </row>
    <row r="18" spans="1:8" s="67" customFormat="1" ht="72" customHeight="1" x14ac:dyDescent="0.15">
      <c r="A18" s="504"/>
      <c r="B18" s="505"/>
      <c r="C18" s="459"/>
      <c r="D18" s="459"/>
      <c r="E18" s="260"/>
      <c r="F18" s="261"/>
      <c r="G18" s="265"/>
    </row>
    <row r="19" spans="1:8" s="67" customFormat="1" ht="72" customHeight="1" x14ac:dyDescent="0.15">
      <c r="A19" s="502"/>
      <c r="B19" s="503"/>
      <c r="C19" s="454"/>
      <c r="D19" s="454"/>
      <c r="E19" s="263"/>
      <c r="F19" s="264"/>
      <c r="G19" s="266"/>
    </row>
    <row r="20" spans="1:8" ht="27" customHeight="1" x14ac:dyDescent="0.15"/>
    <row r="21" spans="1:8" ht="18" customHeight="1" x14ac:dyDescent="0.15">
      <c r="A21" s="70" t="s">
        <v>321</v>
      </c>
      <c r="B21" s="70"/>
      <c r="C21" s="70"/>
      <c r="D21" s="70"/>
      <c r="E21" s="70"/>
      <c r="F21" s="70"/>
    </row>
    <row r="22" spans="1:8" ht="18" customHeight="1" x14ac:dyDescent="0.15">
      <c r="A22" s="324" t="s">
        <v>580</v>
      </c>
      <c r="B22" s="324"/>
      <c r="C22" s="324"/>
      <c r="D22" s="324"/>
      <c r="E22" s="324"/>
      <c r="F22" s="324"/>
      <c r="G22" s="325"/>
      <c r="H22" s="84"/>
    </row>
    <row r="23" spans="1:8" ht="18" customHeight="1" x14ac:dyDescent="0.15">
      <c r="A23" s="324" t="s">
        <v>514</v>
      </c>
      <c r="B23" s="324"/>
      <c r="C23" s="324"/>
      <c r="D23" s="324"/>
      <c r="E23" s="324"/>
      <c r="F23" s="324"/>
      <c r="G23" s="325"/>
    </row>
    <row r="24" spans="1:8" ht="18" customHeight="1" x14ac:dyDescent="0.15">
      <c r="A24" s="324" t="s">
        <v>362</v>
      </c>
      <c r="B24" s="324"/>
      <c r="C24" s="324"/>
      <c r="D24" s="324"/>
      <c r="E24" s="324"/>
      <c r="F24" s="324"/>
      <c r="G24" s="325"/>
    </row>
    <row r="25" spans="1:8" ht="18" customHeight="1" x14ac:dyDescent="0.15">
      <c r="A25" s="326" t="s">
        <v>392</v>
      </c>
      <c r="B25" s="326"/>
      <c r="C25" s="326"/>
      <c r="D25" s="326"/>
      <c r="E25" s="326"/>
      <c r="F25" s="326"/>
      <c r="G25" s="326"/>
    </row>
    <row r="26" spans="1:8" s="70" customFormat="1" ht="18" customHeight="1" x14ac:dyDescent="0.15">
      <c r="A26" s="326"/>
      <c r="B26" s="326"/>
      <c r="C26" s="326"/>
      <c r="D26" s="326"/>
      <c r="E26" s="326"/>
      <c r="F26" s="326"/>
      <c r="G26" s="326"/>
    </row>
    <row r="27" spans="1:8" s="70" customFormat="1" ht="18" customHeight="1" x14ac:dyDescent="0.15">
      <c r="A27" s="324"/>
      <c r="B27" s="324"/>
      <c r="C27" s="324"/>
      <c r="D27" s="324"/>
      <c r="E27" s="324"/>
      <c r="F27" s="324"/>
      <c r="G27" s="326"/>
    </row>
  </sheetData>
  <mergeCells count="25">
    <mergeCell ref="A2:G2"/>
    <mergeCell ref="A4:G4"/>
    <mergeCell ref="A6:G6"/>
    <mergeCell ref="A8:G8"/>
    <mergeCell ref="A10:G10"/>
    <mergeCell ref="E11:G11"/>
    <mergeCell ref="A13:G13"/>
    <mergeCell ref="A14:G14"/>
    <mergeCell ref="C15:D15"/>
    <mergeCell ref="E15:F15"/>
    <mergeCell ref="A25:G25"/>
    <mergeCell ref="A26:G26"/>
    <mergeCell ref="A27:G27"/>
    <mergeCell ref="A15:B16"/>
    <mergeCell ref="G15:G16"/>
    <mergeCell ref="A19:B19"/>
    <mergeCell ref="C19:D19"/>
    <mergeCell ref="A22:G22"/>
    <mergeCell ref="A23:G23"/>
    <mergeCell ref="A24:G24"/>
    <mergeCell ref="C16:D16"/>
    <mergeCell ref="A17:B17"/>
    <mergeCell ref="C17:D17"/>
    <mergeCell ref="A18:B18"/>
    <mergeCell ref="C18:D18"/>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D36"/>
  <sheetViews>
    <sheetView view="pageBreakPreview" zoomScaleSheetLayoutView="100" workbookViewId="0">
      <selection activeCell="A22" sqref="A22"/>
    </sheetView>
  </sheetViews>
  <sheetFormatPr defaultRowHeight="36" customHeight="1" x14ac:dyDescent="0.15"/>
  <cols>
    <col min="1" max="2" width="27" style="52" customWidth="1"/>
    <col min="3" max="3" width="29.125" style="52" customWidth="1"/>
    <col min="4" max="4" width="9" style="52" customWidth="1"/>
    <col min="5" max="16384" width="9" style="52"/>
  </cols>
  <sheetData>
    <row r="1" spans="1:4" ht="18" customHeight="1" x14ac:dyDescent="0.15"/>
    <row r="2" spans="1:4" ht="36" customHeight="1" x14ac:dyDescent="0.15">
      <c r="A2" s="357" t="s">
        <v>117</v>
      </c>
      <c r="B2" s="357"/>
      <c r="C2" s="325"/>
    </row>
    <row r="3" spans="1:4" ht="13.5" customHeight="1" x14ac:dyDescent="0.15">
      <c r="A3" s="53"/>
      <c r="B3" s="53"/>
    </row>
    <row r="4" spans="1:4" ht="27" customHeight="1" x14ac:dyDescent="0.15">
      <c r="A4" s="366" t="s">
        <v>448</v>
      </c>
      <c r="B4" s="366"/>
      <c r="C4" s="367"/>
    </row>
    <row r="5" spans="1:4" ht="27" customHeight="1" x14ac:dyDescent="0.15">
      <c r="A5" s="366" t="s">
        <v>320</v>
      </c>
      <c r="B5" s="366"/>
      <c r="C5" s="367"/>
    </row>
    <row r="6" spans="1:4" ht="13.5" customHeight="1" x14ac:dyDescent="0.15">
      <c r="A6" s="54"/>
      <c r="B6" s="54"/>
    </row>
    <row r="7" spans="1:4" s="57" customFormat="1" ht="27" customHeight="1" x14ac:dyDescent="0.15">
      <c r="A7" s="359" t="str">
        <f>入力シート!$B$8</f>
        <v>令和7年　　月　　日</v>
      </c>
      <c r="B7" s="359"/>
      <c r="C7" s="359"/>
    </row>
    <row r="8" spans="1:4" ht="13.5" customHeight="1" x14ac:dyDescent="0.15">
      <c r="A8" s="54"/>
      <c r="B8" s="54"/>
    </row>
    <row r="9" spans="1:4" s="61" customFormat="1" ht="27" customHeight="1" x14ac:dyDescent="0.15">
      <c r="A9" s="360" t="str">
        <f>"徳島県及び高知県参議院合同選挙区選挙管理委員会委員長　"&amp;入力シート!$B$10&amp;"　様"</f>
        <v>徳島県及び高知県参議院合同選挙区選挙管理委員会委員長　田中　庄司　様</v>
      </c>
      <c r="B9" s="360"/>
      <c r="C9" s="360"/>
    </row>
    <row r="10" spans="1:4" ht="13.5" customHeight="1" x14ac:dyDescent="0.15">
      <c r="A10" s="54"/>
      <c r="B10" s="54"/>
    </row>
    <row r="11" spans="1:4" s="57" customFormat="1" ht="27" customHeight="1" x14ac:dyDescent="0.15">
      <c r="A11" s="361" t="str">
        <f>TEXT(入力シート!$B$7,"ggge年m月d日")&amp;"執行"&amp;入力シート!$B$3</f>
        <v>令和7年　　月　　日執行参議院徳島県及び高知県選挙区選出議員選挙</v>
      </c>
      <c r="B11" s="361"/>
      <c r="C11" s="354"/>
    </row>
    <row r="12" spans="1:4" s="57" customFormat="1" ht="27" customHeight="1" x14ac:dyDescent="0.15">
      <c r="A12" s="56"/>
      <c r="B12" s="58" t="s">
        <v>451</v>
      </c>
      <c r="C12" s="56" t="str">
        <f>入力シート!$B$22</f>
        <v>　</v>
      </c>
      <c r="D12" s="59"/>
    </row>
    <row r="13" spans="1:4" s="61" customFormat="1" ht="13.5" customHeight="1" x14ac:dyDescent="0.15">
      <c r="A13" s="60"/>
      <c r="B13" s="60"/>
    </row>
    <row r="14" spans="1:4" s="61" customFormat="1" ht="18" customHeight="1" x14ac:dyDescent="0.15">
      <c r="A14" s="355" t="s">
        <v>296</v>
      </c>
      <c r="B14" s="355"/>
      <c r="C14" s="355"/>
    </row>
    <row r="15" spans="1:4" s="61" customFormat="1" ht="13.5" customHeight="1" x14ac:dyDescent="0.15">
      <c r="A15" s="60"/>
      <c r="B15" s="60"/>
    </row>
    <row r="16" spans="1:4" s="61" customFormat="1" ht="18" customHeight="1" x14ac:dyDescent="0.15">
      <c r="A16" s="87" t="s">
        <v>329</v>
      </c>
      <c r="B16" s="267" t="s">
        <v>275</v>
      </c>
      <c r="C16" s="87"/>
    </row>
    <row r="17" spans="1:3" s="61" customFormat="1" ht="18" customHeight="1" x14ac:dyDescent="0.15">
      <c r="A17" s="364"/>
      <c r="B17" s="364"/>
      <c r="C17" s="364"/>
    </row>
    <row r="18" spans="1:3" s="61" customFormat="1" ht="18" customHeight="1" x14ac:dyDescent="0.15">
      <c r="A18" s="364" t="s">
        <v>45</v>
      </c>
      <c r="B18" s="364"/>
      <c r="C18" s="364"/>
    </row>
    <row r="19" spans="1:3" s="61" customFormat="1" ht="24" customHeight="1" x14ac:dyDescent="0.15">
      <c r="A19" s="462"/>
      <c r="B19" s="462"/>
      <c r="C19" s="462"/>
    </row>
    <row r="20" spans="1:3" s="61" customFormat="1" ht="24" customHeight="1" x14ac:dyDescent="0.15">
      <c r="A20" s="462"/>
      <c r="B20" s="462"/>
      <c r="C20" s="462"/>
    </row>
    <row r="21" spans="1:3" s="61" customFormat="1" ht="24" customHeight="1" x14ac:dyDescent="0.15">
      <c r="A21" s="463"/>
      <c r="B21" s="463"/>
      <c r="C21" s="463"/>
    </row>
    <row r="22" spans="1:3" s="61" customFormat="1" ht="18" customHeight="1" x14ac:dyDescent="0.15">
      <c r="A22" s="87" t="s">
        <v>565</v>
      </c>
      <c r="B22" s="104"/>
      <c r="C22" s="87" t="s">
        <v>564</v>
      </c>
    </row>
    <row r="23" spans="1:3" s="61" customFormat="1" ht="18" customHeight="1" x14ac:dyDescent="0.15">
      <c r="A23" s="364"/>
      <c r="B23" s="364"/>
      <c r="C23" s="364"/>
    </row>
    <row r="24" spans="1:3" s="63" customFormat="1" ht="45" customHeight="1" x14ac:dyDescent="0.15">
      <c r="A24" s="145" t="s">
        <v>297</v>
      </c>
      <c r="B24" s="146" t="s">
        <v>149</v>
      </c>
      <c r="C24" s="147" t="s">
        <v>12</v>
      </c>
    </row>
    <row r="25" spans="1:3" s="56" customFormat="1" ht="45" customHeight="1" x14ac:dyDescent="0.15">
      <c r="A25" s="148" t="s">
        <v>422</v>
      </c>
      <c r="B25" s="269" t="s">
        <v>32</v>
      </c>
      <c r="C25" s="270" t="s">
        <v>32</v>
      </c>
    </row>
    <row r="26" spans="1:3" s="56" customFormat="1" ht="45" customHeight="1" x14ac:dyDescent="0.15">
      <c r="A26" s="148" t="s">
        <v>373</v>
      </c>
      <c r="B26" s="269" t="s">
        <v>32</v>
      </c>
      <c r="C26" s="270" t="s">
        <v>32</v>
      </c>
    </row>
    <row r="27" spans="1:3" s="56" customFormat="1" ht="45" customHeight="1" x14ac:dyDescent="0.15">
      <c r="A27" s="148" t="s">
        <v>427</v>
      </c>
      <c r="B27" s="269" t="s">
        <v>32</v>
      </c>
      <c r="C27" s="270" t="s">
        <v>32</v>
      </c>
    </row>
    <row r="28" spans="1:3" s="56" customFormat="1" ht="45" customHeight="1" x14ac:dyDescent="0.15">
      <c r="A28" s="151" t="s">
        <v>249</v>
      </c>
      <c r="B28" s="271"/>
      <c r="C28" s="272"/>
    </row>
    <row r="29" spans="1:3" ht="18" customHeight="1" x14ac:dyDescent="0.15">
      <c r="A29" s="70" t="s">
        <v>321</v>
      </c>
      <c r="B29" s="70"/>
    </row>
    <row r="30" spans="1:3" ht="18" customHeight="1" x14ac:dyDescent="0.15">
      <c r="A30" s="324" t="s">
        <v>366</v>
      </c>
      <c r="B30" s="324"/>
      <c r="C30" s="325"/>
    </row>
    <row r="31" spans="1:3" ht="18" customHeight="1" x14ac:dyDescent="0.15">
      <c r="A31" s="324" t="s">
        <v>404</v>
      </c>
      <c r="B31" s="324"/>
      <c r="C31" s="325"/>
    </row>
    <row r="32" spans="1:3" s="70" customFormat="1" ht="18" customHeight="1" x14ac:dyDescent="0.15">
      <c r="A32" s="324" t="s">
        <v>273</v>
      </c>
      <c r="B32" s="324"/>
      <c r="C32" s="326"/>
    </row>
    <row r="33" spans="1:3" s="70" customFormat="1" ht="18" customHeight="1" x14ac:dyDescent="0.15">
      <c r="A33" s="324" t="s">
        <v>294</v>
      </c>
      <c r="B33" s="324"/>
      <c r="C33" s="326"/>
    </row>
    <row r="34" spans="1:3" ht="18" customHeight="1" x14ac:dyDescent="0.15">
      <c r="A34" s="362" t="s">
        <v>512</v>
      </c>
      <c r="B34" s="362"/>
      <c r="C34" s="362"/>
    </row>
    <row r="35" spans="1:3" ht="18" customHeight="1" x14ac:dyDescent="0.15">
      <c r="A35" s="362" t="s">
        <v>414</v>
      </c>
      <c r="B35" s="362"/>
      <c r="C35" s="362"/>
    </row>
    <row r="36" spans="1:3" ht="18" customHeight="1" x14ac:dyDescent="0.15">
      <c r="A36" s="363" t="s">
        <v>511</v>
      </c>
      <c r="B36" s="363"/>
      <c r="C36" s="363"/>
    </row>
  </sheetData>
  <mergeCells count="20">
    <mergeCell ref="A2:C2"/>
    <mergeCell ref="A4:C4"/>
    <mergeCell ref="A5:C5"/>
    <mergeCell ref="A7:C7"/>
    <mergeCell ref="A9:C9"/>
    <mergeCell ref="A11:C11"/>
    <mergeCell ref="A14:C14"/>
    <mergeCell ref="A17:C17"/>
    <mergeCell ref="A18:C18"/>
    <mergeCell ref="A19:C19"/>
    <mergeCell ref="A20:C20"/>
    <mergeCell ref="A21:C21"/>
    <mergeCell ref="A23:C23"/>
    <mergeCell ref="A30:C30"/>
    <mergeCell ref="A31:C31"/>
    <mergeCell ref="A32:C32"/>
    <mergeCell ref="A33:C33"/>
    <mergeCell ref="A34:C34"/>
    <mergeCell ref="A35:C35"/>
    <mergeCell ref="A36:C36"/>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F37"/>
  <sheetViews>
    <sheetView view="pageBreakPreview" zoomScaleSheetLayoutView="100" workbookViewId="0">
      <selection activeCell="A22" sqref="A22"/>
    </sheetView>
  </sheetViews>
  <sheetFormatPr defaultRowHeight="36" customHeight="1" x14ac:dyDescent="0.15"/>
  <cols>
    <col min="1" max="1" width="6.75" style="52" customWidth="1"/>
    <col min="2" max="2" width="30.125" style="52" customWidth="1"/>
    <col min="3" max="3" width="15.625" style="52" customWidth="1"/>
    <col min="4" max="4" width="30.75" style="52" customWidth="1"/>
    <col min="5" max="5" width="9" style="52" customWidth="1"/>
    <col min="6" max="16384" width="9" style="52"/>
  </cols>
  <sheetData>
    <row r="1" spans="1:6" ht="18" customHeight="1" x14ac:dyDescent="0.15"/>
    <row r="2" spans="1:6" ht="27" customHeight="1" x14ac:dyDescent="0.15">
      <c r="A2" s="357" t="s">
        <v>193</v>
      </c>
      <c r="B2" s="357"/>
      <c r="C2" s="357"/>
      <c r="D2" s="325"/>
    </row>
    <row r="3" spans="1:6" ht="18" customHeight="1" x14ac:dyDescent="0.15">
      <c r="A3" s="392"/>
      <c r="B3" s="392"/>
      <c r="C3" s="392"/>
      <c r="D3" s="367"/>
    </row>
    <row r="4" spans="1:6" ht="13.5" customHeight="1" x14ac:dyDescent="0.15">
      <c r="A4" s="53"/>
      <c r="B4" s="53"/>
      <c r="C4" s="53"/>
    </row>
    <row r="5" spans="1:6" ht="27" customHeight="1" x14ac:dyDescent="0.15">
      <c r="A5" s="366" t="s">
        <v>450</v>
      </c>
      <c r="B5" s="366"/>
      <c r="C5" s="366"/>
      <c r="D5" s="367"/>
    </row>
    <row r="6" spans="1:6" ht="13.5" customHeight="1" x14ac:dyDescent="0.15">
      <c r="A6" s="54"/>
      <c r="B6" s="54"/>
      <c r="C6" s="54"/>
    </row>
    <row r="7" spans="1:6" s="57" customFormat="1" ht="27" customHeight="1" x14ac:dyDescent="0.15">
      <c r="A7" s="508" t="s">
        <v>275</v>
      </c>
      <c r="B7" s="508"/>
      <c r="C7" s="120"/>
      <c r="D7" s="120"/>
    </row>
    <row r="8" spans="1:6" s="57" customFormat="1" ht="27" customHeight="1" x14ac:dyDescent="0.15">
      <c r="A8" s="361" t="str">
        <f>TEXT(入力シート!$B$7,"ggge年m月d日")&amp;"執行"&amp;入力シート!$B$3</f>
        <v>令和7年　　月　　日執行参議院徳島県及び高知県選挙区選出議員選挙</v>
      </c>
      <c r="B8" s="361"/>
      <c r="C8" s="361"/>
      <c r="D8" s="354"/>
    </row>
    <row r="9" spans="1:6" s="57" customFormat="1" ht="27" customHeight="1" x14ac:dyDescent="0.15">
      <c r="A9" s="56"/>
      <c r="B9" s="56"/>
      <c r="C9" s="58" t="s">
        <v>451</v>
      </c>
      <c r="D9" s="56" t="str">
        <f>入力シート!$B$22</f>
        <v>　</v>
      </c>
      <c r="E9" s="56"/>
      <c r="F9" s="56"/>
    </row>
    <row r="10" spans="1:6" s="61" customFormat="1" ht="9" customHeight="1" x14ac:dyDescent="0.15">
      <c r="A10" s="60"/>
      <c r="B10" s="60"/>
      <c r="C10" s="60"/>
    </row>
    <row r="11" spans="1:6" s="61" customFormat="1" ht="18" customHeight="1" x14ac:dyDescent="0.15">
      <c r="A11" s="355" t="s">
        <v>296</v>
      </c>
      <c r="B11" s="355"/>
      <c r="C11" s="355"/>
      <c r="D11" s="355"/>
    </row>
    <row r="12" spans="1:6" s="61" customFormat="1" ht="9" customHeight="1" x14ac:dyDescent="0.15">
      <c r="A12" s="350"/>
      <c r="B12" s="350"/>
      <c r="C12" s="350"/>
      <c r="D12" s="350"/>
    </row>
    <row r="13" spans="1:6" s="67" customFormat="1" ht="54" customHeight="1" x14ac:dyDescent="0.15">
      <c r="A13" s="474" t="s">
        <v>317</v>
      </c>
      <c r="B13" s="475"/>
      <c r="C13" s="476"/>
      <c r="D13" s="477"/>
    </row>
    <row r="14" spans="1:6" s="67" customFormat="1" ht="45" customHeight="1" x14ac:dyDescent="0.15">
      <c r="A14" s="388" t="s">
        <v>432</v>
      </c>
      <c r="B14" s="467"/>
      <c r="C14" s="478" t="s">
        <v>32</v>
      </c>
      <c r="D14" s="479"/>
    </row>
    <row r="15" spans="1:6" s="67" customFormat="1" ht="45" customHeight="1" x14ac:dyDescent="0.15">
      <c r="A15" s="388" t="s">
        <v>221</v>
      </c>
      <c r="B15" s="467"/>
      <c r="C15" s="468" t="s">
        <v>331</v>
      </c>
      <c r="D15" s="469"/>
    </row>
    <row r="16" spans="1:6" s="67" customFormat="1" ht="45" customHeight="1" x14ac:dyDescent="0.15">
      <c r="A16" s="470" t="s">
        <v>406</v>
      </c>
      <c r="B16" s="471"/>
      <c r="C16" s="506"/>
      <c r="D16" s="507"/>
    </row>
    <row r="17" spans="1:4" ht="18" customHeight="1" x14ac:dyDescent="0.15"/>
    <row r="18" spans="1:4" ht="18" customHeight="1" x14ac:dyDescent="0.15">
      <c r="A18" s="70" t="s">
        <v>321</v>
      </c>
      <c r="B18" s="70"/>
      <c r="C18" s="70"/>
    </row>
    <row r="19" spans="1:4" ht="18" customHeight="1" x14ac:dyDescent="0.15">
      <c r="A19" s="324" t="s">
        <v>384</v>
      </c>
      <c r="B19" s="324"/>
      <c r="C19" s="324"/>
      <c r="D19" s="325"/>
    </row>
    <row r="20" spans="1:4" ht="18" customHeight="1" x14ac:dyDescent="0.15">
      <c r="A20" s="324" t="s">
        <v>22</v>
      </c>
      <c r="B20" s="324"/>
      <c r="C20" s="324"/>
      <c r="D20" s="325"/>
    </row>
    <row r="21" spans="1:4" ht="18" customHeight="1" x14ac:dyDescent="0.15">
      <c r="A21" s="134"/>
      <c r="B21" s="134"/>
      <c r="C21" s="134"/>
      <c r="D21" s="132"/>
    </row>
    <row r="22" spans="1:4" ht="18" customHeight="1" x14ac:dyDescent="0.15">
      <c r="A22" s="324" t="s">
        <v>447</v>
      </c>
      <c r="B22" s="324"/>
      <c r="C22" s="324"/>
      <c r="D22" s="325"/>
    </row>
    <row r="23" spans="1:4" ht="18" customHeight="1" x14ac:dyDescent="0.15">
      <c r="A23" s="134"/>
      <c r="B23" s="134"/>
      <c r="C23" s="134"/>
      <c r="D23" s="132"/>
    </row>
    <row r="24" spans="1:4" ht="18" customHeight="1" x14ac:dyDescent="0.15">
      <c r="A24" s="324" t="s">
        <v>452</v>
      </c>
      <c r="B24" s="324"/>
      <c r="C24" s="324"/>
      <c r="D24" s="325"/>
    </row>
    <row r="25" spans="1:4" ht="18" customHeight="1" x14ac:dyDescent="0.15">
      <c r="A25" s="324" t="s">
        <v>283</v>
      </c>
      <c r="B25" s="324"/>
      <c r="C25" s="324"/>
      <c r="D25" s="325"/>
    </row>
    <row r="26" spans="1:4" ht="18" customHeight="1" x14ac:dyDescent="0.15">
      <c r="A26" s="134"/>
      <c r="B26" s="134"/>
      <c r="C26" s="134"/>
      <c r="D26" s="132"/>
    </row>
    <row r="27" spans="1:4" ht="18" customHeight="1" x14ac:dyDescent="0.15">
      <c r="A27" s="324" t="s">
        <v>438</v>
      </c>
      <c r="B27" s="324"/>
      <c r="C27" s="324"/>
      <c r="D27" s="325"/>
    </row>
    <row r="28" spans="1:4" ht="18" customHeight="1" x14ac:dyDescent="0.15">
      <c r="A28" s="324" t="s">
        <v>73</v>
      </c>
      <c r="B28" s="324"/>
      <c r="C28" s="324"/>
      <c r="D28" s="325"/>
    </row>
    <row r="29" spans="1:4" ht="18" customHeight="1" x14ac:dyDescent="0.15">
      <c r="A29" s="324" t="s">
        <v>115</v>
      </c>
      <c r="B29" s="324"/>
      <c r="C29" s="324"/>
      <c r="D29" s="325"/>
    </row>
    <row r="30" spans="1:4" ht="18" customHeight="1" x14ac:dyDescent="0.15">
      <c r="A30" s="324" t="s">
        <v>446</v>
      </c>
      <c r="B30" s="324"/>
      <c r="C30" s="324"/>
      <c r="D30" s="325"/>
    </row>
    <row r="31" spans="1:4" ht="18" customHeight="1" x14ac:dyDescent="0.15">
      <c r="A31" s="324" t="s">
        <v>287</v>
      </c>
      <c r="B31" s="324"/>
      <c r="C31" s="324"/>
      <c r="D31" s="325"/>
    </row>
    <row r="32" spans="1:4" ht="18" customHeight="1" x14ac:dyDescent="0.15">
      <c r="A32" s="324" t="s">
        <v>276</v>
      </c>
      <c r="B32" s="325"/>
      <c r="C32" s="325"/>
      <c r="D32" s="325"/>
    </row>
    <row r="33" spans="1:4" ht="18" customHeight="1" x14ac:dyDescent="0.15">
      <c r="A33" s="324" t="s">
        <v>571</v>
      </c>
      <c r="B33" s="325"/>
      <c r="C33" s="325"/>
      <c r="D33" s="325"/>
    </row>
    <row r="34" spans="1:4" ht="18" customHeight="1" x14ac:dyDescent="0.15">
      <c r="A34" s="324" t="s">
        <v>14</v>
      </c>
      <c r="B34" s="325"/>
      <c r="C34" s="325"/>
      <c r="D34" s="325"/>
    </row>
    <row r="35" spans="1:4" ht="18" customHeight="1" x14ac:dyDescent="0.15">
      <c r="B35" s="496" t="s">
        <v>385</v>
      </c>
      <c r="C35" s="496"/>
      <c r="D35" s="465" t="s">
        <v>169</v>
      </c>
    </row>
    <row r="36" spans="1:4" ht="18" customHeight="1" x14ac:dyDescent="0.15">
      <c r="B36" s="464" t="s">
        <v>454</v>
      </c>
      <c r="C36" s="464"/>
      <c r="D36" s="326"/>
    </row>
    <row r="37" spans="1:4" ht="18" customHeight="1" x14ac:dyDescent="0.15">
      <c r="A37" s="324" t="s">
        <v>142</v>
      </c>
      <c r="B37" s="324"/>
      <c r="C37" s="324"/>
      <c r="D37" s="325"/>
    </row>
  </sheetData>
  <mergeCells count="32">
    <mergeCell ref="A2:D2"/>
    <mergeCell ref="A3:D3"/>
    <mergeCell ref="A5:D5"/>
    <mergeCell ref="A7:B7"/>
    <mergeCell ref="A8:D8"/>
    <mergeCell ref="A11:D11"/>
    <mergeCell ref="A12:D12"/>
    <mergeCell ref="A13:B13"/>
    <mergeCell ref="C13:D13"/>
    <mergeCell ref="A14:B14"/>
    <mergeCell ref="C14:D14"/>
    <mergeCell ref="A15:B15"/>
    <mergeCell ref="C15:D15"/>
    <mergeCell ref="A16:B16"/>
    <mergeCell ref="C16:D16"/>
    <mergeCell ref="A19:D19"/>
    <mergeCell ref="A20:D20"/>
    <mergeCell ref="A22:D22"/>
    <mergeCell ref="A24:D24"/>
    <mergeCell ref="A25:D25"/>
    <mergeCell ref="A27:D27"/>
    <mergeCell ref="A28:D28"/>
    <mergeCell ref="A29:D29"/>
    <mergeCell ref="A30:D30"/>
    <mergeCell ref="A31:D31"/>
    <mergeCell ref="A32:D32"/>
    <mergeCell ref="A33:D33"/>
    <mergeCell ref="A34:D34"/>
    <mergeCell ref="B35:C35"/>
    <mergeCell ref="B36:C36"/>
    <mergeCell ref="A37:D37"/>
    <mergeCell ref="D35:D36"/>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M51"/>
  <sheetViews>
    <sheetView view="pageBreakPreview" zoomScaleSheetLayoutView="100" workbookViewId="0">
      <selection activeCell="A22" sqref="A22"/>
    </sheetView>
  </sheetViews>
  <sheetFormatPr defaultRowHeight="36" customHeight="1" x14ac:dyDescent="0.15"/>
  <cols>
    <col min="1" max="1" width="25" style="52" customWidth="1"/>
    <col min="2" max="2" width="28.625" style="52" customWidth="1"/>
    <col min="3" max="9" width="4" style="52" customWidth="1"/>
    <col min="10" max="10" width="2.125" style="52" customWidth="1"/>
    <col min="11" max="11" width="9" style="52" customWidth="1"/>
    <col min="12" max="16384" width="9" style="52"/>
  </cols>
  <sheetData>
    <row r="1" spans="1:13" ht="11.25" customHeight="1" x14ac:dyDescent="0.15">
      <c r="M1" s="98"/>
    </row>
    <row r="2" spans="1:13" ht="27" customHeight="1" x14ac:dyDescent="0.15">
      <c r="A2" s="357" t="s">
        <v>255</v>
      </c>
      <c r="B2" s="357"/>
      <c r="C2" s="357"/>
      <c r="D2" s="357"/>
      <c r="E2" s="357"/>
      <c r="F2" s="357"/>
      <c r="G2" s="357"/>
      <c r="H2" s="357"/>
      <c r="I2" s="357"/>
      <c r="J2" s="325"/>
      <c r="M2" s="98"/>
    </row>
    <row r="3" spans="1:13" ht="18" customHeight="1" x14ac:dyDescent="0.15">
      <c r="A3" s="392" t="s">
        <v>455</v>
      </c>
      <c r="B3" s="392"/>
      <c r="C3" s="392"/>
      <c r="D3" s="392"/>
      <c r="E3" s="392"/>
      <c r="F3" s="392"/>
      <c r="G3" s="392"/>
      <c r="H3" s="392"/>
      <c r="I3" s="367"/>
      <c r="J3" s="367"/>
      <c r="M3" s="98"/>
    </row>
    <row r="4" spans="1:13" ht="13.5" customHeight="1" x14ac:dyDescent="0.15">
      <c r="A4" s="53"/>
      <c r="B4" s="53"/>
      <c r="C4" s="53"/>
      <c r="D4" s="53"/>
      <c r="E4" s="53"/>
      <c r="F4" s="53"/>
      <c r="G4" s="53"/>
      <c r="H4" s="53"/>
      <c r="I4" s="53"/>
      <c r="M4" s="98"/>
    </row>
    <row r="5" spans="1:13" ht="27" customHeight="1" x14ac:dyDescent="0.15">
      <c r="A5" s="366" t="s">
        <v>378</v>
      </c>
      <c r="B5" s="366"/>
      <c r="C5" s="366"/>
      <c r="D5" s="366"/>
      <c r="E5" s="366"/>
      <c r="F5" s="366"/>
      <c r="G5" s="366"/>
      <c r="H5" s="366"/>
      <c r="I5" s="366"/>
      <c r="J5" s="367"/>
      <c r="M5" s="98"/>
    </row>
    <row r="6" spans="1:13" ht="27" customHeight="1" x14ac:dyDescent="0.15">
      <c r="A6" s="366" t="s">
        <v>91</v>
      </c>
      <c r="B6" s="366"/>
      <c r="C6" s="366"/>
      <c r="D6" s="366"/>
      <c r="E6" s="366"/>
      <c r="F6" s="366"/>
      <c r="G6" s="366"/>
      <c r="H6" s="366"/>
      <c r="I6" s="366"/>
      <c r="J6" s="367"/>
      <c r="M6" s="98"/>
    </row>
    <row r="7" spans="1:13" ht="7.5" customHeight="1" x14ac:dyDescent="0.15">
      <c r="A7" s="54"/>
      <c r="B7" s="54"/>
      <c r="C7" s="54"/>
      <c r="D7" s="54"/>
      <c r="E7" s="54"/>
      <c r="F7" s="54"/>
      <c r="G7" s="54"/>
      <c r="H7" s="54"/>
      <c r="I7" s="54"/>
      <c r="M7" s="98"/>
    </row>
    <row r="8" spans="1:13" s="57" customFormat="1" ht="27" customHeight="1" x14ac:dyDescent="0.15">
      <c r="A8" s="273" t="s">
        <v>275</v>
      </c>
      <c r="B8" s="56"/>
      <c r="C8" s="56"/>
      <c r="D8" s="56"/>
      <c r="E8" s="56"/>
      <c r="F8" s="56"/>
      <c r="G8" s="56"/>
      <c r="H8" s="56"/>
      <c r="I8" s="56"/>
      <c r="J8" s="56"/>
      <c r="M8" s="99"/>
    </row>
    <row r="9" spans="1:13" ht="7.5" customHeight="1" x14ac:dyDescent="0.15">
      <c r="A9" s="54"/>
      <c r="B9" s="54"/>
      <c r="C9" s="54"/>
      <c r="D9" s="54"/>
      <c r="E9" s="54"/>
      <c r="F9" s="54"/>
      <c r="G9" s="54"/>
      <c r="H9" s="54"/>
      <c r="I9" s="54"/>
      <c r="M9" s="98"/>
    </row>
    <row r="10" spans="1:13" s="61" customFormat="1" ht="27" customHeight="1" x14ac:dyDescent="0.15">
      <c r="A10" s="100" t="s">
        <v>545</v>
      </c>
      <c r="B10" s="67" t="str">
        <f>IFERROR(VLOOKUP(A10,入力シート!$A$11:$B$12,2,FALSE),"")</f>
        <v/>
      </c>
      <c r="C10" s="67" t="s">
        <v>212</v>
      </c>
      <c r="D10" s="67"/>
      <c r="E10" s="67"/>
      <c r="F10" s="67"/>
      <c r="G10" s="67"/>
      <c r="H10" s="67"/>
      <c r="I10" s="67"/>
      <c r="J10" s="67"/>
      <c r="M10" s="101"/>
    </row>
    <row r="11" spans="1:13" ht="7.5" customHeight="1" x14ac:dyDescent="0.15">
      <c r="A11" s="54"/>
      <c r="B11" s="54"/>
      <c r="C11" s="54"/>
      <c r="D11" s="54"/>
      <c r="E11" s="54"/>
      <c r="F11" s="54"/>
      <c r="G11" s="54"/>
      <c r="H11" s="54"/>
      <c r="I11" s="54"/>
      <c r="M11" s="98"/>
    </row>
    <row r="12" spans="1:13" s="57" customFormat="1" ht="48" x14ac:dyDescent="0.15">
      <c r="A12" s="102" t="s">
        <v>579</v>
      </c>
      <c r="B12" s="103" t="s">
        <v>184</v>
      </c>
      <c r="C12" s="426"/>
      <c r="D12" s="426"/>
      <c r="E12" s="426"/>
      <c r="F12" s="426"/>
      <c r="G12" s="426"/>
      <c r="H12" s="426"/>
      <c r="I12" s="426"/>
      <c r="J12" s="56"/>
      <c r="K12" s="491"/>
      <c r="L12" s="491"/>
    </row>
    <row r="13" spans="1:13" s="57" customFormat="1" ht="7.5" customHeight="1" x14ac:dyDescent="0.15">
      <c r="A13" s="361"/>
      <c r="B13" s="361"/>
      <c r="C13" s="361"/>
      <c r="D13" s="361"/>
      <c r="E13" s="361"/>
      <c r="F13" s="361"/>
      <c r="G13" s="361"/>
      <c r="H13" s="361"/>
      <c r="I13" s="361"/>
      <c r="J13" s="354"/>
    </row>
    <row r="14" spans="1:13" s="57" customFormat="1" ht="26.25" customHeight="1" x14ac:dyDescent="0.15">
      <c r="A14" s="102"/>
      <c r="B14" s="103" t="s">
        <v>371</v>
      </c>
      <c r="C14" s="426"/>
      <c r="D14" s="426"/>
      <c r="E14" s="426"/>
      <c r="F14" s="426"/>
      <c r="G14" s="426"/>
      <c r="H14" s="426"/>
      <c r="I14" s="426"/>
      <c r="J14" s="56"/>
      <c r="K14" s="59"/>
      <c r="L14" s="59"/>
    </row>
    <row r="15" spans="1:13" s="57" customFormat="1" ht="7.5" customHeight="1" x14ac:dyDescent="0.15">
      <c r="A15" s="424"/>
      <c r="B15" s="425"/>
      <c r="C15" s="425"/>
      <c r="D15" s="425"/>
      <c r="E15" s="425"/>
      <c r="F15" s="425"/>
      <c r="G15" s="425"/>
      <c r="H15" s="425"/>
      <c r="I15" s="425"/>
      <c r="J15" s="425"/>
      <c r="K15" s="59"/>
      <c r="L15" s="59"/>
    </row>
    <row r="16" spans="1:13" s="61" customFormat="1" ht="26.25" customHeight="1" x14ac:dyDescent="0.15">
      <c r="A16" s="102"/>
      <c r="B16" s="103" t="s">
        <v>217</v>
      </c>
      <c r="C16" s="426"/>
      <c r="D16" s="426"/>
      <c r="E16" s="426"/>
      <c r="F16" s="426"/>
      <c r="G16" s="426"/>
      <c r="H16" s="426"/>
      <c r="I16" s="426"/>
      <c r="J16" s="56"/>
    </row>
    <row r="17" spans="1:13" s="61" customFormat="1" ht="18.75" customHeight="1" x14ac:dyDescent="0.15">
      <c r="A17" s="355" t="s">
        <v>296</v>
      </c>
      <c r="B17" s="355"/>
      <c r="C17" s="355"/>
      <c r="D17" s="355"/>
      <c r="E17" s="355"/>
      <c r="F17" s="355"/>
      <c r="G17" s="355"/>
      <c r="H17" s="355"/>
      <c r="I17" s="355"/>
      <c r="J17" s="355"/>
    </row>
    <row r="18" spans="1:13" s="61" customFormat="1" ht="13.5" customHeight="1" x14ac:dyDescent="0.15">
      <c r="A18" s="60"/>
      <c r="B18" s="60"/>
      <c r="C18" s="60"/>
      <c r="D18" s="60"/>
      <c r="E18" s="60"/>
      <c r="F18" s="60"/>
      <c r="G18" s="60"/>
      <c r="H18" s="60"/>
      <c r="I18" s="60"/>
      <c r="M18" s="101"/>
    </row>
    <row r="19" spans="1:13" s="61" customFormat="1" ht="18" customHeight="1" x14ac:dyDescent="0.15">
      <c r="A19" s="87" t="s">
        <v>546</v>
      </c>
      <c r="B19" s="268"/>
      <c r="C19" s="87" t="s">
        <v>331</v>
      </c>
      <c r="D19" s="87"/>
      <c r="E19" s="87"/>
      <c r="F19" s="87"/>
      <c r="G19" s="87"/>
      <c r="H19" s="87"/>
      <c r="I19" s="87"/>
      <c r="J19" s="87"/>
    </row>
    <row r="20" spans="1:13" s="61" customFormat="1" ht="9" customHeight="1" x14ac:dyDescent="0.15">
      <c r="A20" s="364"/>
      <c r="B20" s="364"/>
      <c r="C20" s="364"/>
      <c r="D20" s="364"/>
      <c r="E20" s="364"/>
      <c r="F20" s="364"/>
      <c r="G20" s="364"/>
      <c r="H20" s="364"/>
      <c r="I20" s="364"/>
      <c r="J20" s="364"/>
      <c r="M20" s="101"/>
    </row>
    <row r="21" spans="1:13" s="61" customFormat="1" ht="18" customHeight="1" x14ac:dyDescent="0.15">
      <c r="A21" s="364" t="s">
        <v>52</v>
      </c>
      <c r="B21" s="364"/>
      <c r="C21" s="364"/>
      <c r="D21" s="364"/>
      <c r="E21" s="364"/>
      <c r="F21" s="364"/>
      <c r="G21" s="364"/>
      <c r="H21" s="364"/>
      <c r="I21" s="364"/>
      <c r="J21" s="364"/>
      <c r="M21" s="101"/>
    </row>
    <row r="22" spans="1:13" s="61" customFormat="1" ht="9" customHeight="1" x14ac:dyDescent="0.15">
      <c r="A22" s="364"/>
      <c r="B22" s="364"/>
      <c r="C22" s="364"/>
      <c r="D22" s="364"/>
      <c r="E22" s="364"/>
      <c r="F22" s="364"/>
      <c r="G22" s="364"/>
      <c r="H22" s="364"/>
      <c r="I22" s="364"/>
      <c r="J22" s="364"/>
      <c r="M22" s="101"/>
    </row>
    <row r="23" spans="1:13" s="61" customFormat="1" ht="18" customHeight="1" x14ac:dyDescent="0.15">
      <c r="A23" s="364" t="str">
        <f>"３　"&amp;TEXT(入力シート!$B$7,"ggge年m月d日")&amp;"執行"&amp;入力シート!$B$3</f>
        <v>３　令和7年　　月　　日執行参議院徳島県及び高知県選挙区選出議員選挙</v>
      </c>
      <c r="B23" s="364"/>
      <c r="C23" s="364"/>
      <c r="D23" s="364"/>
      <c r="E23" s="364"/>
      <c r="F23" s="364"/>
      <c r="G23" s="364"/>
      <c r="H23" s="364"/>
      <c r="I23" s="364"/>
      <c r="J23" s="364"/>
    </row>
    <row r="24" spans="1:13" s="61" customFormat="1" ht="9" customHeight="1" x14ac:dyDescent="0.15">
      <c r="A24" s="364"/>
      <c r="B24" s="364"/>
      <c r="C24" s="364"/>
      <c r="D24" s="364"/>
      <c r="E24" s="364"/>
      <c r="F24" s="364"/>
      <c r="G24" s="364"/>
      <c r="H24" s="364"/>
      <c r="I24" s="364"/>
      <c r="J24" s="364"/>
      <c r="M24" s="101"/>
    </row>
    <row r="25" spans="1:13" s="61" customFormat="1" ht="18" customHeight="1" x14ac:dyDescent="0.15">
      <c r="A25" s="364" t="s">
        <v>299</v>
      </c>
      <c r="B25" s="364"/>
      <c r="C25" s="364"/>
      <c r="D25" s="364"/>
      <c r="E25" s="364"/>
      <c r="F25" s="364"/>
      <c r="G25" s="364"/>
      <c r="H25" s="364"/>
      <c r="I25" s="364"/>
      <c r="J25" s="364"/>
    </row>
    <row r="26" spans="1:13" s="61" customFormat="1" ht="30" customHeight="1" x14ac:dyDescent="0.15">
      <c r="A26" s="421" t="str">
        <f>入力シート!$B$22</f>
        <v>　</v>
      </c>
      <c r="B26" s="421"/>
      <c r="C26" s="421"/>
      <c r="D26" s="421"/>
      <c r="E26" s="421"/>
      <c r="F26" s="421"/>
      <c r="G26" s="421"/>
      <c r="H26" s="421"/>
      <c r="I26" s="421"/>
      <c r="J26" s="421"/>
    </row>
    <row r="27" spans="1:13" s="61" customFormat="1" ht="18" customHeight="1" x14ac:dyDescent="0.15">
      <c r="A27" s="364" t="s">
        <v>196</v>
      </c>
      <c r="B27" s="364"/>
      <c r="C27" s="364"/>
      <c r="D27" s="364"/>
      <c r="E27" s="364"/>
      <c r="F27" s="364"/>
      <c r="G27" s="364"/>
      <c r="H27" s="364"/>
      <c r="I27" s="364"/>
      <c r="J27" s="364"/>
      <c r="M27" s="101"/>
    </row>
    <row r="28" spans="1:13" s="61" customFormat="1" ht="9" customHeight="1" x14ac:dyDescent="0.15">
      <c r="A28" s="364"/>
      <c r="B28" s="364"/>
      <c r="C28" s="364"/>
      <c r="D28" s="364"/>
      <c r="E28" s="364"/>
      <c r="F28" s="364"/>
      <c r="G28" s="364"/>
      <c r="H28" s="364"/>
      <c r="I28" s="364"/>
      <c r="J28" s="364"/>
      <c r="M28" s="101"/>
    </row>
    <row r="29" spans="1:13" s="63" customFormat="1" ht="30" customHeight="1" x14ac:dyDescent="0.15">
      <c r="A29" s="105" t="s">
        <v>416</v>
      </c>
      <c r="B29" s="482"/>
      <c r="C29" s="483"/>
      <c r="D29" s="482"/>
      <c r="E29" s="483"/>
      <c r="F29" s="483"/>
      <c r="G29" s="483"/>
      <c r="H29" s="483"/>
      <c r="I29" s="483"/>
      <c r="J29" s="484"/>
    </row>
    <row r="30" spans="1:13" s="109" customFormat="1" ht="6" customHeight="1" x14ac:dyDescent="0.15">
      <c r="A30" s="404" t="s">
        <v>525</v>
      </c>
      <c r="B30" s="407" t="s">
        <v>527</v>
      </c>
      <c r="C30" s="107"/>
      <c r="D30" s="107"/>
      <c r="E30" s="107"/>
      <c r="F30" s="107"/>
      <c r="G30" s="107"/>
      <c r="H30" s="107"/>
      <c r="I30" s="107"/>
      <c r="J30" s="108"/>
    </row>
    <row r="31" spans="1:13" s="109" customFormat="1" ht="26.25" customHeight="1" x14ac:dyDescent="0.15">
      <c r="A31" s="405"/>
      <c r="B31" s="408"/>
      <c r="C31" s="274"/>
      <c r="D31" s="274"/>
      <c r="E31" s="274"/>
      <c r="F31" s="274"/>
      <c r="G31" s="274"/>
      <c r="H31" s="274"/>
      <c r="I31" s="275"/>
      <c r="J31" s="112"/>
    </row>
    <row r="32" spans="1:13" s="109" customFormat="1" ht="6" customHeight="1" x14ac:dyDescent="0.15">
      <c r="A32" s="406"/>
      <c r="B32" s="409"/>
      <c r="C32" s="107"/>
      <c r="D32" s="107"/>
      <c r="E32" s="107"/>
      <c r="F32" s="107"/>
      <c r="G32" s="107"/>
      <c r="H32" s="107"/>
      <c r="I32" s="107"/>
      <c r="J32" s="113"/>
    </row>
    <row r="33" spans="1:13" s="109" customFormat="1" ht="15" customHeight="1" x14ac:dyDescent="0.15">
      <c r="A33" s="114" t="s">
        <v>407</v>
      </c>
      <c r="B33" s="509"/>
      <c r="C33" s="510"/>
      <c r="D33" s="510"/>
      <c r="E33" s="510"/>
      <c r="F33" s="510"/>
      <c r="G33" s="510"/>
      <c r="H33" s="510"/>
      <c r="I33" s="510"/>
      <c r="J33" s="511"/>
    </row>
    <row r="34" spans="1:13" s="109" customFormat="1" ht="30" customHeight="1" x14ac:dyDescent="0.15">
      <c r="A34" s="115" t="s">
        <v>526</v>
      </c>
      <c r="B34" s="512"/>
      <c r="C34" s="513"/>
      <c r="D34" s="513"/>
      <c r="E34" s="513"/>
      <c r="F34" s="513"/>
      <c r="G34" s="513"/>
      <c r="H34" s="513"/>
      <c r="I34" s="513"/>
      <c r="J34" s="514"/>
    </row>
    <row r="35" spans="1:13" s="109" customFormat="1" ht="15" customHeight="1" x14ac:dyDescent="0.15">
      <c r="A35" s="116"/>
      <c r="B35" s="117"/>
      <c r="C35" s="118"/>
      <c r="D35" s="118"/>
      <c r="E35" s="118"/>
      <c r="F35" s="118"/>
      <c r="G35" s="118"/>
      <c r="H35" s="118"/>
      <c r="I35" s="118"/>
      <c r="J35" s="118"/>
      <c r="M35" s="99"/>
    </row>
    <row r="36" spans="1:13" s="56" customFormat="1" ht="18" customHeight="1" x14ac:dyDescent="0.15">
      <c r="A36" s="119" t="s">
        <v>321</v>
      </c>
      <c r="B36" s="119"/>
      <c r="C36" s="119"/>
      <c r="D36" s="119"/>
      <c r="E36" s="119"/>
      <c r="F36" s="119"/>
      <c r="G36" s="119"/>
      <c r="H36" s="119"/>
      <c r="I36" s="119"/>
      <c r="J36" s="119"/>
      <c r="M36" s="99"/>
    </row>
    <row r="37" spans="1:13" s="56" customFormat="1" ht="18" customHeight="1" x14ac:dyDescent="0.15">
      <c r="A37" s="324" t="s">
        <v>518</v>
      </c>
      <c r="B37" s="324"/>
      <c r="C37" s="324"/>
      <c r="D37" s="324"/>
      <c r="E37" s="324"/>
      <c r="F37" s="324"/>
      <c r="G37" s="324"/>
      <c r="H37" s="324"/>
      <c r="I37" s="324"/>
      <c r="J37" s="324"/>
      <c r="M37" s="99"/>
    </row>
    <row r="38" spans="1:13" s="56" customFormat="1" ht="18" customHeight="1" x14ac:dyDescent="0.15">
      <c r="A38" s="324" t="s">
        <v>16</v>
      </c>
      <c r="B38" s="324"/>
      <c r="C38" s="324"/>
      <c r="D38" s="324"/>
      <c r="E38" s="324"/>
      <c r="F38" s="324"/>
      <c r="G38" s="324"/>
      <c r="H38" s="324"/>
      <c r="I38" s="324"/>
      <c r="J38" s="324"/>
      <c r="M38" s="99"/>
    </row>
    <row r="39" spans="1:13" s="56" customFormat="1" ht="18" customHeight="1" x14ac:dyDescent="0.15">
      <c r="A39" s="324" t="s">
        <v>306</v>
      </c>
      <c r="B39" s="324"/>
      <c r="C39" s="324"/>
      <c r="D39" s="324"/>
      <c r="E39" s="324"/>
      <c r="F39" s="324"/>
      <c r="G39" s="324"/>
      <c r="H39" s="324"/>
      <c r="I39" s="324"/>
      <c r="J39" s="324"/>
      <c r="M39" s="99"/>
    </row>
    <row r="40" spans="1:13" s="56" customFormat="1" ht="18" customHeight="1" x14ac:dyDescent="0.15">
      <c r="A40" s="324" t="s">
        <v>516</v>
      </c>
      <c r="B40" s="324"/>
      <c r="C40" s="324"/>
      <c r="D40" s="324"/>
      <c r="E40" s="324"/>
      <c r="F40" s="324"/>
      <c r="G40" s="324"/>
      <c r="H40" s="324"/>
      <c r="I40" s="324"/>
      <c r="J40" s="324"/>
      <c r="M40" s="99"/>
    </row>
    <row r="41" spans="1:13" s="56" customFormat="1" ht="18" customHeight="1" x14ac:dyDescent="0.15">
      <c r="A41" s="324" t="s">
        <v>127</v>
      </c>
      <c r="B41" s="324"/>
      <c r="C41" s="324"/>
      <c r="D41" s="324"/>
      <c r="E41" s="324"/>
      <c r="F41" s="324"/>
      <c r="G41" s="324"/>
      <c r="H41" s="324"/>
      <c r="I41" s="324"/>
      <c r="J41" s="324"/>
      <c r="M41" s="99"/>
    </row>
    <row r="42" spans="1:13" s="56" customFormat="1" ht="18" customHeight="1" x14ac:dyDescent="0.15">
      <c r="A42" s="324" t="s">
        <v>50</v>
      </c>
      <c r="B42" s="324"/>
      <c r="C42" s="324"/>
      <c r="D42" s="324"/>
      <c r="E42" s="324"/>
      <c r="F42" s="324"/>
      <c r="G42" s="324"/>
      <c r="H42" s="324"/>
      <c r="I42" s="324"/>
      <c r="J42" s="324"/>
      <c r="M42" s="99"/>
    </row>
    <row r="43" spans="1:13" s="56" customFormat="1" ht="18" customHeight="1" x14ac:dyDescent="0.15">
      <c r="A43" s="324" t="s">
        <v>517</v>
      </c>
      <c r="B43" s="324"/>
      <c r="C43" s="324"/>
      <c r="D43" s="324"/>
      <c r="E43" s="324"/>
      <c r="F43" s="324"/>
      <c r="G43" s="324"/>
      <c r="H43" s="324"/>
      <c r="I43" s="324"/>
      <c r="J43" s="324"/>
      <c r="M43" s="99"/>
    </row>
    <row r="44" spans="1:13" s="119" customFormat="1" ht="18" customHeight="1" x14ac:dyDescent="0.15">
      <c r="A44" s="324" t="s">
        <v>290</v>
      </c>
      <c r="B44" s="326"/>
      <c r="C44" s="326"/>
      <c r="D44" s="326"/>
      <c r="E44" s="326"/>
      <c r="F44" s="326"/>
      <c r="G44" s="326"/>
      <c r="H44" s="326"/>
      <c r="I44" s="326"/>
      <c r="J44" s="326"/>
      <c r="M44" s="106"/>
    </row>
    <row r="45" spans="1:13" ht="18" customHeight="1" x14ac:dyDescent="0.15">
      <c r="A45" s="362" t="s">
        <v>449</v>
      </c>
      <c r="B45" s="362"/>
      <c r="C45" s="362"/>
      <c r="D45" s="362"/>
      <c r="E45" s="362"/>
      <c r="F45" s="362"/>
      <c r="G45" s="362"/>
      <c r="H45" s="362"/>
      <c r="I45" s="362"/>
      <c r="J45" s="362"/>
      <c r="M45" s="98"/>
    </row>
    <row r="46" spans="1:13" ht="18" customHeight="1" x14ac:dyDescent="0.15">
      <c r="A46" s="362" t="s">
        <v>510</v>
      </c>
      <c r="B46" s="363"/>
      <c r="C46" s="363"/>
      <c r="D46" s="363"/>
      <c r="E46" s="363"/>
      <c r="F46" s="363"/>
      <c r="G46" s="363"/>
      <c r="H46" s="363"/>
      <c r="I46" s="363"/>
      <c r="J46" s="363"/>
      <c r="M46" s="98"/>
    </row>
    <row r="47" spans="1:13" ht="18" customHeight="1" x14ac:dyDescent="0.15">
      <c r="A47" s="362" t="s">
        <v>284</v>
      </c>
      <c r="B47" s="363"/>
      <c r="C47" s="363"/>
      <c r="D47" s="363"/>
      <c r="E47" s="363"/>
      <c r="F47" s="363"/>
      <c r="G47" s="363"/>
      <c r="H47" s="363"/>
      <c r="I47" s="363"/>
      <c r="J47" s="363"/>
      <c r="M47" s="98"/>
    </row>
    <row r="48" spans="1:13" ht="36" customHeight="1" x14ac:dyDescent="0.15">
      <c r="M48" s="106"/>
    </row>
    <row r="49" spans="13:13" ht="36" customHeight="1" x14ac:dyDescent="0.15">
      <c r="M49" s="98"/>
    </row>
    <row r="50" spans="13:13" ht="36" customHeight="1" x14ac:dyDescent="0.15">
      <c r="M50" s="98"/>
    </row>
    <row r="51" spans="13:13" ht="36" customHeight="1" x14ac:dyDescent="0.15">
      <c r="M51" s="98"/>
    </row>
  </sheetData>
  <mergeCells count="37">
    <mergeCell ref="A2:J2"/>
    <mergeCell ref="A3:J3"/>
    <mergeCell ref="A5:J5"/>
    <mergeCell ref="A6:J6"/>
    <mergeCell ref="C12:I12"/>
    <mergeCell ref="K12:L12"/>
    <mergeCell ref="A13:J13"/>
    <mergeCell ref="C14:I14"/>
    <mergeCell ref="A15:J15"/>
    <mergeCell ref="C16:I16"/>
    <mergeCell ref="A17:J17"/>
    <mergeCell ref="A20:J20"/>
    <mergeCell ref="A21:J21"/>
    <mergeCell ref="A22:J22"/>
    <mergeCell ref="A23:J23"/>
    <mergeCell ref="A24:J24"/>
    <mergeCell ref="A25:J25"/>
    <mergeCell ref="A26:J26"/>
    <mergeCell ref="A27:J27"/>
    <mergeCell ref="A28:J28"/>
    <mergeCell ref="B29:C29"/>
    <mergeCell ref="D29:J29"/>
    <mergeCell ref="B33:J33"/>
    <mergeCell ref="B34:J34"/>
    <mergeCell ref="A37:J37"/>
    <mergeCell ref="A30:A32"/>
    <mergeCell ref="B30:B32"/>
    <mergeCell ref="A38:J38"/>
    <mergeCell ref="A39:J39"/>
    <mergeCell ref="A40:J40"/>
    <mergeCell ref="A41:J41"/>
    <mergeCell ref="A42:J42"/>
    <mergeCell ref="A43:J43"/>
    <mergeCell ref="A44:J44"/>
    <mergeCell ref="A45:J45"/>
    <mergeCell ref="A46:J46"/>
    <mergeCell ref="A47:J47"/>
  </mergeCells>
  <phoneticPr fontId="2"/>
  <dataValidations count="1">
    <dataValidation type="list" allowBlank="1" showInputMessage="1" showErrorMessage="1" sqref="A10" xr:uid="{00000000-0002-0000-1500-000000000000}">
      <formula1>"　　　　　知事,徳島県知事,高知県知事"</formula1>
    </dataValidation>
  </dataValidations>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K27"/>
  <sheetViews>
    <sheetView view="pageBreakPreview" zoomScaleSheetLayoutView="100" workbookViewId="0">
      <selection activeCell="A22" sqref="A22"/>
    </sheetView>
  </sheetViews>
  <sheetFormatPr defaultRowHeight="36" customHeight="1" x14ac:dyDescent="0.15"/>
  <cols>
    <col min="1" max="2" width="6.75" style="52" customWidth="1"/>
    <col min="3" max="3" width="12.75" style="52" customWidth="1"/>
    <col min="4" max="5" width="6.75" style="52" customWidth="1"/>
    <col min="6" max="6" width="12.75" style="52" customWidth="1"/>
    <col min="7" max="8" width="6.75" style="52" customWidth="1"/>
    <col min="9" max="9" width="12.75" style="52" customWidth="1"/>
    <col min="10" max="10" width="5.25" style="52" customWidth="1"/>
    <col min="11" max="11" width="9" style="52" customWidth="1"/>
    <col min="12" max="16384" width="9" style="52"/>
  </cols>
  <sheetData>
    <row r="1" spans="1:11" ht="18" customHeight="1" x14ac:dyDescent="0.15">
      <c r="A1" s="52" t="s">
        <v>394</v>
      </c>
    </row>
    <row r="2" spans="1:11" ht="27" customHeight="1" x14ac:dyDescent="0.15"/>
    <row r="3" spans="1:11" ht="27" customHeight="1" x14ac:dyDescent="0.15">
      <c r="A3" s="357" t="s">
        <v>387</v>
      </c>
      <c r="B3" s="325"/>
      <c r="C3" s="325"/>
      <c r="D3" s="325"/>
      <c r="E3" s="325"/>
      <c r="F3" s="325"/>
      <c r="G3" s="325"/>
      <c r="H3" s="325"/>
      <c r="I3" s="325"/>
      <c r="J3" s="325"/>
    </row>
    <row r="4" spans="1:11" ht="18" customHeight="1" x14ac:dyDescent="0.15">
      <c r="A4" s="433" t="s">
        <v>455</v>
      </c>
      <c r="B4" s="325"/>
      <c r="C4" s="325"/>
      <c r="D4" s="325"/>
      <c r="E4" s="325"/>
      <c r="F4" s="325"/>
      <c r="G4" s="325"/>
      <c r="H4" s="325"/>
      <c r="I4" s="325"/>
      <c r="J4" s="325"/>
    </row>
    <row r="5" spans="1:11" s="61" customFormat="1" ht="3.75" customHeight="1" x14ac:dyDescent="0.15">
      <c r="A5" s="364"/>
      <c r="B5" s="364"/>
      <c r="C5" s="364"/>
      <c r="D5" s="364"/>
      <c r="E5" s="364"/>
      <c r="F5" s="85"/>
    </row>
    <row r="6" spans="1:11" s="61" customFormat="1" ht="24.75" customHeight="1" x14ac:dyDescent="0.15">
      <c r="A6" s="86"/>
      <c r="B6" s="87"/>
      <c r="C6" s="87"/>
      <c r="D6" s="87"/>
      <c r="E6" s="497" t="s">
        <v>569</v>
      </c>
      <c r="F6" s="364"/>
      <c r="G6" s="498"/>
      <c r="H6" s="498"/>
      <c r="I6" s="498"/>
      <c r="J6" s="498"/>
      <c r="K6" s="59"/>
    </row>
    <row r="7" spans="1:11" s="61" customFormat="1" ht="3.75" customHeight="1" x14ac:dyDescent="0.15">
      <c r="A7" s="87"/>
      <c r="B7" s="87"/>
      <c r="C7" s="87"/>
      <c r="D7" s="87"/>
      <c r="E7" s="87"/>
      <c r="F7" s="87"/>
      <c r="G7" s="87"/>
      <c r="H7" s="87"/>
      <c r="I7" s="87"/>
      <c r="J7" s="87"/>
      <c r="K7" s="85"/>
    </row>
    <row r="8" spans="1:11" s="61" customFormat="1" ht="24.75" customHeight="1" x14ac:dyDescent="0.15">
      <c r="A8" s="86"/>
      <c r="B8" s="87"/>
      <c r="C8" s="87"/>
      <c r="D8" s="87"/>
      <c r="E8" s="497" t="s">
        <v>570</v>
      </c>
      <c r="F8" s="364"/>
      <c r="G8" s="498"/>
      <c r="H8" s="498"/>
      <c r="I8" s="498"/>
      <c r="J8" s="498"/>
      <c r="K8" s="59"/>
    </row>
    <row r="9" spans="1:11" s="61" customFormat="1" ht="3.75" customHeight="1" x14ac:dyDescent="0.15">
      <c r="A9" s="449"/>
      <c r="B9" s="449"/>
      <c r="C9" s="449"/>
      <c r="D9" s="449"/>
      <c r="E9" s="449"/>
      <c r="F9" s="85"/>
    </row>
    <row r="10" spans="1:11" s="63" customFormat="1" ht="45" customHeight="1" x14ac:dyDescent="0.15">
      <c r="A10" s="515" t="s">
        <v>221</v>
      </c>
      <c r="B10" s="500"/>
      <c r="C10" s="501"/>
      <c r="D10" s="499" t="s">
        <v>40</v>
      </c>
      <c r="E10" s="500"/>
      <c r="F10" s="501"/>
      <c r="G10" s="499" t="s">
        <v>60</v>
      </c>
      <c r="H10" s="500"/>
      <c r="I10" s="501"/>
      <c r="J10" s="494" t="s">
        <v>406</v>
      </c>
    </row>
    <row r="11" spans="1:11" s="67" customFormat="1" ht="90" customHeight="1" x14ac:dyDescent="0.15">
      <c r="A11" s="135" t="s">
        <v>333</v>
      </c>
      <c r="B11" s="136" t="s">
        <v>442</v>
      </c>
      <c r="C11" s="136" t="s">
        <v>113</v>
      </c>
      <c r="D11" s="136" t="s">
        <v>125</v>
      </c>
      <c r="E11" s="136" t="s">
        <v>232</v>
      </c>
      <c r="F11" s="136" t="s">
        <v>443</v>
      </c>
      <c r="G11" s="136" t="s">
        <v>167</v>
      </c>
      <c r="H11" s="136" t="s">
        <v>155</v>
      </c>
      <c r="I11" s="136" t="s">
        <v>323</v>
      </c>
      <c r="J11" s="495"/>
    </row>
    <row r="12" spans="1:11" s="67" customFormat="1" ht="14.25" x14ac:dyDescent="0.15">
      <c r="A12" s="137" t="s">
        <v>331</v>
      </c>
      <c r="B12" s="138" t="s">
        <v>32</v>
      </c>
      <c r="C12" s="138" t="s">
        <v>331</v>
      </c>
      <c r="D12" s="138" t="s">
        <v>331</v>
      </c>
      <c r="E12" s="138" t="s">
        <v>32</v>
      </c>
      <c r="F12" s="138" t="s">
        <v>331</v>
      </c>
      <c r="G12" s="138" t="s">
        <v>331</v>
      </c>
      <c r="H12" s="138" t="s">
        <v>32</v>
      </c>
      <c r="I12" s="138" t="s">
        <v>331</v>
      </c>
      <c r="J12" s="154"/>
    </row>
    <row r="13" spans="1:11" s="67" customFormat="1" ht="216.75" customHeight="1" x14ac:dyDescent="0.15">
      <c r="A13" s="277"/>
      <c r="B13" s="140"/>
      <c r="C13" s="141" t="str">
        <f>IF(B13="","",A13*B13)</f>
        <v/>
      </c>
      <c r="D13" s="157" t="str">
        <f>IF(E13="","",IF(E13&lt;=35000,8.62,IF(E13&gt;35000,(301700+7.46*(E13-35000))/E13)))</f>
        <v/>
      </c>
      <c r="E13" s="140"/>
      <c r="F13" s="141" t="str">
        <f>IF(E13="","",D13*E13)</f>
        <v/>
      </c>
      <c r="G13" s="158" t="str">
        <f>IF(A13="","",MIN(A13,D13))</f>
        <v/>
      </c>
      <c r="H13" s="143" t="str">
        <f>IF(B13="","",MIN(B13,E13))</f>
        <v/>
      </c>
      <c r="I13" s="143" t="str">
        <f>IF(H13="","",G13*H13)</f>
        <v/>
      </c>
      <c r="J13" s="278"/>
    </row>
    <row r="14" spans="1:11" ht="18" customHeight="1" x14ac:dyDescent="0.15"/>
    <row r="15" spans="1:11" s="70" customFormat="1" ht="18" customHeight="1" x14ac:dyDescent="0.15">
      <c r="A15" s="70" t="s">
        <v>321</v>
      </c>
    </row>
    <row r="16" spans="1:11" s="70" customFormat="1" ht="18" customHeight="1" x14ac:dyDescent="0.15">
      <c r="A16" s="324" t="s">
        <v>457</v>
      </c>
      <c r="B16" s="325"/>
      <c r="C16" s="325"/>
      <c r="D16" s="325"/>
      <c r="E16" s="325"/>
      <c r="F16" s="325"/>
      <c r="G16" s="325"/>
      <c r="H16" s="325"/>
      <c r="I16" s="325"/>
      <c r="J16" s="325"/>
    </row>
    <row r="17" spans="1:10" s="70" customFormat="1" ht="18" customHeight="1" x14ac:dyDescent="0.15">
      <c r="A17" s="324" t="s">
        <v>572</v>
      </c>
      <c r="B17" s="325"/>
      <c r="C17" s="325"/>
      <c r="D17" s="325"/>
      <c r="E17" s="325"/>
      <c r="F17" s="325"/>
      <c r="G17" s="325"/>
      <c r="H17" s="325"/>
      <c r="I17" s="325"/>
      <c r="J17" s="325"/>
    </row>
    <row r="18" spans="1:10" s="70" customFormat="1" ht="18" customHeight="1" x14ac:dyDescent="0.15">
      <c r="A18" s="134"/>
      <c r="B18" s="132"/>
      <c r="C18" s="132"/>
      <c r="D18" s="132"/>
      <c r="E18" s="132"/>
      <c r="F18" s="132"/>
      <c r="G18" s="132"/>
      <c r="H18" s="132"/>
      <c r="I18" s="132"/>
      <c r="J18" s="132"/>
    </row>
    <row r="19" spans="1:10" s="70" customFormat="1" ht="18" customHeight="1" x14ac:dyDescent="0.15">
      <c r="A19" s="324" t="s">
        <v>347</v>
      </c>
      <c r="B19" s="325"/>
      <c r="C19" s="325"/>
      <c r="D19" s="325"/>
      <c r="E19" s="325"/>
      <c r="F19" s="325"/>
      <c r="G19" s="325"/>
      <c r="H19" s="325"/>
      <c r="I19" s="325"/>
      <c r="J19" s="325"/>
    </row>
    <row r="20" spans="1:10" s="70" customFormat="1" ht="18" customHeight="1" x14ac:dyDescent="0.15">
      <c r="B20" s="496" t="s">
        <v>385</v>
      </c>
      <c r="C20" s="496"/>
      <c r="D20" s="496"/>
      <c r="E20" s="496"/>
      <c r="F20" s="496"/>
      <c r="G20" s="324" t="s">
        <v>251</v>
      </c>
      <c r="H20" s="325"/>
      <c r="I20" s="325"/>
      <c r="J20" s="325"/>
    </row>
    <row r="21" spans="1:10" s="70" customFormat="1" ht="18" customHeight="1" x14ac:dyDescent="0.15">
      <c r="B21" s="464" t="s">
        <v>454</v>
      </c>
      <c r="C21" s="464"/>
      <c r="D21" s="464"/>
      <c r="E21" s="464"/>
      <c r="F21" s="464"/>
      <c r="G21" s="325"/>
      <c r="H21" s="325"/>
      <c r="I21" s="325"/>
      <c r="J21" s="325"/>
    </row>
    <row r="22" spans="1:10" s="70" customFormat="1" ht="18" customHeight="1" x14ac:dyDescent="0.15">
      <c r="A22" s="159"/>
      <c r="B22" s="159"/>
      <c r="C22" s="159"/>
      <c r="D22" s="159"/>
      <c r="E22" s="159"/>
      <c r="F22" s="159"/>
      <c r="G22" s="132"/>
      <c r="H22" s="132"/>
      <c r="I22" s="132"/>
      <c r="J22" s="132"/>
    </row>
    <row r="23" spans="1:10" s="70" customFormat="1" ht="18" customHeight="1" x14ac:dyDescent="0.15">
      <c r="A23" s="324" t="s">
        <v>152</v>
      </c>
      <c r="B23" s="325"/>
      <c r="C23" s="325"/>
      <c r="D23" s="325"/>
      <c r="E23" s="325"/>
      <c r="F23" s="325"/>
      <c r="G23" s="325"/>
      <c r="H23" s="325"/>
      <c r="I23" s="325"/>
      <c r="J23" s="325"/>
    </row>
    <row r="24" spans="1:10" s="70" customFormat="1" ht="18" customHeight="1" x14ac:dyDescent="0.15">
      <c r="A24" s="134"/>
      <c r="B24" s="134"/>
      <c r="C24" s="134"/>
      <c r="D24" s="134"/>
      <c r="E24" s="134"/>
      <c r="F24" s="134"/>
      <c r="G24" s="134"/>
      <c r="H24" s="134"/>
      <c r="I24" s="134"/>
      <c r="J24" s="119"/>
    </row>
    <row r="25" spans="1:10" s="70" customFormat="1" ht="18" customHeight="1" x14ac:dyDescent="0.15">
      <c r="A25" s="324" t="s">
        <v>459</v>
      </c>
      <c r="B25" s="325"/>
      <c r="C25" s="325"/>
      <c r="D25" s="325"/>
      <c r="E25" s="325"/>
      <c r="F25" s="325"/>
      <c r="G25" s="325"/>
      <c r="H25" s="325"/>
      <c r="I25" s="325"/>
      <c r="J25" s="325"/>
    </row>
    <row r="26" spans="1:10" s="70" customFormat="1" ht="18" customHeight="1" x14ac:dyDescent="0.15">
      <c r="A26" s="134"/>
      <c r="B26" s="134"/>
      <c r="C26" s="134"/>
      <c r="D26" s="134"/>
      <c r="E26" s="134"/>
      <c r="F26" s="134"/>
      <c r="G26" s="134"/>
      <c r="H26" s="134"/>
      <c r="I26" s="134"/>
      <c r="J26" s="119"/>
    </row>
    <row r="27" spans="1:10" s="70" customFormat="1" ht="18" customHeight="1" x14ac:dyDescent="0.15">
      <c r="A27" s="324" t="s">
        <v>332</v>
      </c>
      <c r="B27" s="325"/>
      <c r="C27" s="325"/>
      <c r="D27" s="325"/>
      <c r="E27" s="325"/>
      <c r="F27" s="325"/>
      <c r="G27" s="325"/>
      <c r="H27" s="325"/>
      <c r="I27" s="325"/>
      <c r="J27" s="325"/>
    </row>
  </sheetData>
  <mergeCells count="21">
    <mergeCell ref="A3:J3"/>
    <mergeCell ref="A4:J4"/>
    <mergeCell ref="A5:E5"/>
    <mergeCell ref="E6:F6"/>
    <mergeCell ref="G6:J6"/>
    <mergeCell ref="E8:F8"/>
    <mergeCell ref="G8:J8"/>
    <mergeCell ref="A9:E9"/>
    <mergeCell ref="A10:C10"/>
    <mergeCell ref="D10:F10"/>
    <mergeCell ref="G10:I10"/>
    <mergeCell ref="A23:J23"/>
    <mergeCell ref="A25:J25"/>
    <mergeCell ref="A27:J27"/>
    <mergeCell ref="J10:J11"/>
    <mergeCell ref="G20:J21"/>
    <mergeCell ref="A16:J16"/>
    <mergeCell ref="A17:J17"/>
    <mergeCell ref="A19:J19"/>
    <mergeCell ref="B20:F20"/>
    <mergeCell ref="B21:F21"/>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H28"/>
  <sheetViews>
    <sheetView view="pageBreakPreview" zoomScaleSheetLayoutView="100" workbookViewId="0">
      <selection activeCell="A22" sqref="A22"/>
    </sheetView>
  </sheetViews>
  <sheetFormatPr defaultRowHeight="36" customHeight="1" x14ac:dyDescent="0.15"/>
  <cols>
    <col min="1" max="1" width="9" style="52" customWidth="1"/>
    <col min="2" max="2" width="6" style="52" customWidth="1"/>
    <col min="3" max="3" width="4.5" style="52" customWidth="1"/>
    <col min="4" max="4" width="33.625" style="52" customWidth="1"/>
    <col min="5" max="6" width="10.5" style="52" customWidth="1"/>
    <col min="7" max="7" width="9" style="52" customWidth="1"/>
    <col min="8" max="16384" width="9" style="52"/>
  </cols>
  <sheetData>
    <row r="1" spans="1:8" ht="18" customHeight="1" x14ac:dyDescent="0.15"/>
    <row r="2" spans="1:8" ht="36" customHeight="1" x14ac:dyDescent="0.15">
      <c r="A2" s="357" t="s">
        <v>461</v>
      </c>
      <c r="B2" s="357"/>
      <c r="C2" s="357"/>
      <c r="D2" s="357"/>
      <c r="E2" s="357"/>
      <c r="F2" s="357"/>
      <c r="G2" s="325"/>
    </row>
    <row r="3" spans="1:8" ht="27" customHeight="1" x14ac:dyDescent="0.15">
      <c r="A3" s="53"/>
      <c r="B3" s="53"/>
      <c r="C3" s="53"/>
      <c r="D3" s="53"/>
      <c r="E3" s="53"/>
      <c r="F3" s="53"/>
    </row>
    <row r="4" spans="1:8" ht="27" customHeight="1" x14ac:dyDescent="0.15">
      <c r="A4" s="366" t="s">
        <v>462</v>
      </c>
      <c r="B4" s="366"/>
      <c r="C4" s="366"/>
      <c r="D4" s="366"/>
      <c r="E4" s="366"/>
      <c r="F4" s="366"/>
      <c r="G4" s="367"/>
    </row>
    <row r="5" spans="1:8" ht="27" customHeight="1" x14ac:dyDescent="0.15">
      <c r="A5" s="54"/>
      <c r="B5" s="54"/>
      <c r="C5" s="54"/>
      <c r="D5" s="54"/>
      <c r="E5" s="54"/>
      <c r="F5" s="54"/>
    </row>
    <row r="6" spans="1:8" s="57" customFormat="1" ht="27" customHeight="1" x14ac:dyDescent="0.15">
      <c r="A6" s="359" t="str">
        <f>入力シート!$B$8</f>
        <v>令和7年　　月　　日</v>
      </c>
      <c r="B6" s="359"/>
      <c r="C6" s="359"/>
      <c r="D6" s="359"/>
      <c r="E6" s="359"/>
      <c r="F6" s="359"/>
      <c r="G6" s="359"/>
    </row>
    <row r="7" spans="1:8" s="57" customFormat="1" ht="27" customHeight="1" x14ac:dyDescent="0.15">
      <c r="A7" s="129"/>
      <c r="B7" s="56"/>
      <c r="C7" s="56"/>
      <c r="D7" s="56"/>
      <c r="E7" s="56"/>
      <c r="F7" s="56"/>
      <c r="G7" s="56"/>
    </row>
    <row r="8" spans="1:8" s="61" customFormat="1" ht="27" customHeight="1" x14ac:dyDescent="0.15">
      <c r="A8" s="360" t="str">
        <f>"徳島県及び高知県参議院合同選挙区選挙管理委員会委員長　"&amp;入力シート!$B$10&amp;"　様"</f>
        <v>徳島県及び高知県参議院合同選挙区選挙管理委員会委員長　田中　庄司　様</v>
      </c>
      <c r="B8" s="360"/>
      <c r="C8" s="360"/>
      <c r="D8" s="360"/>
      <c r="E8" s="360"/>
      <c r="F8" s="360"/>
      <c r="G8" s="360"/>
    </row>
    <row r="9" spans="1:8" s="61" customFormat="1" ht="27" customHeight="1" x14ac:dyDescent="0.15">
      <c r="A9" s="129"/>
      <c r="B9" s="129"/>
      <c r="C9" s="129"/>
      <c r="D9" s="129"/>
      <c r="E9" s="129"/>
      <c r="F9" s="129"/>
      <c r="G9" s="56"/>
    </row>
    <row r="10" spans="1:8" s="57" customFormat="1" ht="27" customHeight="1" x14ac:dyDescent="0.15">
      <c r="A10" s="361" t="str">
        <f>TEXT(入力シート!$B$7,"ggge年m月d日")&amp;"執行"&amp;入力シート!$B$3</f>
        <v>令和7年　　月　　日執行参議院徳島県及び高知県選挙区選出議員選挙</v>
      </c>
      <c r="B10" s="361"/>
      <c r="C10" s="361"/>
      <c r="D10" s="361"/>
      <c r="E10" s="361"/>
      <c r="F10" s="361"/>
      <c r="G10" s="354"/>
    </row>
    <row r="11" spans="1:8" s="57" customFormat="1" ht="27" customHeight="1" x14ac:dyDescent="0.15">
      <c r="A11" s="56"/>
      <c r="B11" s="56"/>
      <c r="C11" s="56"/>
      <c r="D11" s="58" t="s">
        <v>451</v>
      </c>
      <c r="E11" s="354" t="str">
        <f>入力シート!$B$22</f>
        <v>　</v>
      </c>
      <c r="F11" s="354"/>
      <c r="G11" s="354"/>
      <c r="H11" s="59"/>
    </row>
    <row r="12" spans="1:8" s="61" customFormat="1" ht="27" customHeight="1" x14ac:dyDescent="0.15">
      <c r="A12" s="60"/>
      <c r="B12" s="60"/>
      <c r="C12" s="60"/>
      <c r="D12" s="60"/>
      <c r="E12" s="60"/>
      <c r="F12" s="60"/>
    </row>
    <row r="13" spans="1:8" s="61" customFormat="1" ht="27" customHeight="1" x14ac:dyDescent="0.15">
      <c r="A13" s="355" t="s">
        <v>296</v>
      </c>
      <c r="B13" s="355"/>
      <c r="C13" s="355"/>
      <c r="D13" s="355"/>
      <c r="E13" s="355"/>
      <c r="F13" s="355"/>
      <c r="G13" s="355"/>
    </row>
    <row r="14" spans="1:8" s="61" customFormat="1" ht="27" customHeight="1" x14ac:dyDescent="0.15">
      <c r="A14" s="350"/>
      <c r="B14" s="350"/>
      <c r="C14" s="350"/>
      <c r="D14" s="350"/>
      <c r="E14" s="350"/>
      <c r="F14" s="350"/>
      <c r="G14" s="350"/>
    </row>
    <row r="15" spans="1:8" s="63" customFormat="1" ht="27" customHeight="1" x14ac:dyDescent="0.15">
      <c r="A15" s="329" t="s">
        <v>17</v>
      </c>
      <c r="B15" s="330"/>
      <c r="C15" s="460" t="s">
        <v>88</v>
      </c>
      <c r="D15" s="461"/>
      <c r="E15" s="330" t="s">
        <v>35</v>
      </c>
      <c r="F15" s="330"/>
      <c r="G15" s="333" t="s">
        <v>259</v>
      </c>
    </row>
    <row r="16" spans="1:8" s="63" customFormat="1" ht="27" customHeight="1" x14ac:dyDescent="0.15">
      <c r="A16" s="331"/>
      <c r="B16" s="332"/>
      <c r="C16" s="455" t="s">
        <v>305</v>
      </c>
      <c r="D16" s="456"/>
      <c r="E16" s="72" t="s">
        <v>421</v>
      </c>
      <c r="F16" s="72" t="s">
        <v>350</v>
      </c>
      <c r="G16" s="334"/>
    </row>
    <row r="17" spans="1:8" s="67" customFormat="1" ht="72" customHeight="1" x14ac:dyDescent="0.15">
      <c r="A17" s="457"/>
      <c r="B17" s="458"/>
      <c r="C17" s="459"/>
      <c r="D17" s="459"/>
      <c r="E17" s="260"/>
      <c r="F17" s="261"/>
      <c r="G17" s="265"/>
    </row>
    <row r="18" spans="1:8" s="67" customFormat="1" ht="72" customHeight="1" x14ac:dyDescent="0.15">
      <c r="A18" s="457"/>
      <c r="B18" s="458"/>
      <c r="C18" s="459"/>
      <c r="D18" s="459"/>
      <c r="E18" s="260"/>
      <c r="F18" s="261"/>
      <c r="G18" s="265"/>
    </row>
    <row r="19" spans="1:8" s="67" customFormat="1" ht="72" customHeight="1" x14ac:dyDescent="0.15">
      <c r="A19" s="452"/>
      <c r="B19" s="453"/>
      <c r="C19" s="454"/>
      <c r="D19" s="454"/>
      <c r="E19" s="263"/>
      <c r="F19" s="264"/>
      <c r="G19" s="266"/>
    </row>
    <row r="20" spans="1:8" ht="27" customHeight="1" x14ac:dyDescent="0.15"/>
    <row r="21" spans="1:8" ht="18" customHeight="1" x14ac:dyDescent="0.15">
      <c r="A21" s="70" t="s">
        <v>321</v>
      </c>
      <c r="B21" s="70"/>
      <c r="C21" s="70"/>
      <c r="D21" s="70"/>
      <c r="E21" s="70"/>
      <c r="F21" s="70"/>
    </row>
    <row r="22" spans="1:8" ht="18" customHeight="1" x14ac:dyDescent="0.15">
      <c r="A22" s="324" t="s">
        <v>580</v>
      </c>
      <c r="B22" s="324"/>
      <c r="C22" s="324"/>
      <c r="D22" s="324"/>
      <c r="E22" s="324"/>
      <c r="F22" s="324"/>
      <c r="G22" s="325"/>
      <c r="H22" s="84"/>
    </row>
    <row r="23" spans="1:8" ht="18" customHeight="1" x14ac:dyDescent="0.15">
      <c r="A23" s="324" t="s">
        <v>514</v>
      </c>
      <c r="B23" s="324"/>
      <c r="C23" s="324"/>
      <c r="D23" s="324"/>
      <c r="E23" s="324"/>
      <c r="F23" s="324"/>
      <c r="G23" s="325"/>
    </row>
    <row r="24" spans="1:8" ht="18" customHeight="1" x14ac:dyDescent="0.15">
      <c r="A24" s="324" t="s">
        <v>362</v>
      </c>
      <c r="B24" s="324"/>
      <c r="C24" s="324"/>
      <c r="D24" s="324"/>
      <c r="E24" s="324"/>
      <c r="F24" s="324"/>
      <c r="G24" s="325"/>
    </row>
    <row r="25" spans="1:8" ht="18" customHeight="1" x14ac:dyDescent="0.15">
      <c r="A25" s="326" t="s">
        <v>392</v>
      </c>
      <c r="B25" s="326"/>
      <c r="C25" s="326"/>
      <c r="D25" s="326"/>
      <c r="E25" s="326"/>
      <c r="F25" s="326"/>
      <c r="G25" s="326"/>
    </row>
    <row r="26" spans="1:8" s="70" customFormat="1" ht="18" customHeight="1" x14ac:dyDescent="0.15">
      <c r="A26" s="326"/>
      <c r="B26" s="326"/>
      <c r="C26" s="326"/>
      <c r="D26" s="326"/>
      <c r="E26" s="326"/>
      <c r="F26" s="326"/>
      <c r="G26" s="326"/>
    </row>
    <row r="27" spans="1:8" s="70" customFormat="1" ht="18" customHeight="1" x14ac:dyDescent="0.15">
      <c r="A27" s="324"/>
      <c r="B27" s="324"/>
      <c r="C27" s="324"/>
      <c r="D27" s="324"/>
      <c r="E27" s="324"/>
      <c r="F27" s="324"/>
      <c r="G27" s="326"/>
    </row>
    <row r="28" spans="1:8" ht="18" customHeight="1" x14ac:dyDescent="0.15"/>
  </sheetData>
  <mergeCells count="25">
    <mergeCell ref="A2:G2"/>
    <mergeCell ref="A4:G4"/>
    <mergeCell ref="A6:G6"/>
    <mergeCell ref="A8:G8"/>
    <mergeCell ref="A10:G10"/>
    <mergeCell ref="E11:G11"/>
    <mergeCell ref="A13:G13"/>
    <mergeCell ref="A14:G14"/>
    <mergeCell ref="C15:D15"/>
    <mergeCell ref="E15:F15"/>
    <mergeCell ref="A25:G25"/>
    <mergeCell ref="A26:G26"/>
    <mergeCell ref="A27:G27"/>
    <mergeCell ref="A15:B16"/>
    <mergeCell ref="G15:G16"/>
    <mergeCell ref="A19:B19"/>
    <mergeCell ref="C19:D19"/>
    <mergeCell ref="A22:G22"/>
    <mergeCell ref="A23:G23"/>
    <mergeCell ref="A24:G24"/>
    <mergeCell ref="C16:D16"/>
    <mergeCell ref="A17:B17"/>
    <mergeCell ref="C17:D17"/>
    <mergeCell ref="A18:B18"/>
    <mergeCell ref="C18:D18"/>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D36"/>
  <sheetViews>
    <sheetView view="pageBreakPreview" zoomScaleSheetLayoutView="100" workbookViewId="0">
      <selection activeCell="A22" sqref="A22"/>
    </sheetView>
  </sheetViews>
  <sheetFormatPr defaultRowHeight="36" customHeight="1" x14ac:dyDescent="0.15"/>
  <cols>
    <col min="1" max="2" width="27" style="52" customWidth="1"/>
    <col min="3" max="3" width="29.125" style="52" customWidth="1"/>
    <col min="4" max="4" width="9" style="52" customWidth="1"/>
    <col min="5" max="16384" width="9" style="52"/>
  </cols>
  <sheetData>
    <row r="1" spans="1:4" ht="18" customHeight="1" x14ac:dyDescent="0.15"/>
    <row r="2" spans="1:4" ht="36" customHeight="1" x14ac:dyDescent="0.15">
      <c r="A2" s="357" t="s">
        <v>157</v>
      </c>
      <c r="B2" s="357"/>
      <c r="C2" s="325"/>
    </row>
    <row r="3" spans="1:4" ht="13.5" customHeight="1" x14ac:dyDescent="0.15">
      <c r="A3" s="53"/>
      <c r="B3" s="53"/>
    </row>
    <row r="4" spans="1:4" ht="27" customHeight="1" x14ac:dyDescent="0.15">
      <c r="A4" s="366" t="s">
        <v>84</v>
      </c>
      <c r="B4" s="366"/>
      <c r="C4" s="367"/>
    </row>
    <row r="5" spans="1:4" ht="27" customHeight="1" x14ac:dyDescent="0.15">
      <c r="A5" s="366" t="s">
        <v>100</v>
      </c>
      <c r="B5" s="366"/>
      <c r="C5" s="367"/>
    </row>
    <row r="6" spans="1:4" ht="13.5" customHeight="1" x14ac:dyDescent="0.15">
      <c r="A6" s="54"/>
      <c r="B6" s="54"/>
    </row>
    <row r="7" spans="1:4" s="57" customFormat="1" ht="27" customHeight="1" x14ac:dyDescent="0.15">
      <c r="A7" s="359" t="str">
        <f>入力シート!$B$8</f>
        <v>令和7年　　月　　日</v>
      </c>
      <c r="B7" s="359"/>
      <c r="C7" s="359"/>
    </row>
    <row r="8" spans="1:4" ht="13.5" customHeight="1" x14ac:dyDescent="0.15">
      <c r="A8" s="54"/>
      <c r="B8" s="54"/>
    </row>
    <row r="9" spans="1:4" s="61" customFormat="1" ht="27" customHeight="1" x14ac:dyDescent="0.15">
      <c r="A9" s="360" t="str">
        <f>"徳島県及び高知県参議院合同選挙区選挙管理委員会委員長　"&amp;入力シート!$B$10&amp;"　様"</f>
        <v>徳島県及び高知県参議院合同選挙区選挙管理委員会委員長　田中　庄司　様</v>
      </c>
      <c r="B9" s="360"/>
      <c r="C9" s="360"/>
    </row>
    <row r="10" spans="1:4" ht="13.5" customHeight="1" x14ac:dyDescent="0.15">
      <c r="A10" s="54"/>
      <c r="B10" s="54"/>
    </row>
    <row r="11" spans="1:4" s="57" customFormat="1" ht="27" customHeight="1" x14ac:dyDescent="0.15">
      <c r="A11" s="361" t="str">
        <f>TEXT(入力シート!$B$7,"ggge年m月d日")&amp;"執行"&amp;入力シート!$B$3</f>
        <v>令和7年　　月　　日執行参議院徳島県及び高知県選挙区選出議員選挙</v>
      </c>
      <c r="B11" s="361"/>
      <c r="C11" s="354"/>
    </row>
    <row r="12" spans="1:4" s="57" customFormat="1" ht="27" customHeight="1" x14ac:dyDescent="0.15">
      <c r="A12" s="56"/>
      <c r="B12" s="58" t="s">
        <v>451</v>
      </c>
      <c r="C12" s="56" t="str">
        <f>入力シート!$B$22</f>
        <v>　</v>
      </c>
      <c r="D12" s="59"/>
    </row>
    <row r="13" spans="1:4" s="61" customFormat="1" ht="13.5" customHeight="1" x14ac:dyDescent="0.15">
      <c r="A13" s="60"/>
      <c r="B13" s="60"/>
    </row>
    <row r="14" spans="1:4" s="61" customFormat="1" ht="18" customHeight="1" x14ac:dyDescent="0.15">
      <c r="A14" s="355" t="s">
        <v>296</v>
      </c>
      <c r="B14" s="355"/>
      <c r="C14" s="355"/>
    </row>
    <row r="15" spans="1:4" s="61" customFormat="1" ht="13.5" customHeight="1" x14ac:dyDescent="0.15">
      <c r="A15" s="60"/>
      <c r="B15" s="60"/>
    </row>
    <row r="16" spans="1:4" s="61" customFormat="1" ht="18" customHeight="1" x14ac:dyDescent="0.15">
      <c r="A16" s="87" t="s">
        <v>329</v>
      </c>
      <c r="B16" s="144" t="s">
        <v>275</v>
      </c>
      <c r="C16" s="87"/>
    </row>
    <row r="17" spans="1:3" s="61" customFormat="1" ht="18" customHeight="1" x14ac:dyDescent="0.15">
      <c r="A17" s="364"/>
      <c r="B17" s="364"/>
      <c r="C17" s="364"/>
    </row>
    <row r="18" spans="1:3" s="61" customFormat="1" ht="18" customHeight="1" x14ac:dyDescent="0.15">
      <c r="A18" s="364" t="s">
        <v>45</v>
      </c>
      <c r="B18" s="364"/>
      <c r="C18" s="364"/>
    </row>
    <row r="19" spans="1:3" s="61" customFormat="1" ht="24" customHeight="1" x14ac:dyDescent="0.15">
      <c r="A19" s="462"/>
      <c r="B19" s="462"/>
      <c r="C19" s="462"/>
    </row>
    <row r="20" spans="1:3" s="61" customFormat="1" ht="24" customHeight="1" x14ac:dyDescent="0.15">
      <c r="A20" s="462"/>
      <c r="B20" s="462"/>
      <c r="C20" s="462"/>
    </row>
    <row r="21" spans="1:3" s="61" customFormat="1" ht="24" customHeight="1" x14ac:dyDescent="0.15">
      <c r="A21" s="463"/>
      <c r="B21" s="463"/>
      <c r="C21" s="463"/>
    </row>
    <row r="22" spans="1:3" s="61" customFormat="1" ht="18" customHeight="1" x14ac:dyDescent="0.15">
      <c r="A22" s="87" t="s">
        <v>565</v>
      </c>
      <c r="B22" s="268"/>
      <c r="C22" s="87" t="s">
        <v>564</v>
      </c>
    </row>
    <row r="23" spans="1:3" s="61" customFormat="1" ht="18" customHeight="1" x14ac:dyDescent="0.15">
      <c r="A23" s="364"/>
      <c r="B23" s="364"/>
      <c r="C23" s="364"/>
    </row>
    <row r="24" spans="1:3" s="63" customFormat="1" ht="45" customHeight="1" x14ac:dyDescent="0.15">
      <c r="A24" s="145" t="s">
        <v>297</v>
      </c>
      <c r="B24" s="146" t="s">
        <v>149</v>
      </c>
      <c r="C24" s="147" t="s">
        <v>12</v>
      </c>
    </row>
    <row r="25" spans="1:3" s="56" customFormat="1" ht="45" customHeight="1" x14ac:dyDescent="0.15">
      <c r="A25" s="148" t="s">
        <v>422</v>
      </c>
      <c r="B25" s="269" t="s">
        <v>32</v>
      </c>
      <c r="C25" s="270" t="s">
        <v>32</v>
      </c>
    </row>
    <row r="26" spans="1:3" s="56" customFormat="1" ht="45" customHeight="1" x14ac:dyDescent="0.15">
      <c r="A26" s="148" t="s">
        <v>373</v>
      </c>
      <c r="B26" s="269" t="s">
        <v>32</v>
      </c>
      <c r="C26" s="270" t="s">
        <v>32</v>
      </c>
    </row>
    <row r="27" spans="1:3" s="56" customFormat="1" ht="45" customHeight="1" x14ac:dyDescent="0.15">
      <c r="A27" s="148" t="s">
        <v>427</v>
      </c>
      <c r="B27" s="269" t="s">
        <v>32</v>
      </c>
      <c r="C27" s="270" t="s">
        <v>32</v>
      </c>
    </row>
    <row r="28" spans="1:3" s="56" customFormat="1" ht="45" customHeight="1" x14ac:dyDescent="0.15">
      <c r="A28" s="151" t="s">
        <v>249</v>
      </c>
      <c r="B28" s="271"/>
      <c r="C28" s="272"/>
    </row>
    <row r="29" spans="1:3" ht="18" customHeight="1" x14ac:dyDescent="0.15">
      <c r="A29" s="70" t="s">
        <v>321</v>
      </c>
      <c r="B29" s="70"/>
    </row>
    <row r="30" spans="1:3" ht="18" customHeight="1" x14ac:dyDescent="0.15">
      <c r="A30" s="324" t="s">
        <v>463</v>
      </c>
      <c r="B30" s="324"/>
      <c r="C30" s="325"/>
    </row>
    <row r="31" spans="1:3" ht="18" customHeight="1" x14ac:dyDescent="0.15">
      <c r="A31" s="324" t="s">
        <v>131</v>
      </c>
      <c r="B31" s="324"/>
      <c r="C31" s="325"/>
    </row>
    <row r="32" spans="1:3" s="70" customFormat="1" ht="18" customHeight="1" x14ac:dyDescent="0.15">
      <c r="A32" s="324" t="s">
        <v>312</v>
      </c>
      <c r="B32" s="324"/>
      <c r="C32" s="326"/>
    </row>
    <row r="33" spans="1:3" s="70" customFormat="1" ht="18" customHeight="1" x14ac:dyDescent="0.15">
      <c r="A33" s="324" t="s">
        <v>248</v>
      </c>
      <c r="B33" s="324"/>
      <c r="C33" s="326"/>
    </row>
    <row r="34" spans="1:3" ht="18" customHeight="1" x14ac:dyDescent="0.15">
      <c r="A34" s="362" t="s">
        <v>512</v>
      </c>
      <c r="B34" s="362"/>
      <c r="C34" s="362"/>
    </row>
    <row r="35" spans="1:3" ht="18" customHeight="1" x14ac:dyDescent="0.15">
      <c r="A35" s="362" t="s">
        <v>414</v>
      </c>
      <c r="B35" s="362"/>
      <c r="C35" s="362"/>
    </row>
    <row r="36" spans="1:3" ht="18" customHeight="1" x14ac:dyDescent="0.15">
      <c r="A36" s="363" t="s">
        <v>511</v>
      </c>
      <c r="B36" s="363"/>
      <c r="C36" s="363"/>
    </row>
  </sheetData>
  <mergeCells count="20">
    <mergeCell ref="A2:C2"/>
    <mergeCell ref="A4:C4"/>
    <mergeCell ref="A5:C5"/>
    <mergeCell ref="A7:C7"/>
    <mergeCell ref="A9:C9"/>
    <mergeCell ref="A11:C11"/>
    <mergeCell ref="A14:C14"/>
    <mergeCell ref="A17:C17"/>
    <mergeCell ref="A18:C18"/>
    <mergeCell ref="A19:C19"/>
    <mergeCell ref="A20:C20"/>
    <mergeCell ref="A21:C21"/>
    <mergeCell ref="A23:C23"/>
    <mergeCell ref="A30:C30"/>
    <mergeCell ref="A31:C31"/>
    <mergeCell ref="A32:C32"/>
    <mergeCell ref="A33:C33"/>
    <mergeCell ref="A34:C34"/>
    <mergeCell ref="A35:C35"/>
    <mergeCell ref="A36:C36"/>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F37"/>
  <sheetViews>
    <sheetView view="pageBreakPreview" zoomScaleSheetLayoutView="100" workbookViewId="0">
      <selection activeCell="A22" sqref="A22"/>
    </sheetView>
  </sheetViews>
  <sheetFormatPr defaultRowHeight="36" customHeight="1" x14ac:dyDescent="0.15"/>
  <cols>
    <col min="1" max="1" width="6.75" style="52" customWidth="1"/>
    <col min="2" max="2" width="30.125" style="52" customWidth="1"/>
    <col min="3" max="3" width="15.625" style="52" customWidth="1"/>
    <col min="4" max="4" width="30.75" style="52" customWidth="1"/>
    <col min="5" max="5" width="9" style="52" customWidth="1"/>
    <col min="6" max="16384" width="9" style="52"/>
  </cols>
  <sheetData>
    <row r="1" spans="1:6" ht="18" customHeight="1" x14ac:dyDescent="0.15"/>
    <row r="2" spans="1:6" ht="27" customHeight="1" x14ac:dyDescent="0.15">
      <c r="A2" s="357" t="s">
        <v>338</v>
      </c>
      <c r="B2" s="357"/>
      <c r="C2" s="357"/>
      <c r="D2" s="325"/>
    </row>
    <row r="3" spans="1:6" ht="18" customHeight="1" x14ac:dyDescent="0.15">
      <c r="A3" s="392"/>
      <c r="B3" s="392"/>
      <c r="C3" s="392"/>
      <c r="D3" s="367"/>
    </row>
    <row r="4" spans="1:6" ht="13.5" customHeight="1" x14ac:dyDescent="0.15">
      <c r="A4" s="53"/>
      <c r="B4" s="53"/>
      <c r="C4" s="53"/>
    </row>
    <row r="5" spans="1:6" ht="27" customHeight="1" x14ac:dyDescent="0.15">
      <c r="A5" s="366" t="s">
        <v>85</v>
      </c>
      <c r="B5" s="366"/>
      <c r="C5" s="366"/>
      <c r="D5" s="367"/>
    </row>
    <row r="6" spans="1:6" ht="13.5" customHeight="1" x14ac:dyDescent="0.15">
      <c r="A6" s="54"/>
      <c r="B6" s="54"/>
      <c r="C6" s="54"/>
    </row>
    <row r="7" spans="1:6" s="57" customFormat="1" ht="27" customHeight="1" x14ac:dyDescent="0.15">
      <c r="A7" s="508" t="s">
        <v>275</v>
      </c>
      <c r="B7" s="508"/>
      <c r="C7" s="120"/>
      <c r="D7" s="120"/>
    </row>
    <row r="8" spans="1:6" s="57" customFormat="1" ht="27" customHeight="1" x14ac:dyDescent="0.15">
      <c r="A8" s="361" t="str">
        <f>TEXT(入力シート!$B$7,"ggge年m月d日")&amp;"執行"&amp;入力シート!$B$3</f>
        <v>令和7年　　月　　日執行参議院徳島県及び高知県選挙区選出議員選挙</v>
      </c>
      <c r="B8" s="361"/>
      <c r="C8" s="361"/>
      <c r="D8" s="354"/>
    </row>
    <row r="9" spans="1:6" s="57" customFormat="1" ht="27" customHeight="1" x14ac:dyDescent="0.15">
      <c r="A9" s="56"/>
      <c r="B9" s="56"/>
      <c r="C9" s="58" t="s">
        <v>451</v>
      </c>
      <c r="D9" s="56" t="str">
        <f>入力シート!$B$22</f>
        <v>　</v>
      </c>
      <c r="E9" s="56"/>
      <c r="F9" s="56"/>
    </row>
    <row r="10" spans="1:6" s="61" customFormat="1" ht="9" customHeight="1" x14ac:dyDescent="0.15">
      <c r="A10" s="60"/>
      <c r="B10" s="60"/>
      <c r="C10" s="60"/>
    </row>
    <row r="11" spans="1:6" s="61" customFormat="1" ht="18" customHeight="1" x14ac:dyDescent="0.15">
      <c r="A11" s="355" t="s">
        <v>296</v>
      </c>
      <c r="B11" s="355"/>
      <c r="C11" s="355"/>
      <c r="D11" s="355"/>
    </row>
    <row r="12" spans="1:6" s="61" customFormat="1" ht="9" customHeight="1" x14ac:dyDescent="0.15">
      <c r="A12" s="350"/>
      <c r="B12" s="350"/>
      <c r="C12" s="350"/>
      <c r="D12" s="350"/>
    </row>
    <row r="13" spans="1:6" s="67" customFormat="1" ht="54" customHeight="1" x14ac:dyDescent="0.15">
      <c r="A13" s="474" t="s">
        <v>431</v>
      </c>
      <c r="B13" s="475"/>
      <c r="C13" s="476"/>
      <c r="D13" s="477"/>
    </row>
    <row r="14" spans="1:6" s="67" customFormat="1" ht="45" customHeight="1" x14ac:dyDescent="0.15">
      <c r="A14" s="388" t="s">
        <v>432</v>
      </c>
      <c r="B14" s="467"/>
      <c r="C14" s="478" t="s">
        <v>32</v>
      </c>
      <c r="D14" s="479"/>
    </row>
    <row r="15" spans="1:6" s="67" customFormat="1" ht="45" customHeight="1" x14ac:dyDescent="0.15">
      <c r="A15" s="388" t="s">
        <v>221</v>
      </c>
      <c r="B15" s="467"/>
      <c r="C15" s="468" t="s">
        <v>331</v>
      </c>
      <c r="D15" s="469"/>
    </row>
    <row r="16" spans="1:6" s="67" customFormat="1" ht="45" customHeight="1" x14ac:dyDescent="0.15">
      <c r="A16" s="470" t="s">
        <v>406</v>
      </c>
      <c r="B16" s="471"/>
      <c r="C16" s="506"/>
      <c r="D16" s="507"/>
    </row>
    <row r="17" spans="1:4" ht="18" customHeight="1" x14ac:dyDescent="0.15"/>
    <row r="18" spans="1:4" ht="18" customHeight="1" x14ac:dyDescent="0.15">
      <c r="A18" s="70" t="s">
        <v>321</v>
      </c>
      <c r="B18" s="70"/>
      <c r="C18" s="70"/>
    </row>
    <row r="19" spans="1:4" ht="18" customHeight="1" x14ac:dyDescent="0.15">
      <c r="A19" s="324" t="s">
        <v>153</v>
      </c>
      <c r="B19" s="324"/>
      <c r="C19" s="324"/>
      <c r="D19" s="325"/>
    </row>
    <row r="20" spans="1:4" ht="18" customHeight="1" x14ac:dyDescent="0.15">
      <c r="A20" s="324" t="s">
        <v>337</v>
      </c>
      <c r="B20" s="324"/>
      <c r="C20" s="324"/>
      <c r="D20" s="325"/>
    </row>
    <row r="21" spans="1:4" ht="18" customHeight="1" x14ac:dyDescent="0.15">
      <c r="A21" s="134"/>
      <c r="B21" s="134"/>
      <c r="C21" s="134"/>
      <c r="D21" s="132"/>
    </row>
    <row r="22" spans="1:4" ht="18" customHeight="1" x14ac:dyDescent="0.15">
      <c r="A22" s="324" t="s">
        <v>345</v>
      </c>
      <c r="B22" s="324"/>
      <c r="C22" s="324"/>
      <c r="D22" s="325"/>
    </row>
    <row r="23" spans="1:4" ht="18" customHeight="1" x14ac:dyDescent="0.15">
      <c r="A23" s="134"/>
      <c r="B23" s="134"/>
      <c r="C23" s="134"/>
      <c r="D23" s="132"/>
    </row>
    <row r="24" spans="1:4" ht="18" customHeight="1" x14ac:dyDescent="0.15">
      <c r="A24" s="324" t="s">
        <v>424</v>
      </c>
      <c r="B24" s="324"/>
      <c r="C24" s="324"/>
      <c r="D24" s="325"/>
    </row>
    <row r="25" spans="1:4" ht="18" customHeight="1" x14ac:dyDescent="0.15">
      <c r="A25" s="324" t="s">
        <v>229</v>
      </c>
      <c r="B25" s="324"/>
      <c r="C25" s="324"/>
      <c r="D25" s="325"/>
    </row>
    <row r="26" spans="1:4" ht="18" customHeight="1" x14ac:dyDescent="0.15">
      <c r="A26" s="134"/>
      <c r="B26" s="134"/>
      <c r="C26" s="134"/>
      <c r="D26" s="132"/>
    </row>
    <row r="27" spans="1:4" ht="18" customHeight="1" x14ac:dyDescent="0.15">
      <c r="A27" s="324" t="s">
        <v>438</v>
      </c>
      <c r="B27" s="324"/>
      <c r="C27" s="324"/>
      <c r="D27" s="325"/>
    </row>
    <row r="28" spans="1:4" ht="18" customHeight="1" x14ac:dyDescent="0.15">
      <c r="A28" s="324" t="s">
        <v>73</v>
      </c>
      <c r="B28" s="324"/>
      <c r="C28" s="324"/>
      <c r="D28" s="325"/>
    </row>
    <row r="29" spans="1:4" ht="18" customHeight="1" x14ac:dyDescent="0.15">
      <c r="A29" s="324" t="s">
        <v>115</v>
      </c>
      <c r="B29" s="324"/>
      <c r="C29" s="324"/>
      <c r="D29" s="325"/>
    </row>
    <row r="30" spans="1:4" ht="18" customHeight="1" x14ac:dyDescent="0.15">
      <c r="A30" s="324" t="s">
        <v>499</v>
      </c>
      <c r="B30" s="324"/>
      <c r="C30" s="324"/>
      <c r="D30" s="325"/>
    </row>
    <row r="31" spans="1:4" ht="18" customHeight="1" x14ac:dyDescent="0.15">
      <c r="A31" s="324" t="s">
        <v>287</v>
      </c>
      <c r="B31" s="324"/>
      <c r="C31" s="324"/>
      <c r="D31" s="325"/>
    </row>
    <row r="32" spans="1:4" ht="18" customHeight="1" x14ac:dyDescent="0.15">
      <c r="A32" s="324" t="s">
        <v>340</v>
      </c>
      <c r="B32" s="325"/>
      <c r="C32" s="325"/>
      <c r="D32" s="325"/>
    </row>
    <row r="33" spans="1:4" ht="18" customHeight="1" x14ac:dyDescent="0.15">
      <c r="A33" s="324" t="s">
        <v>573</v>
      </c>
      <c r="B33" s="325"/>
      <c r="C33" s="325"/>
      <c r="D33" s="325"/>
    </row>
    <row r="34" spans="1:4" ht="18" customHeight="1" x14ac:dyDescent="0.15">
      <c r="A34" s="324" t="s">
        <v>201</v>
      </c>
      <c r="B34" s="325"/>
      <c r="C34" s="325"/>
      <c r="D34" s="325"/>
    </row>
    <row r="35" spans="1:4" ht="18" customHeight="1" x14ac:dyDescent="0.15">
      <c r="B35" s="496" t="s">
        <v>80</v>
      </c>
      <c r="C35" s="496"/>
      <c r="D35" s="465" t="s">
        <v>169</v>
      </c>
    </row>
    <row r="36" spans="1:4" ht="18" customHeight="1" x14ac:dyDescent="0.15">
      <c r="B36" s="464" t="s">
        <v>454</v>
      </c>
      <c r="C36" s="464"/>
      <c r="D36" s="326"/>
    </row>
    <row r="37" spans="1:4" ht="18" customHeight="1" x14ac:dyDescent="0.15">
      <c r="A37" s="324" t="s">
        <v>142</v>
      </c>
      <c r="B37" s="324"/>
      <c r="C37" s="324"/>
      <c r="D37" s="325"/>
    </row>
  </sheetData>
  <mergeCells count="32">
    <mergeCell ref="A2:D2"/>
    <mergeCell ref="A3:D3"/>
    <mergeCell ref="A5:D5"/>
    <mergeCell ref="A7:B7"/>
    <mergeCell ref="A8:D8"/>
    <mergeCell ref="A11:D11"/>
    <mergeCell ref="A12:D12"/>
    <mergeCell ref="A13:B13"/>
    <mergeCell ref="C13:D13"/>
    <mergeCell ref="A14:B14"/>
    <mergeCell ref="C14:D14"/>
    <mergeCell ref="A15:B15"/>
    <mergeCell ref="C15:D15"/>
    <mergeCell ref="A16:B16"/>
    <mergeCell ref="C16:D16"/>
    <mergeCell ref="A19:D19"/>
    <mergeCell ref="A20:D20"/>
    <mergeCell ref="A22:D22"/>
    <mergeCell ref="A24:D24"/>
    <mergeCell ref="A25:D25"/>
    <mergeCell ref="A27:D27"/>
    <mergeCell ref="A28:D28"/>
    <mergeCell ref="A29:D29"/>
    <mergeCell ref="A30:D30"/>
    <mergeCell ref="A31:D31"/>
    <mergeCell ref="A32:D32"/>
    <mergeCell ref="A33:D33"/>
    <mergeCell ref="A34:D34"/>
    <mergeCell ref="B35:C35"/>
    <mergeCell ref="B36:C36"/>
    <mergeCell ref="A37:D37"/>
    <mergeCell ref="D35:D36"/>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M48"/>
  <sheetViews>
    <sheetView view="pageBreakPreview" zoomScaleSheetLayoutView="100" workbookViewId="0">
      <selection activeCell="A22" sqref="A22"/>
    </sheetView>
  </sheetViews>
  <sheetFormatPr defaultRowHeight="36" customHeight="1" x14ac:dyDescent="0.15"/>
  <cols>
    <col min="1" max="1" width="25" style="52" customWidth="1"/>
    <col min="2" max="2" width="28.625" style="52" customWidth="1"/>
    <col min="3" max="9" width="4" style="52" customWidth="1"/>
    <col min="10" max="10" width="2.125" style="52" customWidth="1"/>
    <col min="11" max="11" width="9" style="52" customWidth="1"/>
    <col min="12" max="16384" width="9" style="52"/>
  </cols>
  <sheetData>
    <row r="1" spans="1:13" ht="11.25" customHeight="1" x14ac:dyDescent="0.15"/>
    <row r="2" spans="1:13" ht="27" customHeight="1" x14ac:dyDescent="0.15">
      <c r="A2" s="357" t="s">
        <v>255</v>
      </c>
      <c r="B2" s="357"/>
      <c r="C2" s="357"/>
      <c r="D2" s="357"/>
      <c r="E2" s="357"/>
      <c r="F2" s="357"/>
      <c r="G2" s="357"/>
      <c r="H2" s="357"/>
      <c r="I2" s="357"/>
      <c r="J2" s="325"/>
    </row>
    <row r="3" spans="1:13" ht="18" customHeight="1" x14ac:dyDescent="0.15">
      <c r="A3" s="392" t="s">
        <v>262</v>
      </c>
      <c r="B3" s="392"/>
      <c r="C3" s="392"/>
      <c r="D3" s="392"/>
      <c r="E3" s="392"/>
      <c r="F3" s="392"/>
      <c r="G3" s="392"/>
      <c r="H3" s="392"/>
      <c r="I3" s="367"/>
      <c r="J3" s="367"/>
    </row>
    <row r="4" spans="1:13" ht="13.5" customHeight="1" x14ac:dyDescent="0.15">
      <c r="A4" s="53"/>
      <c r="B4" s="53"/>
      <c r="C4" s="53"/>
      <c r="D4" s="53"/>
      <c r="E4" s="53"/>
      <c r="F4" s="53"/>
      <c r="G4" s="53"/>
      <c r="H4" s="53"/>
      <c r="I4" s="53"/>
    </row>
    <row r="5" spans="1:13" ht="27" customHeight="1" x14ac:dyDescent="0.15">
      <c r="A5" s="366" t="s">
        <v>161</v>
      </c>
      <c r="B5" s="366"/>
      <c r="C5" s="366"/>
      <c r="D5" s="366"/>
      <c r="E5" s="366"/>
      <c r="F5" s="366"/>
      <c r="G5" s="366"/>
      <c r="H5" s="366"/>
      <c r="I5" s="366"/>
      <c r="J5" s="367"/>
    </row>
    <row r="6" spans="1:13" ht="27" customHeight="1" x14ac:dyDescent="0.15">
      <c r="A6" s="366" t="s">
        <v>233</v>
      </c>
      <c r="B6" s="366"/>
      <c r="C6" s="366"/>
      <c r="D6" s="366"/>
      <c r="E6" s="366"/>
      <c r="F6" s="366"/>
      <c r="G6" s="366"/>
      <c r="H6" s="366"/>
      <c r="I6" s="366"/>
      <c r="J6" s="367"/>
    </row>
    <row r="7" spans="1:13" ht="7.5" customHeight="1" x14ac:dyDescent="0.15">
      <c r="A7" s="54"/>
      <c r="B7" s="54"/>
      <c r="C7" s="54"/>
      <c r="D7" s="54"/>
      <c r="E7" s="54"/>
      <c r="F7" s="54"/>
      <c r="G7" s="54"/>
      <c r="H7" s="54"/>
      <c r="I7" s="54"/>
    </row>
    <row r="8" spans="1:13" s="57" customFormat="1" ht="27" customHeight="1" x14ac:dyDescent="0.15">
      <c r="A8" s="55" t="s">
        <v>275</v>
      </c>
      <c r="B8" s="56"/>
      <c r="C8" s="56"/>
      <c r="D8" s="56"/>
      <c r="E8" s="56"/>
      <c r="F8" s="56"/>
      <c r="G8" s="56"/>
      <c r="H8" s="56"/>
      <c r="I8" s="56"/>
      <c r="J8" s="56"/>
      <c r="M8" s="99"/>
    </row>
    <row r="9" spans="1:13" ht="7.5" customHeight="1" x14ac:dyDescent="0.15">
      <c r="A9" s="54"/>
      <c r="B9" s="54"/>
      <c r="C9" s="54"/>
      <c r="D9" s="54"/>
      <c r="E9" s="54"/>
      <c r="F9" s="54"/>
      <c r="G9" s="54"/>
      <c r="H9" s="54"/>
      <c r="I9" s="54"/>
      <c r="M9" s="98"/>
    </row>
    <row r="10" spans="1:13" s="61" customFormat="1" ht="27" customHeight="1" x14ac:dyDescent="0.15">
      <c r="A10" s="100" t="s">
        <v>545</v>
      </c>
      <c r="B10" s="67" t="str">
        <f>IFERROR(VLOOKUP(A10,入力シート!$A$11:$B$12,2,FALSE),"")</f>
        <v/>
      </c>
      <c r="C10" s="67" t="s">
        <v>212</v>
      </c>
      <c r="D10" s="67"/>
      <c r="E10" s="67"/>
      <c r="F10" s="67"/>
      <c r="G10" s="67"/>
      <c r="H10" s="67"/>
      <c r="I10" s="67"/>
      <c r="J10" s="67"/>
      <c r="M10" s="101"/>
    </row>
    <row r="11" spans="1:13" ht="7.5" customHeight="1" x14ac:dyDescent="0.15">
      <c r="A11" s="54"/>
      <c r="B11" s="54"/>
      <c r="C11" s="54"/>
      <c r="D11" s="54"/>
      <c r="E11" s="54"/>
      <c r="F11" s="54"/>
      <c r="G11" s="54"/>
      <c r="H11" s="54"/>
      <c r="I11" s="54"/>
      <c r="M11" s="98"/>
    </row>
    <row r="12" spans="1:13" s="57" customFormat="1" ht="48" x14ac:dyDescent="0.15">
      <c r="A12" s="102" t="s">
        <v>579</v>
      </c>
      <c r="B12" s="103" t="s">
        <v>184</v>
      </c>
      <c r="C12" s="426"/>
      <c r="D12" s="426"/>
      <c r="E12" s="426"/>
      <c r="F12" s="426"/>
      <c r="G12" s="426"/>
      <c r="H12" s="426"/>
      <c r="I12" s="426"/>
      <c r="J12" s="56"/>
      <c r="K12" s="491"/>
      <c r="L12" s="491"/>
    </row>
    <row r="13" spans="1:13" s="57" customFormat="1" ht="7.5" customHeight="1" x14ac:dyDescent="0.15">
      <c r="A13" s="361"/>
      <c r="B13" s="361"/>
      <c r="C13" s="361"/>
      <c r="D13" s="361"/>
      <c r="E13" s="361"/>
      <c r="F13" s="361"/>
      <c r="G13" s="361"/>
      <c r="H13" s="361"/>
      <c r="I13" s="361"/>
      <c r="J13" s="354"/>
    </row>
    <row r="14" spans="1:13" s="57" customFormat="1" ht="26.25" customHeight="1" x14ac:dyDescent="0.15">
      <c r="A14" s="102"/>
      <c r="B14" s="103" t="s">
        <v>371</v>
      </c>
      <c r="C14" s="426"/>
      <c r="D14" s="426"/>
      <c r="E14" s="426"/>
      <c r="F14" s="426"/>
      <c r="G14" s="426"/>
      <c r="H14" s="426"/>
      <c r="I14" s="426"/>
      <c r="J14" s="56"/>
      <c r="K14" s="59"/>
      <c r="L14" s="59"/>
    </row>
    <row r="15" spans="1:13" s="57" customFormat="1" ht="7.5" customHeight="1" x14ac:dyDescent="0.15">
      <c r="A15" s="424"/>
      <c r="B15" s="425"/>
      <c r="C15" s="425"/>
      <c r="D15" s="425"/>
      <c r="E15" s="425"/>
      <c r="F15" s="425"/>
      <c r="G15" s="425"/>
      <c r="H15" s="425"/>
      <c r="I15" s="425"/>
      <c r="J15" s="425"/>
      <c r="K15" s="59"/>
      <c r="L15" s="59"/>
    </row>
    <row r="16" spans="1:13" s="61" customFormat="1" ht="26.25" customHeight="1" x14ac:dyDescent="0.15">
      <c r="A16" s="102"/>
      <c r="B16" s="103" t="s">
        <v>217</v>
      </c>
      <c r="C16" s="426"/>
      <c r="D16" s="426"/>
      <c r="E16" s="426"/>
      <c r="F16" s="426"/>
      <c r="G16" s="426"/>
      <c r="H16" s="426"/>
      <c r="I16" s="426"/>
      <c r="J16" s="56"/>
    </row>
    <row r="17" spans="1:13" s="61" customFormat="1" ht="18.75" customHeight="1" x14ac:dyDescent="0.15">
      <c r="A17" s="355" t="s">
        <v>296</v>
      </c>
      <c r="B17" s="355"/>
      <c r="C17" s="355"/>
      <c r="D17" s="355"/>
      <c r="E17" s="355"/>
      <c r="F17" s="355"/>
      <c r="G17" s="355"/>
      <c r="H17" s="355"/>
      <c r="I17" s="355"/>
      <c r="J17" s="355"/>
    </row>
    <row r="18" spans="1:13" s="61" customFormat="1" ht="13.5" customHeight="1" x14ac:dyDescent="0.15">
      <c r="A18" s="60"/>
      <c r="B18" s="60"/>
      <c r="C18" s="60"/>
      <c r="D18" s="60"/>
      <c r="E18" s="60"/>
      <c r="F18" s="60"/>
      <c r="G18" s="60"/>
      <c r="H18" s="60"/>
      <c r="I18" s="60"/>
    </row>
    <row r="19" spans="1:13" s="61" customFormat="1" ht="18" customHeight="1" x14ac:dyDescent="0.15">
      <c r="A19" s="87" t="s">
        <v>546</v>
      </c>
      <c r="B19" s="104"/>
      <c r="C19" s="87" t="s">
        <v>331</v>
      </c>
      <c r="D19" s="87"/>
      <c r="E19" s="87"/>
      <c r="F19" s="87"/>
      <c r="G19" s="87"/>
      <c r="H19" s="87"/>
      <c r="I19" s="87"/>
      <c r="J19" s="87"/>
    </row>
    <row r="20" spans="1:13" s="61" customFormat="1" ht="9" customHeight="1" x14ac:dyDescent="0.15">
      <c r="A20" s="364"/>
      <c r="B20" s="364"/>
      <c r="C20" s="364"/>
      <c r="D20" s="364"/>
      <c r="E20" s="364"/>
      <c r="F20" s="364"/>
      <c r="G20" s="364"/>
      <c r="H20" s="364"/>
      <c r="I20" s="364"/>
      <c r="J20" s="364"/>
      <c r="M20" s="101"/>
    </row>
    <row r="21" spans="1:13" s="61" customFormat="1" ht="18" customHeight="1" x14ac:dyDescent="0.15">
      <c r="A21" s="364" t="s">
        <v>52</v>
      </c>
      <c r="B21" s="364"/>
      <c r="C21" s="364"/>
      <c r="D21" s="364"/>
      <c r="E21" s="364"/>
      <c r="F21" s="364"/>
      <c r="G21" s="364"/>
      <c r="H21" s="364"/>
      <c r="I21" s="364"/>
      <c r="J21" s="364"/>
      <c r="M21" s="101"/>
    </row>
    <row r="22" spans="1:13" s="61" customFormat="1" ht="9" customHeight="1" x14ac:dyDescent="0.15">
      <c r="A22" s="364"/>
      <c r="B22" s="364"/>
      <c r="C22" s="364"/>
      <c r="D22" s="364"/>
      <c r="E22" s="364"/>
      <c r="F22" s="364"/>
      <c r="G22" s="364"/>
      <c r="H22" s="364"/>
      <c r="I22" s="364"/>
      <c r="J22" s="364"/>
      <c r="M22" s="101"/>
    </row>
    <row r="23" spans="1:13" s="61" customFormat="1" ht="18" customHeight="1" x14ac:dyDescent="0.15">
      <c r="A23" s="364" t="str">
        <f>"３　"&amp;TEXT(入力シート!$B$7,"ggge年m月d日")&amp;"執行"&amp;入力シート!$B$3</f>
        <v>３　令和7年　　月　　日執行参議院徳島県及び高知県選挙区選出議員選挙</v>
      </c>
      <c r="B23" s="364"/>
      <c r="C23" s="364"/>
      <c r="D23" s="364"/>
      <c r="E23" s="364"/>
      <c r="F23" s="364"/>
      <c r="G23" s="364"/>
      <c r="H23" s="364"/>
      <c r="I23" s="364"/>
      <c r="J23" s="364"/>
    </row>
    <row r="24" spans="1:13" s="61" customFormat="1" ht="9" customHeight="1" x14ac:dyDescent="0.15">
      <c r="A24" s="364"/>
      <c r="B24" s="364"/>
      <c r="C24" s="364"/>
      <c r="D24" s="364"/>
      <c r="E24" s="364"/>
      <c r="F24" s="364"/>
      <c r="G24" s="364"/>
      <c r="H24" s="364"/>
      <c r="I24" s="364"/>
      <c r="J24" s="364"/>
      <c r="M24" s="101"/>
    </row>
    <row r="25" spans="1:13" s="61" customFormat="1" ht="18" customHeight="1" x14ac:dyDescent="0.15">
      <c r="A25" s="364" t="s">
        <v>299</v>
      </c>
      <c r="B25" s="364"/>
      <c r="C25" s="364"/>
      <c r="D25" s="364"/>
      <c r="E25" s="364"/>
      <c r="F25" s="364"/>
      <c r="G25" s="364"/>
      <c r="H25" s="364"/>
      <c r="I25" s="364"/>
      <c r="J25" s="364"/>
    </row>
    <row r="26" spans="1:13" s="61" customFormat="1" ht="30" customHeight="1" x14ac:dyDescent="0.15">
      <c r="A26" s="421" t="str">
        <f>入力シート!$B$22</f>
        <v>　</v>
      </c>
      <c r="B26" s="421"/>
      <c r="C26" s="421"/>
      <c r="D26" s="421"/>
      <c r="E26" s="421"/>
      <c r="F26" s="421"/>
      <c r="G26" s="421"/>
      <c r="H26" s="421"/>
      <c r="I26" s="421"/>
      <c r="J26" s="421"/>
    </row>
    <row r="27" spans="1:13" s="61" customFormat="1" ht="18" customHeight="1" x14ac:dyDescent="0.15">
      <c r="A27" s="364" t="s">
        <v>196</v>
      </c>
      <c r="B27" s="364"/>
      <c r="C27" s="364"/>
      <c r="D27" s="364"/>
      <c r="E27" s="364"/>
      <c r="F27" s="364"/>
      <c r="G27" s="364"/>
      <c r="H27" s="364"/>
      <c r="I27" s="364"/>
      <c r="J27" s="364"/>
    </row>
    <row r="28" spans="1:13" s="61" customFormat="1" ht="9" customHeight="1" x14ac:dyDescent="0.15">
      <c r="A28" s="364"/>
      <c r="B28" s="364"/>
      <c r="C28" s="364"/>
      <c r="D28" s="364"/>
      <c r="E28" s="364"/>
      <c r="F28" s="364"/>
      <c r="G28" s="364"/>
      <c r="H28" s="364"/>
      <c r="I28" s="364"/>
      <c r="J28" s="364"/>
    </row>
    <row r="29" spans="1:13" s="63" customFormat="1" ht="30" customHeight="1" x14ac:dyDescent="0.15">
      <c r="A29" s="105" t="s">
        <v>416</v>
      </c>
      <c r="B29" s="482"/>
      <c r="C29" s="483"/>
      <c r="D29" s="482"/>
      <c r="E29" s="483"/>
      <c r="F29" s="483"/>
      <c r="G29" s="483"/>
      <c r="H29" s="483"/>
      <c r="I29" s="483"/>
      <c r="J29" s="484"/>
    </row>
    <row r="30" spans="1:13" s="109" customFormat="1" ht="6" customHeight="1" x14ac:dyDescent="0.15">
      <c r="A30" s="404" t="s">
        <v>525</v>
      </c>
      <c r="B30" s="407" t="s">
        <v>527</v>
      </c>
      <c r="C30" s="107"/>
      <c r="D30" s="107"/>
      <c r="E30" s="107"/>
      <c r="F30" s="107"/>
      <c r="G30" s="107"/>
      <c r="H30" s="107"/>
      <c r="I30" s="107"/>
      <c r="J30" s="108"/>
    </row>
    <row r="31" spans="1:13" s="109" customFormat="1" ht="26.25" customHeight="1" x14ac:dyDescent="0.15">
      <c r="A31" s="405"/>
      <c r="B31" s="408"/>
      <c r="C31" s="274"/>
      <c r="D31" s="274"/>
      <c r="E31" s="274"/>
      <c r="F31" s="274"/>
      <c r="G31" s="274"/>
      <c r="H31" s="274"/>
      <c r="I31" s="275"/>
      <c r="J31" s="279"/>
    </row>
    <row r="32" spans="1:13" s="109" customFormat="1" ht="6" customHeight="1" x14ac:dyDescent="0.15">
      <c r="A32" s="406"/>
      <c r="B32" s="409"/>
      <c r="C32" s="107"/>
      <c r="D32" s="107"/>
      <c r="E32" s="107"/>
      <c r="F32" s="107"/>
      <c r="G32" s="107"/>
      <c r="H32" s="107"/>
      <c r="I32" s="107"/>
      <c r="J32" s="113"/>
    </row>
    <row r="33" spans="1:10" s="109" customFormat="1" ht="15" customHeight="1" x14ac:dyDescent="0.15">
      <c r="A33" s="114" t="s">
        <v>407</v>
      </c>
      <c r="B33" s="509"/>
      <c r="C33" s="510"/>
      <c r="D33" s="510"/>
      <c r="E33" s="510"/>
      <c r="F33" s="510"/>
      <c r="G33" s="510"/>
      <c r="H33" s="510"/>
      <c r="I33" s="510"/>
      <c r="J33" s="511"/>
    </row>
    <row r="34" spans="1:10" s="109" customFormat="1" ht="30" customHeight="1" x14ac:dyDescent="0.15">
      <c r="A34" s="115" t="s">
        <v>526</v>
      </c>
      <c r="B34" s="512"/>
      <c r="C34" s="513"/>
      <c r="D34" s="513"/>
      <c r="E34" s="513"/>
      <c r="F34" s="513"/>
      <c r="G34" s="513"/>
      <c r="H34" s="513"/>
      <c r="I34" s="513"/>
      <c r="J34" s="514"/>
    </row>
    <row r="35" spans="1:10" s="109" customFormat="1" ht="15" customHeight="1" x14ac:dyDescent="0.15">
      <c r="A35" s="116"/>
      <c r="B35" s="117"/>
      <c r="C35" s="118"/>
      <c r="D35" s="118"/>
      <c r="E35" s="118"/>
      <c r="F35" s="118"/>
      <c r="G35" s="118"/>
      <c r="H35" s="118"/>
      <c r="I35" s="118"/>
      <c r="J35" s="118"/>
    </row>
    <row r="36" spans="1:10" s="56" customFormat="1" ht="18" customHeight="1" x14ac:dyDescent="0.15">
      <c r="A36" s="119" t="s">
        <v>321</v>
      </c>
      <c r="B36" s="119"/>
      <c r="C36" s="119"/>
      <c r="D36" s="119"/>
      <c r="E36" s="119"/>
      <c r="F36" s="119"/>
      <c r="G36" s="119"/>
      <c r="H36" s="119"/>
      <c r="I36" s="119"/>
      <c r="J36" s="119"/>
    </row>
    <row r="37" spans="1:10" s="56" customFormat="1" ht="18" customHeight="1" x14ac:dyDescent="0.15">
      <c r="A37" s="324" t="s">
        <v>519</v>
      </c>
      <c r="B37" s="324"/>
      <c r="C37" s="324"/>
      <c r="D37" s="324"/>
      <c r="E37" s="324"/>
      <c r="F37" s="324"/>
      <c r="G37" s="324"/>
      <c r="H37" s="324"/>
      <c r="I37" s="324"/>
      <c r="J37" s="324"/>
    </row>
    <row r="38" spans="1:10" s="56" customFormat="1" ht="18" customHeight="1" x14ac:dyDescent="0.15">
      <c r="A38" s="324" t="s">
        <v>24</v>
      </c>
      <c r="B38" s="324"/>
      <c r="C38" s="324"/>
      <c r="D38" s="324"/>
      <c r="E38" s="324"/>
      <c r="F38" s="324"/>
      <c r="G38" s="324"/>
      <c r="H38" s="324"/>
      <c r="I38" s="324"/>
      <c r="J38" s="324"/>
    </row>
    <row r="39" spans="1:10" s="56" customFormat="1" ht="18" customHeight="1" x14ac:dyDescent="0.15">
      <c r="A39" s="324" t="s">
        <v>306</v>
      </c>
      <c r="B39" s="324"/>
      <c r="C39" s="324"/>
      <c r="D39" s="324"/>
      <c r="E39" s="324"/>
      <c r="F39" s="324"/>
      <c r="G39" s="324"/>
      <c r="H39" s="324"/>
      <c r="I39" s="324"/>
      <c r="J39" s="324"/>
    </row>
    <row r="40" spans="1:10" s="56" customFormat="1" ht="18" customHeight="1" x14ac:dyDescent="0.15">
      <c r="A40" s="324" t="s">
        <v>516</v>
      </c>
      <c r="B40" s="324"/>
      <c r="C40" s="324"/>
      <c r="D40" s="324"/>
      <c r="E40" s="324"/>
      <c r="F40" s="324"/>
      <c r="G40" s="324"/>
      <c r="H40" s="324"/>
      <c r="I40" s="324"/>
      <c r="J40" s="324"/>
    </row>
    <row r="41" spans="1:10" s="56" customFormat="1" ht="18" customHeight="1" x14ac:dyDescent="0.15">
      <c r="A41" s="324" t="s">
        <v>127</v>
      </c>
      <c r="B41" s="324"/>
      <c r="C41" s="324"/>
      <c r="D41" s="324"/>
      <c r="E41" s="324"/>
      <c r="F41" s="324"/>
      <c r="G41" s="324"/>
      <c r="H41" s="324"/>
      <c r="I41" s="324"/>
      <c r="J41" s="324"/>
    </row>
    <row r="42" spans="1:10" s="56" customFormat="1" ht="18" customHeight="1" x14ac:dyDescent="0.15">
      <c r="A42" s="324" t="s">
        <v>50</v>
      </c>
      <c r="B42" s="324"/>
      <c r="C42" s="324"/>
      <c r="D42" s="324"/>
      <c r="E42" s="324"/>
      <c r="F42" s="324"/>
      <c r="G42" s="324"/>
      <c r="H42" s="324"/>
      <c r="I42" s="324"/>
      <c r="J42" s="324"/>
    </row>
    <row r="43" spans="1:10" s="56" customFormat="1" ht="18" customHeight="1" x14ac:dyDescent="0.15">
      <c r="A43" s="324" t="s">
        <v>517</v>
      </c>
      <c r="B43" s="324"/>
      <c r="C43" s="324"/>
      <c r="D43" s="324"/>
      <c r="E43" s="324"/>
      <c r="F43" s="324"/>
      <c r="G43" s="324"/>
      <c r="H43" s="324"/>
      <c r="I43" s="324"/>
      <c r="J43" s="324"/>
    </row>
    <row r="44" spans="1:10" s="119" customFormat="1" ht="18" customHeight="1" x14ac:dyDescent="0.15">
      <c r="A44" s="324" t="s">
        <v>67</v>
      </c>
      <c r="B44" s="326"/>
      <c r="C44" s="326"/>
      <c r="D44" s="326"/>
      <c r="E44" s="326"/>
      <c r="F44" s="326"/>
      <c r="G44" s="326"/>
      <c r="H44" s="326"/>
      <c r="I44" s="326"/>
      <c r="J44" s="326"/>
    </row>
    <row r="45" spans="1:10" ht="18" customHeight="1" x14ac:dyDescent="0.15">
      <c r="A45" s="362" t="s">
        <v>449</v>
      </c>
      <c r="B45" s="362"/>
      <c r="C45" s="362"/>
      <c r="D45" s="362"/>
      <c r="E45" s="362"/>
      <c r="F45" s="362"/>
      <c r="G45" s="362"/>
      <c r="H45" s="362"/>
      <c r="I45" s="362"/>
      <c r="J45" s="362"/>
    </row>
    <row r="46" spans="1:10" ht="18" customHeight="1" x14ac:dyDescent="0.15">
      <c r="A46" s="362" t="s">
        <v>510</v>
      </c>
      <c r="B46" s="363"/>
      <c r="C46" s="363"/>
      <c r="D46" s="363"/>
      <c r="E46" s="363"/>
      <c r="F46" s="363"/>
      <c r="G46" s="363"/>
      <c r="H46" s="363"/>
      <c r="I46" s="363"/>
      <c r="J46" s="363"/>
    </row>
    <row r="47" spans="1:10" ht="18" customHeight="1" x14ac:dyDescent="0.15">
      <c r="A47" s="362" t="s">
        <v>284</v>
      </c>
      <c r="B47" s="363"/>
      <c r="C47" s="363"/>
      <c r="D47" s="363"/>
      <c r="E47" s="363"/>
      <c r="F47" s="363"/>
      <c r="G47" s="363"/>
      <c r="H47" s="363"/>
      <c r="I47" s="363"/>
      <c r="J47" s="363"/>
    </row>
    <row r="48" spans="1:10" s="56" customFormat="1" ht="18" customHeight="1" x14ac:dyDescent="0.15">
      <c r="A48" s="516"/>
      <c r="B48" s="516"/>
      <c r="C48" s="516"/>
      <c r="D48" s="516"/>
      <c r="E48" s="516"/>
      <c r="F48" s="516"/>
      <c r="G48" s="516"/>
      <c r="H48" s="516"/>
      <c r="I48" s="516"/>
      <c r="J48" s="516"/>
    </row>
  </sheetData>
  <mergeCells count="38">
    <mergeCell ref="A2:J2"/>
    <mergeCell ref="A3:J3"/>
    <mergeCell ref="A5:J5"/>
    <mergeCell ref="A6:J6"/>
    <mergeCell ref="C12:I12"/>
    <mergeCell ref="K12:L12"/>
    <mergeCell ref="A13:J13"/>
    <mergeCell ref="C14:I14"/>
    <mergeCell ref="A15:J15"/>
    <mergeCell ref="C16:I16"/>
    <mergeCell ref="A17:J17"/>
    <mergeCell ref="A20:J20"/>
    <mergeCell ref="A21:J21"/>
    <mergeCell ref="A22:J22"/>
    <mergeCell ref="A23:J23"/>
    <mergeCell ref="A24:J24"/>
    <mergeCell ref="A25:J25"/>
    <mergeCell ref="A26:J26"/>
    <mergeCell ref="A27:J27"/>
    <mergeCell ref="A28:J28"/>
    <mergeCell ref="B29:C29"/>
    <mergeCell ref="D29:J29"/>
    <mergeCell ref="B33:J33"/>
    <mergeCell ref="B34:J34"/>
    <mergeCell ref="A37:J37"/>
    <mergeCell ref="A48:J48"/>
    <mergeCell ref="A30:A32"/>
    <mergeCell ref="B30:B32"/>
    <mergeCell ref="A43:J43"/>
    <mergeCell ref="A44:J44"/>
    <mergeCell ref="A45:J45"/>
    <mergeCell ref="A46:J46"/>
    <mergeCell ref="A47:J47"/>
    <mergeCell ref="A38:J38"/>
    <mergeCell ref="A39:J39"/>
    <mergeCell ref="A40:J40"/>
    <mergeCell ref="A41:J41"/>
    <mergeCell ref="A42:J42"/>
  </mergeCells>
  <phoneticPr fontId="2"/>
  <dataValidations count="1">
    <dataValidation type="list" allowBlank="1" showInputMessage="1" showErrorMessage="1" sqref="A10" xr:uid="{00000000-0002-0000-1A00-000000000000}">
      <formula1>"　　　　　知事,徳島県知事,高知県知事"</formula1>
    </dataValidation>
  </dataValidations>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rowBreaks count="1" manualBreakCount="1">
    <brk id="47" max="9" man="1"/>
  </rowBreak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K27"/>
  <sheetViews>
    <sheetView view="pageBreakPreview" zoomScaleSheetLayoutView="100" workbookViewId="0">
      <selection activeCell="A22" sqref="A22"/>
    </sheetView>
  </sheetViews>
  <sheetFormatPr defaultRowHeight="36" customHeight="1" x14ac:dyDescent="0.15"/>
  <cols>
    <col min="1" max="2" width="6.75" style="52" customWidth="1"/>
    <col min="3" max="3" width="12.75" style="52" customWidth="1"/>
    <col min="4" max="5" width="6.75" style="52" customWidth="1"/>
    <col min="6" max="6" width="12.75" style="52" customWidth="1"/>
    <col min="7" max="8" width="6.75" style="52" customWidth="1"/>
    <col min="9" max="9" width="12.75" style="52" customWidth="1"/>
    <col min="10" max="10" width="5.25" style="52" customWidth="1"/>
    <col min="11" max="11" width="9" style="52" customWidth="1"/>
    <col min="12" max="16384" width="9" style="52"/>
  </cols>
  <sheetData>
    <row r="1" spans="1:11" ht="18" customHeight="1" x14ac:dyDescent="0.15">
      <c r="A1" s="52" t="s">
        <v>394</v>
      </c>
    </row>
    <row r="2" spans="1:11" ht="27" customHeight="1" x14ac:dyDescent="0.15"/>
    <row r="3" spans="1:11" ht="27" customHeight="1" x14ac:dyDescent="0.15">
      <c r="A3" s="357" t="s">
        <v>387</v>
      </c>
      <c r="B3" s="325"/>
      <c r="C3" s="325"/>
      <c r="D3" s="325"/>
      <c r="E3" s="325"/>
      <c r="F3" s="325"/>
      <c r="G3" s="325"/>
      <c r="H3" s="325"/>
      <c r="I3" s="325"/>
      <c r="J3" s="325"/>
    </row>
    <row r="4" spans="1:11" ht="18" customHeight="1" x14ac:dyDescent="0.15">
      <c r="A4" s="433" t="s">
        <v>262</v>
      </c>
      <c r="B4" s="325"/>
      <c r="C4" s="325"/>
      <c r="D4" s="325"/>
      <c r="E4" s="325"/>
      <c r="F4" s="325"/>
      <c r="G4" s="325"/>
      <c r="H4" s="325"/>
      <c r="I4" s="325"/>
      <c r="J4" s="325"/>
    </row>
    <row r="5" spans="1:11" s="61" customFormat="1" ht="3.75" customHeight="1" x14ac:dyDescent="0.15">
      <c r="A5" s="364"/>
      <c r="B5" s="364"/>
      <c r="C5" s="364"/>
      <c r="D5" s="364"/>
      <c r="E5" s="364"/>
      <c r="F5" s="85"/>
    </row>
    <row r="6" spans="1:11" s="61" customFormat="1" ht="24.75" customHeight="1" x14ac:dyDescent="0.15">
      <c r="A6" s="86"/>
      <c r="B6" s="87"/>
      <c r="C6" s="87"/>
      <c r="D6" s="87"/>
      <c r="E6" s="497" t="s">
        <v>569</v>
      </c>
      <c r="F6" s="364"/>
      <c r="G6" s="498"/>
      <c r="H6" s="498"/>
      <c r="I6" s="498"/>
      <c r="J6" s="498"/>
      <c r="K6" s="59"/>
    </row>
    <row r="7" spans="1:11" s="61" customFormat="1" ht="3.75" customHeight="1" x14ac:dyDescent="0.15">
      <c r="A7" s="87"/>
      <c r="B7" s="87"/>
      <c r="C7" s="87"/>
      <c r="D7" s="87"/>
      <c r="E7" s="87"/>
      <c r="F7" s="87"/>
      <c r="G7" s="87"/>
      <c r="H7" s="87"/>
      <c r="I7" s="87"/>
      <c r="J7" s="87"/>
      <c r="K7" s="85"/>
    </row>
    <row r="8" spans="1:11" s="61" customFormat="1" ht="24.75" customHeight="1" x14ac:dyDescent="0.15">
      <c r="A8" s="86"/>
      <c r="B8" s="87"/>
      <c r="C8" s="87"/>
      <c r="D8" s="87"/>
      <c r="E8" s="497" t="s">
        <v>570</v>
      </c>
      <c r="F8" s="364"/>
      <c r="G8" s="498"/>
      <c r="H8" s="498"/>
      <c r="I8" s="498"/>
      <c r="J8" s="498"/>
      <c r="K8" s="59"/>
    </row>
    <row r="9" spans="1:11" s="61" customFormat="1" ht="3.75" customHeight="1" x14ac:dyDescent="0.15">
      <c r="A9" s="449"/>
      <c r="B9" s="449"/>
      <c r="C9" s="449"/>
      <c r="D9" s="449"/>
      <c r="E9" s="449"/>
      <c r="F9" s="85"/>
    </row>
    <row r="10" spans="1:11" s="63" customFormat="1" ht="45" customHeight="1" x14ac:dyDescent="0.15">
      <c r="A10" s="515" t="s">
        <v>221</v>
      </c>
      <c r="B10" s="500"/>
      <c r="C10" s="501"/>
      <c r="D10" s="499" t="s">
        <v>40</v>
      </c>
      <c r="E10" s="500"/>
      <c r="F10" s="501"/>
      <c r="G10" s="499" t="s">
        <v>60</v>
      </c>
      <c r="H10" s="500"/>
      <c r="I10" s="501"/>
      <c r="J10" s="494" t="s">
        <v>406</v>
      </c>
    </row>
    <row r="11" spans="1:11" s="67" customFormat="1" ht="90" customHeight="1" x14ac:dyDescent="0.15">
      <c r="A11" s="135" t="s">
        <v>333</v>
      </c>
      <c r="B11" s="136" t="s">
        <v>442</v>
      </c>
      <c r="C11" s="136" t="s">
        <v>113</v>
      </c>
      <c r="D11" s="136" t="s">
        <v>125</v>
      </c>
      <c r="E11" s="136" t="s">
        <v>232</v>
      </c>
      <c r="F11" s="136" t="s">
        <v>443</v>
      </c>
      <c r="G11" s="136" t="s">
        <v>167</v>
      </c>
      <c r="H11" s="136" t="s">
        <v>155</v>
      </c>
      <c r="I11" s="136" t="s">
        <v>323</v>
      </c>
      <c r="J11" s="495"/>
    </row>
    <row r="12" spans="1:11" s="67" customFormat="1" ht="14.25" x14ac:dyDescent="0.15">
      <c r="A12" s="137" t="s">
        <v>331</v>
      </c>
      <c r="B12" s="138" t="s">
        <v>32</v>
      </c>
      <c r="C12" s="138" t="s">
        <v>331</v>
      </c>
      <c r="D12" s="138" t="s">
        <v>331</v>
      </c>
      <c r="E12" s="138" t="s">
        <v>32</v>
      </c>
      <c r="F12" s="138" t="s">
        <v>331</v>
      </c>
      <c r="G12" s="138" t="s">
        <v>331</v>
      </c>
      <c r="H12" s="138" t="s">
        <v>32</v>
      </c>
      <c r="I12" s="138" t="s">
        <v>331</v>
      </c>
      <c r="J12" s="156"/>
    </row>
    <row r="13" spans="1:11" s="67" customFormat="1" ht="216.75" customHeight="1" x14ac:dyDescent="0.15">
      <c r="A13" s="277"/>
      <c r="B13" s="140"/>
      <c r="C13" s="141" t="str">
        <f>IF(B13="","",A13*B13)</f>
        <v/>
      </c>
      <c r="D13" s="157" t="str">
        <f>IF(E13="","",IF(E13&lt;=50000,8.38,IF(E13&gt;50000,(419000+5.62*(E13-50000))/E13)))</f>
        <v/>
      </c>
      <c r="E13" s="140"/>
      <c r="F13" s="141" t="str">
        <f>IF(E13="","",D13*E13)</f>
        <v/>
      </c>
      <c r="G13" s="158" t="str">
        <f>IF(A13="","",MIN(A13,D13))</f>
        <v/>
      </c>
      <c r="H13" s="143" t="str">
        <f>IF(B13="","",MIN(B13,E13))</f>
        <v/>
      </c>
      <c r="I13" s="143" t="str">
        <f>IF(H13="","",G13*H13)</f>
        <v/>
      </c>
      <c r="J13" s="278"/>
    </row>
    <row r="14" spans="1:11" ht="18" customHeight="1" x14ac:dyDescent="0.15"/>
    <row r="15" spans="1:11" s="70" customFormat="1" ht="18" customHeight="1" x14ac:dyDescent="0.15">
      <c r="A15" s="70" t="s">
        <v>321</v>
      </c>
    </row>
    <row r="16" spans="1:11" s="70" customFormat="1" ht="18" customHeight="1" x14ac:dyDescent="0.15">
      <c r="A16" s="324" t="s">
        <v>457</v>
      </c>
      <c r="B16" s="325"/>
      <c r="C16" s="325"/>
      <c r="D16" s="325"/>
      <c r="E16" s="325"/>
      <c r="F16" s="325"/>
      <c r="G16" s="325"/>
      <c r="H16" s="325"/>
      <c r="I16" s="325"/>
      <c r="J16" s="325"/>
    </row>
    <row r="17" spans="1:10" s="70" customFormat="1" ht="18" customHeight="1" x14ac:dyDescent="0.15">
      <c r="A17" s="324" t="s">
        <v>574</v>
      </c>
      <c r="B17" s="325"/>
      <c r="C17" s="325"/>
      <c r="D17" s="325"/>
      <c r="E17" s="325"/>
      <c r="F17" s="325"/>
      <c r="G17" s="325"/>
      <c r="H17" s="325"/>
      <c r="I17" s="325"/>
      <c r="J17" s="325"/>
    </row>
    <row r="18" spans="1:10" s="70" customFormat="1" ht="18" customHeight="1" x14ac:dyDescent="0.15">
      <c r="A18" s="134"/>
      <c r="B18" s="132"/>
      <c r="C18" s="132"/>
      <c r="D18" s="132"/>
      <c r="E18" s="132"/>
      <c r="F18" s="132"/>
      <c r="G18" s="132"/>
      <c r="H18" s="132"/>
      <c r="I18" s="132"/>
      <c r="J18" s="132"/>
    </row>
    <row r="19" spans="1:10" s="70" customFormat="1" ht="18" customHeight="1" x14ac:dyDescent="0.15">
      <c r="A19" s="324" t="s">
        <v>218</v>
      </c>
      <c r="B19" s="325"/>
      <c r="C19" s="325"/>
      <c r="D19" s="325"/>
      <c r="E19" s="325"/>
      <c r="F19" s="325"/>
      <c r="G19" s="325"/>
      <c r="H19" s="325"/>
      <c r="I19" s="325"/>
      <c r="J19" s="325"/>
    </row>
    <row r="20" spans="1:10" s="70" customFormat="1" ht="18" customHeight="1" x14ac:dyDescent="0.15">
      <c r="B20" s="496" t="s">
        <v>80</v>
      </c>
      <c r="C20" s="496"/>
      <c r="D20" s="496"/>
      <c r="E20" s="496"/>
      <c r="F20" s="496"/>
      <c r="G20" s="324" t="s">
        <v>251</v>
      </c>
      <c r="H20" s="325"/>
      <c r="I20" s="325"/>
      <c r="J20" s="325"/>
    </row>
    <row r="21" spans="1:10" s="70" customFormat="1" ht="18" customHeight="1" x14ac:dyDescent="0.15">
      <c r="B21" s="464" t="s">
        <v>454</v>
      </c>
      <c r="C21" s="464"/>
      <c r="D21" s="464"/>
      <c r="E21" s="464"/>
      <c r="F21" s="464"/>
      <c r="G21" s="325"/>
      <c r="H21" s="325"/>
      <c r="I21" s="325"/>
      <c r="J21" s="325"/>
    </row>
    <row r="22" spans="1:10" s="70" customFormat="1" ht="18" customHeight="1" x14ac:dyDescent="0.15">
      <c r="A22" s="159"/>
      <c r="B22" s="159"/>
      <c r="C22" s="159"/>
      <c r="D22" s="159"/>
      <c r="E22" s="159"/>
      <c r="F22" s="159"/>
      <c r="G22" s="132"/>
      <c r="H22" s="132"/>
      <c r="I22" s="132"/>
      <c r="J22" s="132"/>
    </row>
    <row r="23" spans="1:10" s="70" customFormat="1" ht="18" customHeight="1" x14ac:dyDescent="0.15">
      <c r="A23" s="324" t="s">
        <v>152</v>
      </c>
      <c r="B23" s="325"/>
      <c r="C23" s="325"/>
      <c r="D23" s="325"/>
      <c r="E23" s="325"/>
      <c r="F23" s="325"/>
      <c r="G23" s="325"/>
      <c r="H23" s="325"/>
      <c r="I23" s="325"/>
      <c r="J23" s="325"/>
    </row>
    <row r="24" spans="1:10" s="70" customFormat="1" ht="18" customHeight="1" x14ac:dyDescent="0.15">
      <c r="A24" s="134"/>
      <c r="B24" s="134"/>
      <c r="C24" s="134"/>
      <c r="D24" s="134"/>
      <c r="E24" s="134"/>
      <c r="F24" s="134"/>
      <c r="G24" s="134"/>
      <c r="H24" s="134"/>
      <c r="I24" s="134"/>
      <c r="J24" s="119"/>
    </row>
    <row r="25" spans="1:10" s="70" customFormat="1" ht="18" customHeight="1" x14ac:dyDescent="0.15">
      <c r="A25" s="324" t="s">
        <v>459</v>
      </c>
      <c r="B25" s="325"/>
      <c r="C25" s="325"/>
      <c r="D25" s="325"/>
      <c r="E25" s="325"/>
      <c r="F25" s="325"/>
      <c r="G25" s="325"/>
      <c r="H25" s="325"/>
      <c r="I25" s="325"/>
      <c r="J25" s="325"/>
    </row>
    <row r="26" spans="1:10" s="70" customFormat="1" ht="18" customHeight="1" x14ac:dyDescent="0.15">
      <c r="A26" s="134"/>
      <c r="B26" s="134"/>
      <c r="C26" s="134"/>
      <c r="D26" s="134"/>
      <c r="E26" s="134"/>
      <c r="F26" s="134"/>
      <c r="G26" s="134"/>
      <c r="H26" s="134"/>
      <c r="I26" s="134"/>
      <c r="J26" s="119"/>
    </row>
    <row r="27" spans="1:10" s="70" customFormat="1" ht="18" customHeight="1" x14ac:dyDescent="0.15">
      <c r="A27" s="324" t="s">
        <v>332</v>
      </c>
      <c r="B27" s="325"/>
      <c r="C27" s="325"/>
      <c r="D27" s="325"/>
      <c r="E27" s="325"/>
      <c r="F27" s="325"/>
      <c r="G27" s="325"/>
      <c r="H27" s="325"/>
      <c r="I27" s="325"/>
      <c r="J27" s="325"/>
    </row>
  </sheetData>
  <mergeCells count="21">
    <mergeCell ref="A3:J3"/>
    <mergeCell ref="A4:J4"/>
    <mergeCell ref="A5:E5"/>
    <mergeCell ref="E6:F6"/>
    <mergeCell ref="G6:J6"/>
    <mergeCell ref="E8:F8"/>
    <mergeCell ref="G8:J8"/>
    <mergeCell ref="A9:E9"/>
    <mergeCell ref="A10:C10"/>
    <mergeCell ref="D10:F10"/>
    <mergeCell ref="G10:I10"/>
    <mergeCell ref="A23:J23"/>
    <mergeCell ref="A25:J25"/>
    <mergeCell ref="A27:J27"/>
    <mergeCell ref="J10:J11"/>
    <mergeCell ref="G20:J21"/>
    <mergeCell ref="A16:J16"/>
    <mergeCell ref="A17:J17"/>
    <mergeCell ref="A19:J19"/>
    <mergeCell ref="B20:F20"/>
    <mergeCell ref="B21:F21"/>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H27"/>
  <sheetViews>
    <sheetView view="pageBreakPreview" zoomScaleSheetLayoutView="100" workbookViewId="0">
      <selection activeCell="A22" sqref="A22"/>
    </sheetView>
  </sheetViews>
  <sheetFormatPr defaultRowHeight="36" customHeight="1" x14ac:dyDescent="0.15"/>
  <cols>
    <col min="1" max="1" width="9" style="52" customWidth="1"/>
    <col min="2" max="2" width="6" style="52" customWidth="1"/>
    <col min="3" max="3" width="4.5" style="52" customWidth="1"/>
    <col min="4" max="4" width="33.625" style="52" customWidth="1"/>
    <col min="5" max="6" width="10.5" style="52" customWidth="1"/>
    <col min="7" max="7" width="9" style="52" customWidth="1"/>
    <col min="8" max="16384" width="9" style="52"/>
  </cols>
  <sheetData>
    <row r="1" spans="1:8" ht="18" customHeight="1" x14ac:dyDescent="0.15"/>
    <row r="2" spans="1:8" ht="36" customHeight="1" x14ac:dyDescent="0.15">
      <c r="A2" s="357" t="s">
        <v>303</v>
      </c>
      <c r="B2" s="357"/>
      <c r="C2" s="357"/>
      <c r="D2" s="357"/>
      <c r="E2" s="357"/>
      <c r="F2" s="357"/>
      <c r="G2" s="325"/>
    </row>
    <row r="3" spans="1:8" ht="27" customHeight="1" x14ac:dyDescent="0.15">
      <c r="A3" s="53"/>
      <c r="B3" s="53"/>
      <c r="C3" s="53"/>
      <c r="D3" s="53"/>
      <c r="E3" s="53"/>
      <c r="F3" s="53"/>
    </row>
    <row r="4" spans="1:8" ht="27" customHeight="1" x14ac:dyDescent="0.15">
      <c r="A4" s="366" t="s">
        <v>244</v>
      </c>
      <c r="B4" s="366"/>
      <c r="C4" s="366"/>
      <c r="D4" s="366"/>
      <c r="E4" s="366"/>
      <c r="F4" s="366"/>
      <c r="G4" s="367"/>
    </row>
    <row r="5" spans="1:8" ht="27" customHeight="1" x14ac:dyDescent="0.15">
      <c r="A5" s="54"/>
      <c r="B5" s="54"/>
      <c r="C5" s="54"/>
      <c r="D5" s="54"/>
      <c r="E5" s="54"/>
      <c r="F5" s="54"/>
    </row>
    <row r="6" spans="1:8" s="57" customFormat="1" ht="27" customHeight="1" x14ac:dyDescent="0.15">
      <c r="A6" s="359" t="str">
        <f>入力シート!$B$8</f>
        <v>令和7年　　月　　日</v>
      </c>
      <c r="B6" s="359"/>
      <c r="C6" s="359"/>
      <c r="D6" s="359"/>
      <c r="E6" s="359"/>
      <c r="F6" s="359"/>
      <c r="G6" s="359"/>
    </row>
    <row r="7" spans="1:8" s="57" customFormat="1" ht="27" customHeight="1" x14ac:dyDescent="0.15">
      <c r="A7" s="129"/>
      <c r="B7" s="56"/>
      <c r="C7" s="56"/>
      <c r="D7" s="56"/>
      <c r="E7" s="56"/>
      <c r="F7" s="56"/>
      <c r="G7" s="56"/>
    </row>
    <row r="8" spans="1:8" s="61" customFormat="1" ht="27" customHeight="1" x14ac:dyDescent="0.15">
      <c r="A8" s="360" t="str">
        <f>"徳島県及び高知県参議院合同選挙区選挙管理委員会委員長　"&amp;入力シート!$B$10&amp;"　様"</f>
        <v>徳島県及び高知県参議院合同選挙区選挙管理委員会委員長　田中　庄司　様</v>
      </c>
      <c r="B8" s="360"/>
      <c r="C8" s="360"/>
      <c r="D8" s="360"/>
      <c r="E8" s="360"/>
      <c r="F8" s="360"/>
      <c r="G8" s="360"/>
    </row>
    <row r="9" spans="1:8" s="61" customFormat="1" ht="27" customHeight="1" x14ac:dyDescent="0.15">
      <c r="A9" s="129"/>
      <c r="B9" s="129"/>
      <c r="C9" s="129"/>
      <c r="D9" s="129"/>
      <c r="E9" s="129"/>
      <c r="F9" s="129"/>
      <c r="G9" s="56"/>
    </row>
    <row r="10" spans="1:8" s="57" customFormat="1" ht="27" customHeight="1" x14ac:dyDescent="0.15">
      <c r="A10" s="361" t="str">
        <f>TEXT(入力シート!$B$7,"ggge年m月d日")&amp;"執行"&amp;入力シート!$B$3</f>
        <v>令和7年　　月　　日執行参議院徳島県及び高知県選挙区選出議員選挙</v>
      </c>
      <c r="B10" s="361"/>
      <c r="C10" s="361"/>
      <c r="D10" s="361"/>
      <c r="E10" s="361"/>
      <c r="F10" s="361"/>
      <c r="G10" s="354"/>
    </row>
    <row r="11" spans="1:8" s="57" customFormat="1" ht="27" customHeight="1" x14ac:dyDescent="0.15">
      <c r="A11" s="56"/>
      <c r="B11" s="56"/>
      <c r="C11" s="56"/>
      <c r="D11" s="58" t="s">
        <v>451</v>
      </c>
      <c r="E11" s="354" t="str">
        <f>入力シート!$B$22</f>
        <v>　</v>
      </c>
      <c r="F11" s="354"/>
      <c r="G11" s="354"/>
      <c r="H11" s="59"/>
    </row>
    <row r="12" spans="1:8" s="61" customFormat="1" ht="27" customHeight="1" x14ac:dyDescent="0.15">
      <c r="A12" s="60"/>
      <c r="B12" s="60"/>
      <c r="C12" s="60"/>
      <c r="D12" s="60"/>
      <c r="E12" s="60"/>
      <c r="F12" s="60"/>
    </row>
    <row r="13" spans="1:8" s="61" customFormat="1" ht="27" customHeight="1" x14ac:dyDescent="0.15">
      <c r="A13" s="355" t="s">
        <v>296</v>
      </c>
      <c r="B13" s="355"/>
      <c r="C13" s="355"/>
      <c r="D13" s="355"/>
      <c r="E13" s="355"/>
      <c r="F13" s="355"/>
      <c r="G13" s="355"/>
    </row>
    <row r="14" spans="1:8" s="61" customFormat="1" ht="27" customHeight="1" x14ac:dyDescent="0.15">
      <c r="A14" s="350"/>
      <c r="B14" s="350"/>
      <c r="C14" s="350"/>
      <c r="D14" s="350"/>
      <c r="E14" s="350"/>
      <c r="F14" s="350"/>
      <c r="G14" s="350"/>
    </row>
    <row r="15" spans="1:8" s="63" customFormat="1" ht="27" customHeight="1" x14ac:dyDescent="0.15">
      <c r="A15" s="329" t="s">
        <v>17</v>
      </c>
      <c r="B15" s="330"/>
      <c r="C15" s="460" t="s">
        <v>88</v>
      </c>
      <c r="D15" s="461"/>
      <c r="E15" s="330" t="s">
        <v>35</v>
      </c>
      <c r="F15" s="330"/>
      <c r="G15" s="333" t="s">
        <v>259</v>
      </c>
    </row>
    <row r="16" spans="1:8" s="63" customFormat="1" ht="27" customHeight="1" x14ac:dyDescent="0.15">
      <c r="A16" s="331"/>
      <c r="B16" s="332"/>
      <c r="C16" s="455" t="s">
        <v>305</v>
      </c>
      <c r="D16" s="456"/>
      <c r="E16" s="72" t="s">
        <v>464</v>
      </c>
      <c r="F16" s="72" t="s">
        <v>350</v>
      </c>
      <c r="G16" s="334"/>
    </row>
    <row r="17" spans="1:8" s="67" customFormat="1" ht="72" customHeight="1" x14ac:dyDescent="0.15">
      <c r="A17" s="504"/>
      <c r="B17" s="505"/>
      <c r="C17" s="459"/>
      <c r="D17" s="459"/>
      <c r="E17" s="280"/>
      <c r="F17" s="261"/>
      <c r="G17" s="262"/>
    </row>
    <row r="18" spans="1:8" s="67" customFormat="1" ht="72" customHeight="1" x14ac:dyDescent="0.15">
      <c r="A18" s="504"/>
      <c r="B18" s="505"/>
      <c r="C18" s="459"/>
      <c r="D18" s="459"/>
      <c r="E18" s="280"/>
      <c r="F18" s="261"/>
      <c r="G18" s="262"/>
    </row>
    <row r="19" spans="1:8" s="67" customFormat="1" ht="72" customHeight="1" x14ac:dyDescent="0.15">
      <c r="A19" s="502"/>
      <c r="B19" s="503"/>
      <c r="C19" s="454"/>
      <c r="D19" s="454"/>
      <c r="E19" s="281"/>
      <c r="F19" s="264"/>
      <c r="G19" s="161"/>
    </row>
    <row r="20" spans="1:8" ht="27" customHeight="1" x14ac:dyDescent="0.15"/>
    <row r="21" spans="1:8" ht="18" customHeight="1" x14ac:dyDescent="0.15">
      <c r="A21" s="70" t="s">
        <v>321</v>
      </c>
      <c r="B21" s="70"/>
      <c r="C21" s="70"/>
      <c r="D21" s="70"/>
      <c r="E21" s="70"/>
      <c r="F21" s="70"/>
    </row>
    <row r="22" spans="1:8" ht="18" customHeight="1" x14ac:dyDescent="0.15">
      <c r="A22" s="324" t="s">
        <v>580</v>
      </c>
      <c r="B22" s="324"/>
      <c r="C22" s="324"/>
      <c r="D22" s="324"/>
      <c r="E22" s="324"/>
      <c r="F22" s="324"/>
      <c r="G22" s="325"/>
    </row>
    <row r="23" spans="1:8" ht="18" customHeight="1" x14ac:dyDescent="0.15">
      <c r="A23" s="324" t="s">
        <v>514</v>
      </c>
      <c r="B23" s="324"/>
      <c r="C23" s="324"/>
      <c r="D23" s="324"/>
      <c r="E23" s="324"/>
      <c r="F23" s="324"/>
      <c r="G23" s="325"/>
      <c r="H23" s="84"/>
    </row>
    <row r="24" spans="1:8" ht="18" customHeight="1" x14ac:dyDescent="0.15">
      <c r="A24" s="324" t="s">
        <v>362</v>
      </c>
      <c r="B24" s="324"/>
      <c r="C24" s="324"/>
      <c r="D24" s="324"/>
      <c r="E24" s="324"/>
      <c r="F24" s="324"/>
      <c r="G24" s="325"/>
    </row>
    <row r="25" spans="1:8" ht="18" customHeight="1" x14ac:dyDescent="0.15">
      <c r="A25" s="326" t="s">
        <v>392</v>
      </c>
      <c r="B25" s="326"/>
      <c r="C25" s="326"/>
      <c r="D25" s="326"/>
      <c r="E25" s="326"/>
      <c r="F25" s="326"/>
      <c r="G25" s="326"/>
    </row>
    <row r="26" spans="1:8" s="70" customFormat="1" ht="18" customHeight="1" x14ac:dyDescent="0.15">
      <c r="A26" s="326"/>
      <c r="B26" s="326"/>
      <c r="C26" s="326"/>
      <c r="D26" s="326"/>
      <c r="E26" s="326"/>
      <c r="F26" s="326"/>
      <c r="G26" s="326"/>
    </row>
    <row r="27" spans="1:8" s="70" customFormat="1" ht="18" customHeight="1" x14ac:dyDescent="0.15">
      <c r="A27" s="324"/>
      <c r="B27" s="324"/>
      <c r="C27" s="324"/>
      <c r="D27" s="324"/>
      <c r="E27" s="324"/>
      <c r="F27" s="324"/>
      <c r="G27" s="326"/>
    </row>
  </sheetData>
  <mergeCells count="25">
    <mergeCell ref="A2:G2"/>
    <mergeCell ref="A4:G4"/>
    <mergeCell ref="A6:G6"/>
    <mergeCell ref="A8:G8"/>
    <mergeCell ref="A10:G10"/>
    <mergeCell ref="E11:G11"/>
    <mergeCell ref="A13:G13"/>
    <mergeCell ref="A14:G14"/>
    <mergeCell ref="C15:D15"/>
    <mergeCell ref="E15:F15"/>
    <mergeCell ref="A25:G25"/>
    <mergeCell ref="A26:G26"/>
    <mergeCell ref="A27:G27"/>
    <mergeCell ref="A15:B16"/>
    <mergeCell ref="G15:G16"/>
    <mergeCell ref="A19:B19"/>
    <mergeCell ref="C19:D19"/>
    <mergeCell ref="A22:G22"/>
    <mergeCell ref="A23:G23"/>
    <mergeCell ref="A24:G24"/>
    <mergeCell ref="C16:D16"/>
    <mergeCell ref="A17:B17"/>
    <mergeCell ref="C17:D17"/>
    <mergeCell ref="A18:B18"/>
    <mergeCell ref="C18:D18"/>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D37"/>
  <sheetViews>
    <sheetView view="pageBreakPreview" topLeftCell="A21" zoomScaleSheetLayoutView="100" workbookViewId="0">
      <selection activeCell="A22" sqref="A22"/>
    </sheetView>
  </sheetViews>
  <sheetFormatPr defaultRowHeight="36" customHeight="1" x14ac:dyDescent="0.15"/>
  <cols>
    <col min="1" max="2" width="27" style="52" customWidth="1"/>
    <col min="3" max="3" width="29.125" style="52" customWidth="1"/>
    <col min="4" max="4" width="9" style="52" customWidth="1"/>
    <col min="5" max="16384" width="9" style="52"/>
  </cols>
  <sheetData>
    <row r="1" spans="1:4" ht="18" customHeight="1" x14ac:dyDescent="0.15"/>
    <row r="2" spans="1:4" ht="36" customHeight="1" x14ac:dyDescent="0.15">
      <c r="A2" s="357" t="s">
        <v>465</v>
      </c>
      <c r="B2" s="357"/>
      <c r="C2" s="325"/>
    </row>
    <row r="3" spans="1:4" ht="13.5" customHeight="1" x14ac:dyDescent="0.15">
      <c r="A3" s="53"/>
      <c r="B3" s="53"/>
    </row>
    <row r="4" spans="1:4" ht="27" customHeight="1" x14ac:dyDescent="0.15">
      <c r="A4" s="366" t="s">
        <v>466</v>
      </c>
      <c r="B4" s="366"/>
      <c r="C4" s="367"/>
    </row>
    <row r="5" spans="1:4" ht="27" customHeight="1" x14ac:dyDescent="0.15">
      <c r="A5" s="366" t="s">
        <v>282</v>
      </c>
      <c r="B5" s="366"/>
      <c r="C5" s="367"/>
    </row>
    <row r="6" spans="1:4" ht="13.5" customHeight="1" x14ac:dyDescent="0.15">
      <c r="A6" s="54"/>
      <c r="B6" s="54"/>
    </row>
    <row r="7" spans="1:4" s="57" customFormat="1" ht="27" customHeight="1" x14ac:dyDescent="0.15">
      <c r="A7" s="359" t="str">
        <f>入力シート!$B$8</f>
        <v>令和7年　　月　　日</v>
      </c>
      <c r="B7" s="359"/>
      <c r="C7" s="359"/>
    </row>
    <row r="8" spans="1:4" ht="13.5" customHeight="1" x14ac:dyDescent="0.15">
      <c r="A8" s="54"/>
      <c r="B8" s="54"/>
    </row>
    <row r="9" spans="1:4" s="61" customFormat="1" ht="27" customHeight="1" x14ac:dyDescent="0.15">
      <c r="A9" s="360" t="str">
        <f>"徳島県及び高知県参議院合同選挙区選挙管理委員会委員長　"&amp;入力シート!$B$10&amp;"　様"</f>
        <v>徳島県及び高知県参議院合同選挙区選挙管理委員会委員長　田中　庄司　様</v>
      </c>
      <c r="B9" s="360"/>
      <c r="C9" s="360"/>
    </row>
    <row r="10" spans="1:4" ht="13.5" customHeight="1" x14ac:dyDescent="0.15">
      <c r="A10" s="54"/>
      <c r="B10" s="54"/>
    </row>
    <row r="11" spans="1:4" s="57" customFormat="1" ht="27" customHeight="1" x14ac:dyDescent="0.15">
      <c r="A11" s="361" t="str">
        <f>TEXT(入力シート!$B$7,"ggge年m月d日")&amp;"執行"&amp;入力シート!$B$3</f>
        <v>令和7年　　月　　日執行参議院徳島県及び高知県選挙区選出議員選挙</v>
      </c>
      <c r="B11" s="361"/>
      <c r="C11" s="354"/>
    </row>
    <row r="12" spans="1:4" s="57" customFormat="1" ht="27" customHeight="1" x14ac:dyDescent="0.15">
      <c r="A12" s="56"/>
      <c r="B12" s="58" t="s">
        <v>451</v>
      </c>
      <c r="C12" s="56" t="str">
        <f>入力シート!$B$22</f>
        <v>　</v>
      </c>
      <c r="D12" s="59"/>
    </row>
    <row r="13" spans="1:4" s="61" customFormat="1" ht="13.5" customHeight="1" x14ac:dyDescent="0.15">
      <c r="A13" s="60"/>
      <c r="B13" s="60"/>
    </row>
    <row r="14" spans="1:4" s="61" customFormat="1" ht="18" customHeight="1" x14ac:dyDescent="0.15">
      <c r="A14" s="355" t="s">
        <v>296</v>
      </c>
      <c r="B14" s="355"/>
      <c r="C14" s="355"/>
    </row>
    <row r="15" spans="1:4" s="61" customFormat="1" ht="13.5" customHeight="1" x14ac:dyDescent="0.15">
      <c r="A15" s="60"/>
      <c r="B15" s="60"/>
    </row>
    <row r="16" spans="1:4" s="61" customFormat="1" ht="18" customHeight="1" x14ac:dyDescent="0.15">
      <c r="A16" s="87" t="s">
        <v>329</v>
      </c>
      <c r="B16" s="267" t="s">
        <v>275</v>
      </c>
      <c r="C16" s="87"/>
    </row>
    <row r="17" spans="1:3" s="61" customFormat="1" ht="18" customHeight="1" x14ac:dyDescent="0.15">
      <c r="A17" s="364"/>
      <c r="B17" s="364"/>
      <c r="C17" s="364"/>
    </row>
    <row r="18" spans="1:3" s="61" customFormat="1" ht="18" customHeight="1" x14ac:dyDescent="0.15">
      <c r="A18" s="364" t="s">
        <v>45</v>
      </c>
      <c r="B18" s="364"/>
      <c r="C18" s="364"/>
    </row>
    <row r="19" spans="1:3" s="61" customFormat="1" ht="24" customHeight="1" x14ac:dyDescent="0.15">
      <c r="A19" s="462"/>
      <c r="B19" s="462"/>
      <c r="C19" s="462"/>
    </row>
    <row r="20" spans="1:3" s="61" customFormat="1" ht="24" customHeight="1" x14ac:dyDescent="0.15">
      <c r="A20" s="462"/>
      <c r="B20" s="462"/>
      <c r="C20" s="462"/>
    </row>
    <row r="21" spans="1:3" s="61" customFormat="1" ht="24" customHeight="1" x14ac:dyDescent="0.15">
      <c r="A21" s="463"/>
      <c r="B21" s="463"/>
      <c r="C21" s="463"/>
    </row>
    <row r="22" spans="1:3" s="61" customFormat="1" ht="18" customHeight="1" x14ac:dyDescent="0.15">
      <c r="A22" s="87" t="s">
        <v>575</v>
      </c>
      <c r="B22" s="104"/>
      <c r="C22" s="87" t="s">
        <v>564</v>
      </c>
    </row>
    <row r="23" spans="1:3" s="61" customFormat="1" ht="18" customHeight="1" x14ac:dyDescent="0.15">
      <c r="A23" s="364"/>
      <c r="B23" s="364"/>
      <c r="C23" s="364"/>
    </row>
    <row r="24" spans="1:3" s="63" customFormat="1" ht="45" customHeight="1" x14ac:dyDescent="0.15">
      <c r="A24" s="145" t="s">
        <v>297</v>
      </c>
      <c r="B24" s="146" t="s">
        <v>166</v>
      </c>
      <c r="C24" s="147" t="s">
        <v>87</v>
      </c>
    </row>
    <row r="25" spans="1:3" s="56" customFormat="1" ht="45" customHeight="1" x14ac:dyDescent="0.15">
      <c r="A25" s="148" t="s">
        <v>168</v>
      </c>
      <c r="B25" s="282"/>
      <c r="C25" s="283"/>
    </row>
    <row r="26" spans="1:3" s="56" customFormat="1" ht="45" customHeight="1" x14ac:dyDescent="0.15">
      <c r="A26" s="148" t="s">
        <v>361</v>
      </c>
      <c r="B26" s="282"/>
      <c r="C26" s="283"/>
    </row>
    <row r="27" spans="1:3" s="56" customFormat="1" ht="45" customHeight="1" x14ac:dyDescent="0.15">
      <c r="A27" s="148" t="s">
        <v>468</v>
      </c>
      <c r="B27" s="282"/>
      <c r="C27" s="283"/>
    </row>
    <row r="28" spans="1:3" s="56" customFormat="1" ht="45" customHeight="1" x14ac:dyDescent="0.15">
      <c r="A28" s="151" t="s">
        <v>249</v>
      </c>
      <c r="B28" s="152"/>
      <c r="C28" s="153"/>
    </row>
    <row r="29" spans="1:3" ht="18" customHeight="1" x14ac:dyDescent="0.15">
      <c r="A29" s="70" t="s">
        <v>321</v>
      </c>
      <c r="B29" s="70"/>
    </row>
    <row r="30" spans="1:3" ht="18" customHeight="1" x14ac:dyDescent="0.15">
      <c r="A30" s="324" t="s">
        <v>31</v>
      </c>
      <c r="B30" s="324"/>
      <c r="C30" s="325"/>
    </row>
    <row r="31" spans="1:3" ht="18" customHeight="1" x14ac:dyDescent="0.15">
      <c r="A31" s="324" t="s">
        <v>65</v>
      </c>
      <c r="B31" s="324"/>
      <c r="C31" s="325"/>
    </row>
    <row r="32" spans="1:3" s="70" customFormat="1" ht="18" customHeight="1" x14ac:dyDescent="0.15">
      <c r="A32" s="324" t="s">
        <v>159</v>
      </c>
      <c r="B32" s="324"/>
      <c r="C32" s="326"/>
    </row>
    <row r="33" spans="1:3" s="70" customFormat="1" ht="18" customHeight="1" x14ac:dyDescent="0.15">
      <c r="A33" s="324" t="s">
        <v>379</v>
      </c>
      <c r="B33" s="324"/>
      <c r="C33" s="326"/>
    </row>
    <row r="34" spans="1:3" s="70" customFormat="1" ht="18" customHeight="1" x14ac:dyDescent="0.15">
      <c r="A34" s="324" t="s">
        <v>248</v>
      </c>
      <c r="B34" s="324"/>
      <c r="C34" s="326"/>
    </row>
    <row r="35" spans="1:3" ht="18" customHeight="1" x14ac:dyDescent="0.15">
      <c r="A35" s="362" t="s">
        <v>512</v>
      </c>
      <c r="B35" s="362"/>
      <c r="C35" s="362"/>
    </row>
    <row r="36" spans="1:3" ht="18" customHeight="1" x14ac:dyDescent="0.15">
      <c r="A36" s="362" t="s">
        <v>414</v>
      </c>
      <c r="B36" s="362"/>
      <c r="C36" s="362"/>
    </row>
    <row r="37" spans="1:3" ht="18" customHeight="1" x14ac:dyDescent="0.15">
      <c r="A37" s="363" t="s">
        <v>511</v>
      </c>
      <c r="B37" s="363"/>
      <c r="C37" s="363"/>
    </row>
  </sheetData>
  <mergeCells count="21">
    <mergeCell ref="A2:C2"/>
    <mergeCell ref="A4:C4"/>
    <mergeCell ref="A5:C5"/>
    <mergeCell ref="A7:C7"/>
    <mergeCell ref="A9:C9"/>
    <mergeCell ref="A11:C11"/>
    <mergeCell ref="A14:C14"/>
    <mergeCell ref="A17:C17"/>
    <mergeCell ref="A18:C18"/>
    <mergeCell ref="A19:C19"/>
    <mergeCell ref="A20:C20"/>
    <mergeCell ref="A21:C21"/>
    <mergeCell ref="A23:C23"/>
    <mergeCell ref="A30:C30"/>
    <mergeCell ref="A31:C31"/>
    <mergeCell ref="A37:C37"/>
    <mergeCell ref="A32:C32"/>
    <mergeCell ref="A33:C33"/>
    <mergeCell ref="A34:C34"/>
    <mergeCell ref="A35:C35"/>
    <mergeCell ref="A36:C36"/>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F27"/>
  <sheetViews>
    <sheetView view="pageBreakPreview" zoomScaleSheetLayoutView="100" workbookViewId="0">
      <selection activeCell="A22" sqref="A22"/>
    </sheetView>
  </sheetViews>
  <sheetFormatPr defaultRowHeight="36" customHeight="1" x14ac:dyDescent="0.15"/>
  <cols>
    <col min="1" max="1" width="6.75" style="52" customWidth="1"/>
    <col min="2" max="2" width="31.375" style="52" customWidth="1"/>
    <col min="3" max="3" width="14.375" style="52" customWidth="1"/>
    <col min="4" max="4" width="30.75" style="52" customWidth="1"/>
    <col min="5" max="5" width="9" style="52" customWidth="1"/>
    <col min="6" max="16384" width="9" style="52"/>
  </cols>
  <sheetData>
    <row r="1" spans="1:6" ht="18" customHeight="1" x14ac:dyDescent="0.15"/>
    <row r="2" spans="1:6" ht="27" customHeight="1" x14ac:dyDescent="0.15">
      <c r="A2" s="357" t="s">
        <v>437</v>
      </c>
      <c r="B2" s="357"/>
      <c r="C2" s="357"/>
      <c r="D2" s="325"/>
    </row>
    <row r="3" spans="1:6" ht="18" customHeight="1" x14ac:dyDescent="0.15">
      <c r="A3" s="392"/>
      <c r="B3" s="392"/>
      <c r="C3" s="392"/>
      <c r="D3" s="367"/>
    </row>
    <row r="4" spans="1:6" ht="13.5" customHeight="1" x14ac:dyDescent="0.15">
      <c r="A4" s="53"/>
      <c r="B4" s="53"/>
      <c r="C4" s="53"/>
    </row>
    <row r="5" spans="1:6" ht="27" customHeight="1" x14ac:dyDescent="0.15">
      <c r="A5" s="366" t="s">
        <v>124</v>
      </c>
      <c r="B5" s="366"/>
      <c r="C5" s="366"/>
      <c r="D5" s="367"/>
    </row>
    <row r="6" spans="1:6" ht="13.5" customHeight="1" x14ac:dyDescent="0.15">
      <c r="A6" s="54"/>
      <c r="B6" s="54"/>
      <c r="C6" s="54"/>
    </row>
    <row r="7" spans="1:6" s="57" customFormat="1" ht="27" customHeight="1" x14ac:dyDescent="0.15">
      <c r="A7" s="480" t="s">
        <v>275</v>
      </c>
      <c r="B7" s="480"/>
      <c r="C7" s="120"/>
      <c r="D7" s="120"/>
    </row>
    <row r="8" spans="1:6" s="57" customFormat="1" ht="27" customHeight="1" x14ac:dyDescent="0.15">
      <c r="A8" s="361" t="str">
        <f>TEXT(入力シート!$B$7,"ggge年m月d日")&amp;"執行"&amp;入力シート!$B$3</f>
        <v>令和7年　　月　　日執行参議院徳島県及び高知県選挙区選出議員選挙</v>
      </c>
      <c r="B8" s="361"/>
      <c r="C8" s="361"/>
      <c r="D8" s="354"/>
    </row>
    <row r="9" spans="1:6" s="57" customFormat="1" ht="27" customHeight="1" x14ac:dyDescent="0.15">
      <c r="A9" s="56"/>
      <c r="B9" s="56"/>
      <c r="C9" s="58" t="s">
        <v>451</v>
      </c>
      <c r="D9" s="56" t="str">
        <f>入力シート!$B$22</f>
        <v>　</v>
      </c>
      <c r="E9" s="56"/>
      <c r="F9" s="56"/>
    </row>
    <row r="10" spans="1:6" s="61" customFormat="1" ht="9" customHeight="1" x14ac:dyDescent="0.15">
      <c r="A10" s="60"/>
      <c r="B10" s="60"/>
      <c r="C10" s="60"/>
    </row>
    <row r="11" spans="1:6" s="61" customFormat="1" ht="18" customHeight="1" x14ac:dyDescent="0.15">
      <c r="A11" s="355" t="s">
        <v>296</v>
      </c>
      <c r="B11" s="355"/>
      <c r="C11" s="355"/>
      <c r="D11" s="355"/>
    </row>
    <row r="12" spans="1:6" s="61" customFormat="1" ht="9" customHeight="1" x14ac:dyDescent="0.15">
      <c r="A12" s="350"/>
      <c r="B12" s="350"/>
      <c r="C12" s="350"/>
      <c r="D12" s="350"/>
    </row>
    <row r="13" spans="1:6" s="67" customFormat="1" ht="54" customHeight="1" x14ac:dyDescent="0.15">
      <c r="A13" s="474" t="s">
        <v>207</v>
      </c>
      <c r="B13" s="475"/>
      <c r="C13" s="476"/>
      <c r="D13" s="477"/>
    </row>
    <row r="14" spans="1:6" s="67" customFormat="1" ht="45" customHeight="1" x14ac:dyDescent="0.15">
      <c r="A14" s="388" t="s">
        <v>473</v>
      </c>
      <c r="B14" s="467"/>
      <c r="C14" s="519"/>
      <c r="D14" s="520"/>
    </row>
    <row r="15" spans="1:6" s="67" customFormat="1" ht="45" customHeight="1" x14ac:dyDescent="0.15">
      <c r="A15" s="388" t="s">
        <v>221</v>
      </c>
      <c r="B15" s="467"/>
      <c r="C15" s="517" t="s">
        <v>331</v>
      </c>
      <c r="D15" s="518"/>
    </row>
    <row r="16" spans="1:6" s="67" customFormat="1" ht="45" customHeight="1" x14ac:dyDescent="0.15">
      <c r="A16" s="470" t="s">
        <v>406</v>
      </c>
      <c r="B16" s="471"/>
      <c r="C16" s="506"/>
      <c r="D16" s="507"/>
    </row>
    <row r="17" spans="1:4" ht="18" customHeight="1" x14ac:dyDescent="0.15"/>
    <row r="18" spans="1:4" ht="18" customHeight="1" x14ac:dyDescent="0.15">
      <c r="A18" s="70" t="s">
        <v>321</v>
      </c>
      <c r="B18" s="70"/>
      <c r="C18" s="70"/>
    </row>
    <row r="19" spans="1:4" ht="18" customHeight="1" x14ac:dyDescent="0.15">
      <c r="A19" s="324" t="s">
        <v>99</v>
      </c>
      <c r="B19" s="324"/>
      <c r="C19" s="324"/>
      <c r="D19" s="325"/>
    </row>
    <row r="20" spans="1:4" ht="18" customHeight="1" x14ac:dyDescent="0.15">
      <c r="A20" s="324" t="s">
        <v>268</v>
      </c>
      <c r="B20" s="324"/>
      <c r="C20" s="324"/>
      <c r="D20" s="325"/>
    </row>
    <row r="21" spans="1:4" ht="18" customHeight="1" x14ac:dyDescent="0.15">
      <c r="A21" s="324" t="s">
        <v>66</v>
      </c>
      <c r="B21" s="324"/>
      <c r="C21" s="324"/>
      <c r="D21" s="325"/>
    </row>
    <row r="22" spans="1:4" ht="18" customHeight="1" x14ac:dyDescent="0.15">
      <c r="A22" s="324" t="s">
        <v>403</v>
      </c>
      <c r="B22" s="324"/>
      <c r="C22" s="324"/>
      <c r="D22" s="325"/>
    </row>
    <row r="23" spans="1:4" ht="18" customHeight="1" x14ac:dyDescent="0.15">
      <c r="A23" s="324" t="s">
        <v>283</v>
      </c>
      <c r="B23" s="324"/>
      <c r="C23" s="324"/>
      <c r="D23" s="325"/>
    </row>
    <row r="24" spans="1:4" ht="18" customHeight="1" x14ac:dyDescent="0.15">
      <c r="A24" s="324" t="s">
        <v>277</v>
      </c>
      <c r="B24" s="324"/>
      <c r="C24" s="324"/>
      <c r="D24" s="325"/>
    </row>
    <row r="25" spans="1:4" ht="18" customHeight="1" x14ac:dyDescent="0.15">
      <c r="A25" s="324" t="s">
        <v>81</v>
      </c>
      <c r="B25" s="324"/>
      <c r="C25" s="324"/>
      <c r="D25" s="325"/>
    </row>
    <row r="26" spans="1:4" ht="18" customHeight="1" x14ac:dyDescent="0.15">
      <c r="A26" s="324" t="s">
        <v>230</v>
      </c>
      <c r="B26" s="324"/>
      <c r="C26" s="324"/>
      <c r="D26" s="325"/>
    </row>
    <row r="27" spans="1:4" ht="18" customHeight="1" x14ac:dyDescent="0.15">
      <c r="A27" s="324" t="s">
        <v>576</v>
      </c>
      <c r="B27" s="324"/>
      <c r="C27" s="324"/>
      <c r="D27" s="325"/>
    </row>
  </sheetData>
  <mergeCells count="24">
    <mergeCell ref="A2:D2"/>
    <mergeCell ref="A3:D3"/>
    <mergeCell ref="A5:D5"/>
    <mergeCell ref="A7:B7"/>
    <mergeCell ref="A8:D8"/>
    <mergeCell ref="A11:D11"/>
    <mergeCell ref="A12:D12"/>
    <mergeCell ref="A13:B13"/>
    <mergeCell ref="C13:D13"/>
    <mergeCell ref="A14:B14"/>
    <mergeCell ref="C14:D14"/>
    <mergeCell ref="A15:B15"/>
    <mergeCell ref="C15:D15"/>
    <mergeCell ref="A16:B16"/>
    <mergeCell ref="C16:D16"/>
    <mergeCell ref="A19:D19"/>
    <mergeCell ref="A25:D25"/>
    <mergeCell ref="A26:D26"/>
    <mergeCell ref="A27:D27"/>
    <mergeCell ref="A20:D20"/>
    <mergeCell ref="A21:D21"/>
    <mergeCell ref="A22:D22"/>
    <mergeCell ref="A23:D23"/>
    <mergeCell ref="A24:D24"/>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M48"/>
  <sheetViews>
    <sheetView view="pageBreakPreview" zoomScaleSheetLayoutView="100" workbookViewId="0">
      <selection activeCell="A22" sqref="A22"/>
    </sheetView>
  </sheetViews>
  <sheetFormatPr defaultRowHeight="36" customHeight="1" x14ac:dyDescent="0.15"/>
  <cols>
    <col min="1" max="1" width="25" style="52" customWidth="1"/>
    <col min="2" max="2" width="28.625" style="52" customWidth="1"/>
    <col min="3" max="9" width="4" style="52" customWidth="1"/>
    <col min="10" max="10" width="2.125" style="52" customWidth="1"/>
    <col min="11" max="11" width="9" style="52" customWidth="1"/>
    <col min="12" max="16384" width="9" style="52"/>
  </cols>
  <sheetData>
    <row r="1" spans="1:13" ht="11.25" customHeight="1" x14ac:dyDescent="0.15">
      <c r="M1" s="98"/>
    </row>
    <row r="2" spans="1:13" ht="27" customHeight="1" x14ac:dyDescent="0.15">
      <c r="A2" s="357" t="s">
        <v>255</v>
      </c>
      <c r="B2" s="357"/>
      <c r="C2" s="357"/>
      <c r="D2" s="357"/>
      <c r="E2" s="357"/>
      <c r="F2" s="357"/>
      <c r="G2" s="357"/>
      <c r="H2" s="357"/>
      <c r="I2" s="357"/>
      <c r="J2" s="325"/>
      <c r="M2" s="98"/>
    </row>
    <row r="3" spans="1:13" ht="18" customHeight="1" x14ac:dyDescent="0.15">
      <c r="A3" s="392" t="s">
        <v>474</v>
      </c>
      <c r="B3" s="392"/>
      <c r="C3" s="392"/>
      <c r="D3" s="392"/>
      <c r="E3" s="392"/>
      <c r="F3" s="392"/>
      <c r="G3" s="392"/>
      <c r="H3" s="392"/>
      <c r="I3" s="367"/>
      <c r="J3" s="367"/>
      <c r="M3" s="98"/>
    </row>
    <row r="4" spans="1:13" ht="13.5" customHeight="1" x14ac:dyDescent="0.15">
      <c r="A4" s="53"/>
      <c r="B4" s="53"/>
      <c r="C4" s="53"/>
      <c r="D4" s="53"/>
      <c r="E4" s="53"/>
      <c r="F4" s="53"/>
      <c r="G4" s="53"/>
      <c r="H4" s="53"/>
      <c r="I4" s="53"/>
      <c r="M4" s="98"/>
    </row>
    <row r="5" spans="1:13" ht="27" customHeight="1" x14ac:dyDescent="0.15">
      <c r="A5" s="366" t="s">
        <v>112</v>
      </c>
      <c r="B5" s="366"/>
      <c r="C5" s="366"/>
      <c r="D5" s="366"/>
      <c r="E5" s="366"/>
      <c r="F5" s="366"/>
      <c r="G5" s="366"/>
      <c r="H5" s="366"/>
      <c r="I5" s="366"/>
      <c r="J5" s="367"/>
      <c r="M5" s="98"/>
    </row>
    <row r="6" spans="1:13" ht="27" customHeight="1" x14ac:dyDescent="0.15">
      <c r="A6" s="366" t="s">
        <v>91</v>
      </c>
      <c r="B6" s="366"/>
      <c r="C6" s="366"/>
      <c r="D6" s="366"/>
      <c r="E6" s="366"/>
      <c r="F6" s="366"/>
      <c r="G6" s="366"/>
      <c r="H6" s="366"/>
      <c r="I6" s="366"/>
      <c r="J6" s="367"/>
      <c r="M6" s="98"/>
    </row>
    <row r="7" spans="1:13" ht="7.5" customHeight="1" x14ac:dyDescent="0.15">
      <c r="A7" s="54"/>
      <c r="B7" s="54"/>
      <c r="C7" s="54"/>
      <c r="D7" s="54"/>
      <c r="E7" s="54"/>
      <c r="F7" s="54"/>
      <c r="G7" s="54"/>
      <c r="H7" s="54"/>
      <c r="I7" s="54"/>
      <c r="M7" s="98"/>
    </row>
    <row r="8" spans="1:13" s="57" customFormat="1" ht="27" customHeight="1" x14ac:dyDescent="0.15">
      <c r="A8" s="55" t="s">
        <v>275</v>
      </c>
      <c r="B8" s="56"/>
      <c r="C8" s="56"/>
      <c r="D8" s="56"/>
      <c r="E8" s="56"/>
      <c r="F8" s="56"/>
      <c r="G8" s="56"/>
      <c r="H8" s="56"/>
      <c r="I8" s="56"/>
      <c r="J8" s="56"/>
      <c r="M8" s="99"/>
    </row>
    <row r="9" spans="1:13" ht="7.5" customHeight="1" x14ac:dyDescent="0.15">
      <c r="A9" s="54"/>
      <c r="B9" s="54"/>
      <c r="C9" s="54"/>
      <c r="D9" s="54"/>
      <c r="E9" s="54"/>
      <c r="F9" s="54"/>
      <c r="G9" s="54"/>
      <c r="H9" s="54"/>
      <c r="I9" s="54"/>
      <c r="M9" s="98"/>
    </row>
    <row r="10" spans="1:13" s="61" customFormat="1" ht="27" customHeight="1" x14ac:dyDescent="0.15">
      <c r="A10" s="100" t="s">
        <v>545</v>
      </c>
      <c r="B10" s="67" t="str">
        <f>IFERROR(VLOOKUP(A10,入力シート!$A$11:$B$12,2,FALSE),"")</f>
        <v/>
      </c>
      <c r="C10" s="67" t="s">
        <v>212</v>
      </c>
      <c r="D10" s="67"/>
      <c r="E10" s="67"/>
      <c r="F10" s="67"/>
      <c r="G10" s="67"/>
      <c r="H10" s="67"/>
      <c r="I10" s="67"/>
      <c r="J10" s="67"/>
      <c r="M10" s="101"/>
    </row>
    <row r="11" spans="1:13" ht="7.5" customHeight="1" x14ac:dyDescent="0.15">
      <c r="A11" s="54"/>
      <c r="B11" s="54"/>
      <c r="C11" s="54"/>
      <c r="D11" s="54"/>
      <c r="E11" s="54"/>
      <c r="F11" s="54"/>
      <c r="G11" s="54"/>
      <c r="H11" s="54"/>
      <c r="I11" s="54"/>
      <c r="M11" s="98"/>
    </row>
    <row r="12" spans="1:13" s="57" customFormat="1" ht="48" x14ac:dyDescent="0.15">
      <c r="A12" s="102" t="s">
        <v>579</v>
      </c>
      <c r="B12" s="103" t="s">
        <v>184</v>
      </c>
      <c r="C12" s="426"/>
      <c r="D12" s="426"/>
      <c r="E12" s="426"/>
      <c r="F12" s="426"/>
      <c r="G12" s="426"/>
      <c r="H12" s="426"/>
      <c r="I12" s="426"/>
      <c r="J12" s="56"/>
      <c r="K12" s="491"/>
      <c r="L12" s="491"/>
    </row>
    <row r="13" spans="1:13" s="57" customFormat="1" ht="7.5" customHeight="1" x14ac:dyDescent="0.15">
      <c r="A13" s="361"/>
      <c r="B13" s="361"/>
      <c r="C13" s="361"/>
      <c r="D13" s="361"/>
      <c r="E13" s="361"/>
      <c r="F13" s="361"/>
      <c r="G13" s="361"/>
      <c r="H13" s="361"/>
      <c r="I13" s="361"/>
      <c r="J13" s="354"/>
    </row>
    <row r="14" spans="1:13" s="57" customFormat="1" ht="26.25" customHeight="1" x14ac:dyDescent="0.15">
      <c r="A14" s="102"/>
      <c r="B14" s="103" t="s">
        <v>371</v>
      </c>
      <c r="C14" s="426"/>
      <c r="D14" s="426"/>
      <c r="E14" s="426"/>
      <c r="F14" s="426"/>
      <c r="G14" s="426"/>
      <c r="H14" s="426"/>
      <c r="I14" s="426"/>
      <c r="J14" s="56"/>
      <c r="K14" s="59"/>
      <c r="L14" s="59"/>
    </row>
    <row r="15" spans="1:13" s="57" customFormat="1" ht="7.5" customHeight="1" x14ac:dyDescent="0.15">
      <c r="A15" s="424"/>
      <c r="B15" s="425"/>
      <c r="C15" s="425"/>
      <c r="D15" s="425"/>
      <c r="E15" s="425"/>
      <c r="F15" s="425"/>
      <c r="G15" s="425"/>
      <c r="H15" s="425"/>
      <c r="I15" s="425"/>
      <c r="J15" s="425"/>
      <c r="K15" s="59"/>
      <c r="L15" s="59"/>
    </row>
    <row r="16" spans="1:13" s="61" customFormat="1" ht="26.25" customHeight="1" x14ac:dyDescent="0.15">
      <c r="A16" s="102"/>
      <c r="B16" s="103" t="s">
        <v>217</v>
      </c>
      <c r="C16" s="426"/>
      <c r="D16" s="426"/>
      <c r="E16" s="426"/>
      <c r="F16" s="426"/>
      <c r="G16" s="426"/>
      <c r="H16" s="426"/>
      <c r="I16" s="426"/>
      <c r="J16" s="56"/>
    </row>
    <row r="17" spans="1:13" s="61" customFormat="1" ht="18.75" customHeight="1" x14ac:dyDescent="0.15">
      <c r="A17" s="355" t="s">
        <v>296</v>
      </c>
      <c r="B17" s="355"/>
      <c r="C17" s="355"/>
      <c r="D17" s="355"/>
      <c r="E17" s="355"/>
      <c r="F17" s="355"/>
      <c r="G17" s="355"/>
      <c r="H17" s="355"/>
      <c r="I17" s="355"/>
      <c r="J17" s="355"/>
    </row>
    <row r="18" spans="1:13" s="61" customFormat="1" ht="13.5" customHeight="1" x14ac:dyDescent="0.15">
      <c r="A18" s="60"/>
      <c r="B18" s="60"/>
      <c r="C18" s="60"/>
      <c r="D18" s="60"/>
      <c r="E18" s="60"/>
      <c r="F18" s="60"/>
      <c r="G18" s="60"/>
      <c r="H18" s="60"/>
      <c r="I18" s="60"/>
      <c r="M18" s="101"/>
    </row>
    <row r="19" spans="1:13" s="61" customFormat="1" ht="18" customHeight="1" x14ac:dyDescent="0.15">
      <c r="A19" s="87" t="s">
        <v>546</v>
      </c>
      <c r="B19" s="104"/>
      <c r="C19" s="87" t="s">
        <v>331</v>
      </c>
      <c r="D19" s="87"/>
      <c r="E19" s="87"/>
      <c r="F19" s="87"/>
      <c r="G19" s="87"/>
      <c r="H19" s="87"/>
      <c r="I19" s="87"/>
      <c r="J19" s="87"/>
    </row>
    <row r="20" spans="1:13" s="61" customFormat="1" ht="9" customHeight="1" x14ac:dyDescent="0.15">
      <c r="A20" s="364"/>
      <c r="B20" s="364"/>
      <c r="C20" s="364"/>
      <c r="D20" s="364"/>
      <c r="E20" s="364"/>
      <c r="F20" s="364"/>
      <c r="G20" s="364"/>
      <c r="H20" s="364"/>
      <c r="I20" s="364"/>
      <c r="J20" s="364"/>
      <c r="M20" s="101"/>
    </row>
    <row r="21" spans="1:13" s="61" customFormat="1" ht="18" customHeight="1" x14ac:dyDescent="0.15">
      <c r="A21" s="364" t="s">
        <v>52</v>
      </c>
      <c r="B21" s="364"/>
      <c r="C21" s="364"/>
      <c r="D21" s="364"/>
      <c r="E21" s="364"/>
      <c r="F21" s="364"/>
      <c r="G21" s="364"/>
      <c r="H21" s="364"/>
      <c r="I21" s="364"/>
      <c r="J21" s="364"/>
      <c r="M21" s="101"/>
    </row>
    <row r="22" spans="1:13" s="61" customFormat="1" ht="9" customHeight="1" x14ac:dyDescent="0.15">
      <c r="A22" s="364"/>
      <c r="B22" s="364"/>
      <c r="C22" s="364"/>
      <c r="D22" s="364"/>
      <c r="E22" s="364"/>
      <c r="F22" s="364"/>
      <c r="G22" s="364"/>
      <c r="H22" s="364"/>
      <c r="I22" s="364"/>
      <c r="J22" s="364"/>
      <c r="M22" s="101"/>
    </row>
    <row r="23" spans="1:13" s="61" customFormat="1" ht="18" customHeight="1" x14ac:dyDescent="0.15">
      <c r="A23" s="364" t="str">
        <f>"３　"&amp;TEXT(入力シート!$B$7,"ggge年m月d日")&amp;"執行"&amp;入力シート!$B$3</f>
        <v>３　令和7年　　月　　日執行参議院徳島県及び高知県選挙区選出議員選挙</v>
      </c>
      <c r="B23" s="364"/>
      <c r="C23" s="364"/>
      <c r="D23" s="364"/>
      <c r="E23" s="364"/>
      <c r="F23" s="364"/>
      <c r="G23" s="364"/>
      <c r="H23" s="364"/>
      <c r="I23" s="364"/>
      <c r="J23" s="364"/>
    </row>
    <row r="24" spans="1:13" s="61" customFormat="1" ht="9" customHeight="1" x14ac:dyDescent="0.15">
      <c r="A24" s="364"/>
      <c r="B24" s="364"/>
      <c r="C24" s="364"/>
      <c r="D24" s="364"/>
      <c r="E24" s="364"/>
      <c r="F24" s="364"/>
      <c r="G24" s="364"/>
      <c r="H24" s="364"/>
      <c r="I24" s="364"/>
      <c r="J24" s="364"/>
      <c r="M24" s="101"/>
    </row>
    <row r="25" spans="1:13" s="61" customFormat="1" ht="18" customHeight="1" x14ac:dyDescent="0.15">
      <c r="A25" s="364" t="s">
        <v>299</v>
      </c>
      <c r="B25" s="364"/>
      <c r="C25" s="364"/>
      <c r="D25" s="364"/>
      <c r="E25" s="364"/>
      <c r="F25" s="364"/>
      <c r="G25" s="364"/>
      <c r="H25" s="364"/>
      <c r="I25" s="364"/>
      <c r="J25" s="364"/>
    </row>
    <row r="26" spans="1:13" s="61" customFormat="1" ht="30" customHeight="1" x14ac:dyDescent="0.15">
      <c r="A26" s="421" t="str">
        <f>入力シート!$B$22</f>
        <v>　</v>
      </c>
      <c r="B26" s="421"/>
      <c r="C26" s="421"/>
      <c r="D26" s="421"/>
      <c r="E26" s="421"/>
      <c r="F26" s="421"/>
      <c r="G26" s="421"/>
      <c r="H26" s="421"/>
      <c r="I26" s="421"/>
      <c r="J26" s="421"/>
    </row>
    <row r="27" spans="1:13" s="61" customFormat="1" ht="18" customHeight="1" x14ac:dyDescent="0.15">
      <c r="A27" s="364" t="s">
        <v>196</v>
      </c>
      <c r="B27" s="364"/>
      <c r="C27" s="364"/>
      <c r="D27" s="364"/>
      <c r="E27" s="364"/>
      <c r="F27" s="364"/>
      <c r="G27" s="364"/>
      <c r="H27" s="364"/>
      <c r="I27" s="364"/>
      <c r="J27" s="364"/>
      <c r="M27" s="101"/>
    </row>
    <row r="28" spans="1:13" s="61" customFormat="1" ht="9" customHeight="1" x14ac:dyDescent="0.15">
      <c r="A28" s="364"/>
      <c r="B28" s="364"/>
      <c r="C28" s="364"/>
      <c r="D28" s="364"/>
      <c r="E28" s="364"/>
      <c r="F28" s="364"/>
      <c r="G28" s="364"/>
      <c r="H28" s="364"/>
      <c r="I28" s="364"/>
      <c r="J28" s="364"/>
      <c r="M28" s="101"/>
    </row>
    <row r="29" spans="1:13" s="63" customFormat="1" ht="30" customHeight="1" x14ac:dyDescent="0.15">
      <c r="A29" s="105" t="s">
        <v>416</v>
      </c>
      <c r="B29" s="482"/>
      <c r="C29" s="483"/>
      <c r="D29" s="482"/>
      <c r="E29" s="483"/>
      <c r="F29" s="483"/>
      <c r="G29" s="483"/>
      <c r="H29" s="483"/>
      <c r="I29" s="483"/>
      <c r="J29" s="484"/>
      <c r="M29" s="106"/>
    </row>
    <row r="30" spans="1:13" s="109" customFormat="1" ht="6" customHeight="1" x14ac:dyDescent="0.15">
      <c r="A30" s="404" t="s">
        <v>525</v>
      </c>
      <c r="B30" s="407" t="s">
        <v>527</v>
      </c>
      <c r="C30" s="107"/>
      <c r="D30" s="107"/>
      <c r="E30" s="107"/>
      <c r="F30" s="107"/>
      <c r="G30" s="107"/>
      <c r="H30" s="107"/>
      <c r="I30" s="107"/>
      <c r="J30" s="108"/>
      <c r="M30" s="99"/>
    </row>
    <row r="31" spans="1:13" s="109" customFormat="1" ht="26.25" customHeight="1" x14ac:dyDescent="0.15">
      <c r="A31" s="405"/>
      <c r="B31" s="408"/>
      <c r="C31" s="274"/>
      <c r="D31" s="274"/>
      <c r="E31" s="274"/>
      <c r="F31" s="274"/>
      <c r="G31" s="274"/>
      <c r="H31" s="274"/>
      <c r="I31" s="275"/>
      <c r="J31" s="112"/>
      <c r="M31" s="99"/>
    </row>
    <row r="32" spans="1:13" s="109" customFormat="1" ht="6" customHeight="1" x14ac:dyDescent="0.15">
      <c r="A32" s="406"/>
      <c r="B32" s="409"/>
      <c r="C32" s="107"/>
      <c r="D32" s="107"/>
      <c r="E32" s="107"/>
      <c r="F32" s="107"/>
      <c r="G32" s="107"/>
      <c r="H32" s="107"/>
      <c r="I32" s="107"/>
      <c r="J32" s="113"/>
      <c r="M32" s="99"/>
    </row>
    <row r="33" spans="1:13" s="109" customFormat="1" ht="15" customHeight="1" x14ac:dyDescent="0.15">
      <c r="A33" s="114" t="s">
        <v>407</v>
      </c>
      <c r="B33" s="509"/>
      <c r="C33" s="510"/>
      <c r="D33" s="510"/>
      <c r="E33" s="510"/>
      <c r="F33" s="510"/>
      <c r="G33" s="510"/>
      <c r="H33" s="510"/>
      <c r="I33" s="510"/>
      <c r="J33" s="511"/>
      <c r="M33" s="99"/>
    </row>
    <row r="34" spans="1:13" s="109" customFormat="1" ht="30" customHeight="1" x14ac:dyDescent="0.15">
      <c r="A34" s="115" t="s">
        <v>526</v>
      </c>
      <c r="B34" s="512"/>
      <c r="C34" s="513"/>
      <c r="D34" s="513"/>
      <c r="E34" s="513"/>
      <c r="F34" s="513"/>
      <c r="G34" s="513"/>
      <c r="H34" s="513"/>
      <c r="I34" s="513"/>
      <c r="J34" s="514"/>
      <c r="M34" s="99"/>
    </row>
    <row r="35" spans="1:13" s="109" customFormat="1" ht="15" customHeight="1" x14ac:dyDescent="0.15">
      <c r="A35" s="116"/>
      <c r="B35" s="117"/>
      <c r="C35" s="118"/>
      <c r="D35" s="118"/>
      <c r="E35" s="118"/>
      <c r="F35" s="118"/>
      <c r="G35" s="118"/>
      <c r="H35" s="118"/>
      <c r="I35" s="118"/>
      <c r="J35" s="118"/>
      <c r="M35" s="99"/>
    </row>
    <row r="36" spans="1:13" s="56" customFormat="1" ht="18" customHeight="1" x14ac:dyDescent="0.15">
      <c r="A36" s="119" t="s">
        <v>321</v>
      </c>
      <c r="B36" s="119"/>
      <c r="C36" s="119"/>
      <c r="D36" s="119"/>
      <c r="E36" s="119"/>
      <c r="F36" s="119"/>
      <c r="G36" s="119"/>
      <c r="H36" s="119"/>
      <c r="I36" s="119"/>
      <c r="J36" s="119"/>
    </row>
    <row r="37" spans="1:13" s="56" customFormat="1" ht="18" customHeight="1" x14ac:dyDescent="0.15">
      <c r="A37" s="324" t="s">
        <v>521</v>
      </c>
      <c r="B37" s="324"/>
      <c r="C37" s="324"/>
      <c r="D37" s="324"/>
      <c r="E37" s="324"/>
      <c r="F37" s="324"/>
      <c r="G37" s="324"/>
      <c r="H37" s="324"/>
      <c r="I37" s="324"/>
      <c r="J37" s="324"/>
    </row>
    <row r="38" spans="1:13" s="56" customFormat="1" ht="18" customHeight="1" x14ac:dyDescent="0.15">
      <c r="A38" s="324" t="s">
        <v>520</v>
      </c>
      <c r="B38" s="324"/>
      <c r="C38" s="324"/>
      <c r="D38" s="324"/>
      <c r="E38" s="324"/>
      <c r="F38" s="324"/>
      <c r="G38" s="324"/>
      <c r="H38" s="324"/>
      <c r="I38" s="324"/>
      <c r="J38" s="324"/>
    </row>
    <row r="39" spans="1:13" s="56" customFormat="1" ht="18" customHeight="1" x14ac:dyDescent="0.15">
      <c r="A39" s="324" t="s">
        <v>306</v>
      </c>
      <c r="B39" s="324"/>
      <c r="C39" s="324"/>
      <c r="D39" s="324"/>
      <c r="E39" s="324"/>
      <c r="F39" s="324"/>
      <c r="G39" s="324"/>
      <c r="H39" s="324"/>
      <c r="I39" s="324"/>
      <c r="J39" s="324"/>
    </row>
    <row r="40" spans="1:13" s="56" customFormat="1" ht="18" customHeight="1" x14ac:dyDescent="0.15">
      <c r="A40" s="324" t="s">
        <v>516</v>
      </c>
      <c r="B40" s="324"/>
      <c r="C40" s="324"/>
      <c r="D40" s="324"/>
      <c r="E40" s="324"/>
      <c r="F40" s="324"/>
      <c r="G40" s="324"/>
      <c r="H40" s="324"/>
      <c r="I40" s="324"/>
      <c r="J40" s="324"/>
    </row>
    <row r="41" spans="1:13" s="56" customFormat="1" ht="18" customHeight="1" x14ac:dyDescent="0.15">
      <c r="A41" s="324" t="s">
        <v>127</v>
      </c>
      <c r="B41" s="324"/>
      <c r="C41" s="324"/>
      <c r="D41" s="324"/>
      <c r="E41" s="324"/>
      <c r="F41" s="324"/>
      <c r="G41" s="324"/>
      <c r="H41" s="324"/>
      <c r="I41" s="324"/>
      <c r="J41" s="324"/>
    </row>
    <row r="42" spans="1:13" s="56" customFormat="1" ht="18" customHeight="1" x14ac:dyDescent="0.15">
      <c r="A42" s="324" t="s">
        <v>50</v>
      </c>
      <c r="B42" s="324"/>
      <c r="C42" s="324"/>
      <c r="D42" s="324"/>
      <c r="E42" s="324"/>
      <c r="F42" s="324"/>
      <c r="G42" s="324"/>
      <c r="H42" s="324"/>
      <c r="I42" s="324"/>
      <c r="J42" s="324"/>
    </row>
    <row r="43" spans="1:13" s="56" customFormat="1" ht="18" customHeight="1" x14ac:dyDescent="0.15">
      <c r="A43" s="324" t="s">
        <v>517</v>
      </c>
      <c r="B43" s="324"/>
      <c r="C43" s="324"/>
      <c r="D43" s="324"/>
      <c r="E43" s="324"/>
      <c r="F43" s="324"/>
      <c r="G43" s="324"/>
      <c r="H43" s="324"/>
      <c r="I43" s="324"/>
      <c r="J43" s="324"/>
    </row>
    <row r="44" spans="1:13" s="119" customFormat="1" ht="18" customHeight="1" x14ac:dyDescent="0.15">
      <c r="A44" s="324" t="s">
        <v>67</v>
      </c>
      <c r="B44" s="326"/>
      <c r="C44" s="326"/>
      <c r="D44" s="326"/>
      <c r="E44" s="326"/>
      <c r="F44" s="326"/>
      <c r="G44" s="326"/>
      <c r="H44" s="326"/>
      <c r="I44" s="326"/>
      <c r="J44" s="326"/>
      <c r="M44" s="106"/>
    </row>
    <row r="45" spans="1:13" ht="18" customHeight="1" x14ac:dyDescent="0.15">
      <c r="A45" s="362" t="s">
        <v>449</v>
      </c>
      <c r="B45" s="362"/>
      <c r="C45" s="362"/>
      <c r="D45" s="362"/>
      <c r="E45" s="362"/>
      <c r="F45" s="362"/>
      <c r="G45" s="362"/>
      <c r="H45" s="362"/>
      <c r="I45" s="362"/>
      <c r="J45" s="362"/>
      <c r="M45" s="98"/>
    </row>
    <row r="46" spans="1:13" ht="18" customHeight="1" x14ac:dyDescent="0.15">
      <c r="A46" s="362" t="s">
        <v>510</v>
      </c>
      <c r="B46" s="363"/>
      <c r="C46" s="363"/>
      <c r="D46" s="363"/>
      <c r="E46" s="363"/>
      <c r="F46" s="363"/>
      <c r="G46" s="363"/>
      <c r="H46" s="363"/>
      <c r="I46" s="363"/>
      <c r="J46" s="363"/>
      <c r="M46" s="98"/>
    </row>
    <row r="47" spans="1:13" ht="18" customHeight="1" x14ac:dyDescent="0.15">
      <c r="A47" s="362" t="s">
        <v>284</v>
      </c>
      <c r="B47" s="363"/>
      <c r="C47" s="363"/>
      <c r="D47" s="363"/>
      <c r="E47" s="363"/>
      <c r="F47" s="363"/>
      <c r="G47" s="363"/>
      <c r="H47" s="363"/>
      <c r="I47" s="363"/>
      <c r="J47" s="363"/>
      <c r="M47" s="98"/>
    </row>
    <row r="48" spans="1:13" s="56" customFormat="1" ht="18" customHeight="1" x14ac:dyDescent="0.15">
      <c r="A48" s="516"/>
      <c r="B48" s="516"/>
      <c r="C48" s="516"/>
      <c r="D48" s="516"/>
      <c r="E48" s="516"/>
      <c r="F48" s="516"/>
      <c r="G48" s="516"/>
      <c r="H48" s="516"/>
      <c r="I48" s="516"/>
      <c r="J48" s="516"/>
    </row>
  </sheetData>
  <mergeCells count="38">
    <mergeCell ref="A2:J2"/>
    <mergeCell ref="A3:J3"/>
    <mergeCell ref="A5:J5"/>
    <mergeCell ref="A6:J6"/>
    <mergeCell ref="C12:I12"/>
    <mergeCell ref="K12:L12"/>
    <mergeCell ref="A13:J13"/>
    <mergeCell ref="C14:I14"/>
    <mergeCell ref="A15:J15"/>
    <mergeCell ref="C16:I16"/>
    <mergeCell ref="A17:J17"/>
    <mergeCell ref="A20:J20"/>
    <mergeCell ref="A21:J21"/>
    <mergeCell ref="A22:J22"/>
    <mergeCell ref="A23:J23"/>
    <mergeCell ref="A24:J24"/>
    <mergeCell ref="A25:J25"/>
    <mergeCell ref="A26:J26"/>
    <mergeCell ref="A27:J27"/>
    <mergeCell ref="A28:J28"/>
    <mergeCell ref="B29:C29"/>
    <mergeCell ref="D29:J29"/>
    <mergeCell ref="B33:J33"/>
    <mergeCell ref="B34:J34"/>
    <mergeCell ref="A37:J37"/>
    <mergeCell ref="A48:J48"/>
    <mergeCell ref="A30:A32"/>
    <mergeCell ref="B30:B32"/>
    <mergeCell ref="A43:J43"/>
    <mergeCell ref="A44:J44"/>
    <mergeCell ref="A45:J45"/>
    <mergeCell ref="A46:J46"/>
    <mergeCell ref="A47:J47"/>
    <mergeCell ref="A38:J38"/>
    <mergeCell ref="A39:J39"/>
    <mergeCell ref="A40:J40"/>
    <mergeCell ref="A41:J41"/>
    <mergeCell ref="A42:J42"/>
  </mergeCells>
  <phoneticPr fontId="2"/>
  <dataValidations count="1">
    <dataValidation type="list" allowBlank="1" showInputMessage="1" showErrorMessage="1" sqref="A10" xr:uid="{00000000-0002-0000-1F00-000000000000}">
      <formula1>"　　　　　知事,徳島県知事,高知県知事"</formula1>
    </dataValidation>
  </dataValidations>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rowBreaks count="1" manualBreakCount="1">
    <brk id="47" max="9" man="1"/>
  </rowBreak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K20"/>
  <sheetViews>
    <sheetView view="pageBreakPreview" zoomScaleSheetLayoutView="100" workbookViewId="0">
      <selection activeCell="A22" sqref="A22"/>
    </sheetView>
  </sheetViews>
  <sheetFormatPr defaultRowHeight="36" customHeight="1" x14ac:dyDescent="0.15"/>
  <cols>
    <col min="1" max="1" width="6.75" style="52" customWidth="1"/>
    <col min="2" max="2" width="6" style="52" customWidth="1"/>
    <col min="3" max="3" width="12.75" style="52" customWidth="1"/>
    <col min="4" max="4" width="6.75" style="52" customWidth="1"/>
    <col min="5" max="5" width="6" style="52" customWidth="1"/>
    <col min="6" max="6" width="12.75" style="52" customWidth="1"/>
    <col min="7" max="7" width="6.75" style="52" customWidth="1"/>
    <col min="8" max="8" width="6" style="52" customWidth="1"/>
    <col min="9" max="9" width="12.75" style="52" customWidth="1"/>
    <col min="10" max="10" width="7.5" style="52" customWidth="1"/>
    <col min="11" max="11" width="9" style="52" customWidth="1"/>
    <col min="12" max="16384" width="9" style="52"/>
  </cols>
  <sheetData>
    <row r="1" spans="1:11" ht="18" customHeight="1" x14ac:dyDescent="0.15">
      <c r="A1" s="52" t="s">
        <v>394</v>
      </c>
    </row>
    <row r="2" spans="1:11" ht="27" customHeight="1" x14ac:dyDescent="0.15"/>
    <row r="3" spans="1:11" ht="27" customHeight="1" x14ac:dyDescent="0.15">
      <c r="A3" s="357" t="s">
        <v>387</v>
      </c>
      <c r="B3" s="325"/>
      <c r="C3" s="325"/>
      <c r="D3" s="325"/>
      <c r="E3" s="325"/>
      <c r="F3" s="325"/>
      <c r="G3" s="325"/>
      <c r="H3" s="325"/>
      <c r="I3" s="325"/>
      <c r="J3" s="325"/>
    </row>
    <row r="4" spans="1:11" ht="18" customHeight="1" x14ac:dyDescent="0.15">
      <c r="A4" s="433" t="s">
        <v>474</v>
      </c>
      <c r="B4" s="433"/>
      <c r="C4" s="433"/>
      <c r="D4" s="433"/>
      <c r="E4" s="433"/>
      <c r="F4" s="433"/>
      <c r="G4" s="433"/>
      <c r="H4" s="433"/>
      <c r="I4" s="433"/>
      <c r="J4" s="433"/>
    </row>
    <row r="5" spans="1:11" s="61" customFormat="1" ht="3.75" customHeight="1" x14ac:dyDescent="0.15">
      <c r="A5" s="364"/>
      <c r="B5" s="364"/>
      <c r="C5" s="364"/>
      <c r="D5" s="364"/>
      <c r="E5" s="364"/>
      <c r="F5" s="85"/>
    </row>
    <row r="6" spans="1:11" s="61" customFormat="1" ht="24.75" customHeight="1" x14ac:dyDescent="0.15">
      <c r="A6" s="86"/>
      <c r="B6" s="87"/>
      <c r="C6" s="87"/>
      <c r="D6" s="87"/>
      <c r="E6" s="497" t="s">
        <v>569</v>
      </c>
      <c r="F6" s="364"/>
      <c r="G6" s="498"/>
      <c r="H6" s="498"/>
      <c r="I6" s="498"/>
      <c r="J6" s="498"/>
      <c r="K6" s="59"/>
    </row>
    <row r="7" spans="1:11" s="61" customFormat="1" ht="3.75" customHeight="1" x14ac:dyDescent="0.15">
      <c r="A7" s="87"/>
      <c r="B7" s="87"/>
      <c r="C7" s="87"/>
      <c r="D7" s="87"/>
      <c r="E7" s="87"/>
      <c r="F7" s="87"/>
      <c r="G7" s="87"/>
      <c r="H7" s="87"/>
      <c r="I7" s="87"/>
      <c r="J7" s="87"/>
      <c r="K7" s="85"/>
    </row>
    <row r="8" spans="1:11" s="61" customFormat="1" ht="24.75" customHeight="1" x14ac:dyDescent="0.15">
      <c r="A8" s="86"/>
      <c r="B8" s="87"/>
      <c r="C8" s="87"/>
      <c r="D8" s="87"/>
      <c r="E8" s="497" t="s">
        <v>570</v>
      </c>
      <c r="F8" s="364"/>
      <c r="G8" s="498"/>
      <c r="H8" s="498"/>
      <c r="I8" s="498"/>
      <c r="J8" s="498"/>
      <c r="K8" s="59"/>
    </row>
    <row r="9" spans="1:11" s="61" customFormat="1" ht="3.75" customHeight="1" x14ac:dyDescent="0.15">
      <c r="A9" s="449"/>
      <c r="B9" s="449"/>
      <c r="C9" s="449"/>
      <c r="D9" s="449"/>
      <c r="E9" s="449"/>
      <c r="F9" s="85"/>
    </row>
    <row r="10" spans="1:11" s="63" customFormat="1" ht="45" customHeight="1" x14ac:dyDescent="0.15">
      <c r="A10" s="515" t="s">
        <v>221</v>
      </c>
      <c r="B10" s="500"/>
      <c r="C10" s="501"/>
      <c r="D10" s="499" t="s">
        <v>40</v>
      </c>
      <c r="E10" s="500"/>
      <c r="F10" s="501"/>
      <c r="G10" s="499" t="s">
        <v>60</v>
      </c>
      <c r="H10" s="500"/>
      <c r="I10" s="501"/>
      <c r="J10" s="494" t="s">
        <v>406</v>
      </c>
    </row>
    <row r="11" spans="1:11" s="67" customFormat="1" ht="90" customHeight="1" x14ac:dyDescent="0.15">
      <c r="A11" s="135" t="s">
        <v>333</v>
      </c>
      <c r="B11" s="136" t="s">
        <v>353</v>
      </c>
      <c r="C11" s="136" t="s">
        <v>113</v>
      </c>
      <c r="D11" s="136" t="s">
        <v>125</v>
      </c>
      <c r="E11" s="136" t="s">
        <v>475</v>
      </c>
      <c r="F11" s="136" t="s">
        <v>443</v>
      </c>
      <c r="G11" s="136" t="s">
        <v>167</v>
      </c>
      <c r="H11" s="136" t="s">
        <v>214</v>
      </c>
      <c r="I11" s="136" t="s">
        <v>323</v>
      </c>
      <c r="J11" s="495"/>
    </row>
    <row r="12" spans="1:11" s="67" customFormat="1" ht="14.25" x14ac:dyDescent="0.15">
      <c r="A12" s="137" t="s">
        <v>331</v>
      </c>
      <c r="B12" s="138"/>
      <c r="C12" s="138" t="s">
        <v>331</v>
      </c>
      <c r="D12" s="138" t="s">
        <v>331</v>
      </c>
      <c r="E12" s="138"/>
      <c r="F12" s="138" t="s">
        <v>331</v>
      </c>
      <c r="G12" s="138" t="s">
        <v>331</v>
      </c>
      <c r="H12" s="138"/>
      <c r="I12" s="138" t="s">
        <v>331</v>
      </c>
      <c r="J12" s="154"/>
    </row>
    <row r="13" spans="1:11" s="67" customFormat="1" ht="216.75" customHeight="1" x14ac:dyDescent="0.15">
      <c r="A13" s="155"/>
      <c r="B13" s="140"/>
      <c r="C13" s="141" t="str">
        <f>IF(B13="","",A13*B13)</f>
        <v/>
      </c>
      <c r="D13" s="142">
        <v>61379</v>
      </c>
      <c r="E13" s="140"/>
      <c r="F13" s="141" t="str">
        <f>IF(E13="","",D13*E13)</f>
        <v/>
      </c>
      <c r="G13" s="143" t="str">
        <f>IF(A13="","",MIN(A13,D13))</f>
        <v/>
      </c>
      <c r="H13" s="143" t="str">
        <f>IF(B13="","",MIN(B13,E13))</f>
        <v/>
      </c>
      <c r="I13" s="143" t="str">
        <f>IF(H13="","",G13*H13)</f>
        <v/>
      </c>
      <c r="J13" s="278"/>
    </row>
    <row r="14" spans="1:11" ht="18" customHeight="1" x14ac:dyDescent="0.15"/>
    <row r="15" spans="1:11" s="70" customFormat="1" ht="18" customHeight="1" x14ac:dyDescent="0.15">
      <c r="A15" s="70" t="s">
        <v>321</v>
      </c>
    </row>
    <row r="16" spans="1:11" s="70" customFormat="1" ht="18" customHeight="1" x14ac:dyDescent="0.15">
      <c r="A16" s="324" t="s">
        <v>288</v>
      </c>
      <c r="B16" s="325"/>
      <c r="C16" s="325"/>
      <c r="D16" s="325"/>
      <c r="E16" s="325"/>
      <c r="F16" s="325"/>
      <c r="G16" s="325"/>
      <c r="H16" s="325"/>
      <c r="I16" s="325"/>
      <c r="J16" s="325"/>
    </row>
    <row r="17" spans="1:10" s="70" customFormat="1" ht="18" customHeight="1" x14ac:dyDescent="0.15">
      <c r="A17" s="134"/>
      <c r="B17" s="134"/>
      <c r="C17" s="134"/>
      <c r="D17" s="134"/>
      <c r="E17" s="134"/>
      <c r="F17" s="134"/>
      <c r="G17" s="134"/>
      <c r="H17" s="134"/>
      <c r="I17" s="134"/>
      <c r="J17" s="119"/>
    </row>
    <row r="18" spans="1:10" s="70" customFormat="1" ht="18" customHeight="1" x14ac:dyDescent="0.15">
      <c r="A18" s="324" t="s">
        <v>189</v>
      </c>
      <c r="B18" s="325"/>
      <c r="C18" s="325"/>
      <c r="D18" s="325"/>
      <c r="E18" s="325"/>
      <c r="F18" s="325"/>
      <c r="G18" s="325"/>
      <c r="H18" s="325"/>
      <c r="I18" s="325"/>
      <c r="J18" s="325"/>
    </row>
    <row r="19" spans="1:10" s="70" customFormat="1" ht="18" customHeight="1" x14ac:dyDescent="0.15">
      <c r="A19" s="134"/>
      <c r="B19" s="134"/>
      <c r="C19" s="134"/>
      <c r="D19" s="134"/>
      <c r="E19" s="134"/>
      <c r="F19" s="134"/>
      <c r="G19" s="134"/>
      <c r="H19" s="134"/>
      <c r="I19" s="134"/>
      <c r="J19" s="119"/>
    </row>
    <row r="20" spans="1:10" s="70" customFormat="1" ht="18" customHeight="1" x14ac:dyDescent="0.15">
      <c r="A20" s="324" t="s">
        <v>144</v>
      </c>
      <c r="B20" s="325"/>
      <c r="C20" s="325"/>
      <c r="D20" s="325"/>
      <c r="E20" s="325"/>
      <c r="F20" s="325"/>
      <c r="G20" s="325"/>
      <c r="H20" s="325"/>
      <c r="I20" s="325"/>
      <c r="J20" s="325"/>
    </row>
  </sheetData>
  <mergeCells count="15">
    <mergeCell ref="A3:J3"/>
    <mergeCell ref="A4:J4"/>
    <mergeCell ref="A5:E5"/>
    <mergeCell ref="E6:F6"/>
    <mergeCell ref="G6:J6"/>
    <mergeCell ref="A16:J16"/>
    <mergeCell ref="A18:J18"/>
    <mergeCell ref="A20:J20"/>
    <mergeCell ref="J10:J11"/>
    <mergeCell ref="E8:F8"/>
    <mergeCell ref="G8:J8"/>
    <mergeCell ref="A9:E9"/>
    <mergeCell ref="A10:C10"/>
    <mergeCell ref="D10:F10"/>
    <mergeCell ref="G10:I10"/>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H27"/>
  <sheetViews>
    <sheetView view="pageBreakPreview" zoomScaleSheetLayoutView="100" workbookViewId="0">
      <selection activeCell="A22" sqref="A22"/>
    </sheetView>
  </sheetViews>
  <sheetFormatPr defaultRowHeight="36" customHeight="1" x14ac:dyDescent="0.15"/>
  <cols>
    <col min="1" max="1" width="9" style="52" customWidth="1"/>
    <col min="2" max="2" width="6" style="52" customWidth="1"/>
    <col min="3" max="3" width="4.5" style="52" customWidth="1"/>
    <col min="4" max="4" width="33.625" style="52" customWidth="1"/>
    <col min="5" max="6" width="10.5" style="52" customWidth="1"/>
    <col min="7" max="7" width="9" style="52" customWidth="1"/>
    <col min="8" max="16384" width="9" style="52"/>
  </cols>
  <sheetData>
    <row r="1" spans="1:8" ht="18" customHeight="1" x14ac:dyDescent="0.15"/>
    <row r="2" spans="1:8" ht="36" customHeight="1" x14ac:dyDescent="0.15">
      <c r="A2" s="357" t="s">
        <v>476</v>
      </c>
      <c r="B2" s="357"/>
      <c r="C2" s="357"/>
      <c r="D2" s="357"/>
      <c r="E2" s="357"/>
      <c r="F2" s="357"/>
      <c r="G2" s="325"/>
    </row>
    <row r="3" spans="1:8" ht="27" customHeight="1" x14ac:dyDescent="0.15">
      <c r="A3" s="53"/>
      <c r="B3" s="53"/>
      <c r="C3" s="53"/>
      <c r="D3" s="53"/>
      <c r="E3" s="53"/>
      <c r="F3" s="53"/>
    </row>
    <row r="4" spans="1:8" ht="27" customHeight="1" x14ac:dyDescent="0.15">
      <c r="A4" s="366" t="s">
        <v>260</v>
      </c>
      <c r="B4" s="366"/>
      <c r="C4" s="366"/>
      <c r="D4" s="366"/>
      <c r="E4" s="366"/>
      <c r="F4" s="366"/>
      <c r="G4" s="367"/>
    </row>
    <row r="5" spans="1:8" ht="27" customHeight="1" x14ac:dyDescent="0.15">
      <c r="A5" s="54"/>
      <c r="B5" s="54"/>
      <c r="C5" s="54"/>
      <c r="D5" s="54"/>
      <c r="E5" s="54"/>
      <c r="F5" s="54"/>
    </row>
    <row r="6" spans="1:8" s="57" customFormat="1" ht="27" customHeight="1" x14ac:dyDescent="0.15">
      <c r="A6" s="359" t="str">
        <f>入力シート!$B$8</f>
        <v>令和7年　　月　　日</v>
      </c>
      <c r="B6" s="359"/>
      <c r="C6" s="359"/>
      <c r="D6" s="359"/>
      <c r="E6" s="359"/>
      <c r="F6" s="359"/>
      <c r="G6" s="359"/>
    </row>
    <row r="7" spans="1:8" s="57" customFormat="1" ht="27" customHeight="1" x14ac:dyDescent="0.15">
      <c r="A7" s="129"/>
      <c r="B7" s="56"/>
      <c r="C7" s="56"/>
      <c r="D7" s="56"/>
      <c r="E7" s="56"/>
      <c r="F7" s="56"/>
      <c r="G7" s="56"/>
    </row>
    <row r="8" spans="1:8" s="61" customFormat="1" ht="27" customHeight="1" x14ac:dyDescent="0.15">
      <c r="A8" s="360" t="str">
        <f>"徳島県及び高知県参議院合同選挙区選挙管理委員会委員長　"&amp;入力シート!$B$10&amp;"　様"</f>
        <v>徳島県及び高知県参議院合同選挙区選挙管理委員会委員長　田中　庄司　様</v>
      </c>
      <c r="B8" s="360"/>
      <c r="C8" s="360"/>
      <c r="D8" s="360"/>
      <c r="E8" s="360"/>
      <c r="F8" s="360"/>
      <c r="G8" s="360"/>
    </row>
    <row r="9" spans="1:8" s="61" customFormat="1" ht="27" customHeight="1" x14ac:dyDescent="0.15">
      <c r="A9" s="129"/>
      <c r="B9" s="129"/>
      <c r="C9" s="129"/>
      <c r="D9" s="129"/>
      <c r="E9" s="129"/>
      <c r="F9" s="129"/>
      <c r="G9" s="56"/>
    </row>
    <row r="10" spans="1:8" s="57" customFormat="1" ht="27" customHeight="1" x14ac:dyDescent="0.15">
      <c r="A10" s="361" t="str">
        <f>TEXT(入力シート!$B$7,"ggge年m月d日")&amp;"執行"&amp;入力シート!$B$3</f>
        <v>令和7年　　月　　日執行参議院徳島県及び高知県選挙区選出議員選挙</v>
      </c>
      <c r="B10" s="361"/>
      <c r="C10" s="361"/>
      <c r="D10" s="361"/>
      <c r="E10" s="361"/>
      <c r="F10" s="361"/>
      <c r="G10" s="354"/>
    </row>
    <row r="11" spans="1:8" s="57" customFormat="1" ht="27" customHeight="1" x14ac:dyDescent="0.15">
      <c r="A11" s="56"/>
      <c r="B11" s="56"/>
      <c r="C11" s="56"/>
      <c r="D11" s="58" t="s">
        <v>451</v>
      </c>
      <c r="E11" s="354" t="str">
        <f>入力シート!$B$22</f>
        <v>　</v>
      </c>
      <c r="F11" s="354"/>
      <c r="G11" s="354"/>
      <c r="H11" s="59"/>
    </row>
    <row r="12" spans="1:8" s="61" customFormat="1" ht="27" customHeight="1" x14ac:dyDescent="0.15">
      <c r="A12" s="60"/>
      <c r="B12" s="60"/>
      <c r="C12" s="60"/>
      <c r="D12" s="60"/>
      <c r="E12" s="60"/>
      <c r="F12" s="60"/>
    </row>
    <row r="13" spans="1:8" s="61" customFormat="1" ht="27" customHeight="1" x14ac:dyDescent="0.15">
      <c r="A13" s="355" t="s">
        <v>296</v>
      </c>
      <c r="B13" s="355"/>
      <c r="C13" s="355"/>
      <c r="D13" s="355"/>
      <c r="E13" s="355"/>
      <c r="F13" s="355"/>
      <c r="G13" s="355"/>
    </row>
    <row r="14" spans="1:8" s="61" customFormat="1" ht="27" customHeight="1" x14ac:dyDescent="0.15">
      <c r="A14" s="350"/>
      <c r="B14" s="350"/>
      <c r="C14" s="350"/>
      <c r="D14" s="350"/>
      <c r="E14" s="350"/>
      <c r="F14" s="350"/>
      <c r="G14" s="350"/>
    </row>
    <row r="15" spans="1:8" s="63" customFormat="1" ht="27" customHeight="1" x14ac:dyDescent="0.15">
      <c r="A15" s="329" t="s">
        <v>17</v>
      </c>
      <c r="B15" s="330"/>
      <c r="C15" s="460" t="s">
        <v>88</v>
      </c>
      <c r="D15" s="461"/>
      <c r="E15" s="330" t="s">
        <v>35</v>
      </c>
      <c r="F15" s="330"/>
      <c r="G15" s="333" t="s">
        <v>259</v>
      </c>
    </row>
    <row r="16" spans="1:8" s="63" customFormat="1" ht="27" customHeight="1" x14ac:dyDescent="0.15">
      <c r="A16" s="331"/>
      <c r="B16" s="332"/>
      <c r="C16" s="455" t="s">
        <v>305</v>
      </c>
      <c r="D16" s="456"/>
      <c r="E16" s="72" t="s">
        <v>464</v>
      </c>
      <c r="F16" s="72" t="s">
        <v>350</v>
      </c>
      <c r="G16" s="334"/>
    </row>
    <row r="17" spans="1:8" s="67" customFormat="1" ht="72" customHeight="1" x14ac:dyDescent="0.15">
      <c r="A17" s="457"/>
      <c r="B17" s="458"/>
      <c r="C17" s="459"/>
      <c r="D17" s="459"/>
      <c r="E17" s="280"/>
      <c r="F17" s="261"/>
      <c r="G17" s="262"/>
    </row>
    <row r="18" spans="1:8" s="67" customFormat="1" ht="72" customHeight="1" x14ac:dyDescent="0.15">
      <c r="A18" s="457"/>
      <c r="B18" s="458"/>
      <c r="C18" s="459"/>
      <c r="D18" s="459"/>
      <c r="E18" s="280"/>
      <c r="F18" s="261"/>
      <c r="G18" s="262"/>
    </row>
    <row r="19" spans="1:8" s="67" customFormat="1" ht="72" customHeight="1" x14ac:dyDescent="0.15">
      <c r="A19" s="452"/>
      <c r="B19" s="453"/>
      <c r="C19" s="454"/>
      <c r="D19" s="454"/>
      <c r="E19" s="281"/>
      <c r="F19" s="264"/>
      <c r="G19" s="161"/>
    </row>
    <row r="20" spans="1:8" ht="27" customHeight="1" x14ac:dyDescent="0.15"/>
    <row r="21" spans="1:8" ht="18" customHeight="1" x14ac:dyDescent="0.15">
      <c r="A21" s="70" t="s">
        <v>321</v>
      </c>
      <c r="B21" s="70"/>
      <c r="C21" s="70"/>
      <c r="D21" s="70"/>
      <c r="E21" s="70"/>
      <c r="F21" s="70"/>
    </row>
    <row r="22" spans="1:8" ht="18" customHeight="1" x14ac:dyDescent="0.15">
      <c r="A22" s="324" t="s">
        <v>580</v>
      </c>
      <c r="B22" s="324"/>
      <c r="C22" s="324"/>
      <c r="D22" s="324"/>
      <c r="E22" s="324"/>
      <c r="F22" s="324"/>
      <c r="G22" s="325"/>
      <c r="H22" s="84"/>
    </row>
    <row r="23" spans="1:8" ht="18" customHeight="1" x14ac:dyDescent="0.15">
      <c r="A23" s="324" t="s">
        <v>514</v>
      </c>
      <c r="B23" s="324"/>
      <c r="C23" s="324"/>
      <c r="D23" s="324"/>
      <c r="E23" s="324"/>
      <c r="F23" s="324"/>
      <c r="G23" s="325"/>
    </row>
    <row r="24" spans="1:8" ht="18" customHeight="1" x14ac:dyDescent="0.15">
      <c r="A24" s="324" t="s">
        <v>362</v>
      </c>
      <c r="B24" s="324"/>
      <c r="C24" s="324"/>
      <c r="D24" s="324"/>
      <c r="E24" s="324"/>
      <c r="F24" s="324"/>
      <c r="G24" s="325"/>
    </row>
    <row r="25" spans="1:8" ht="18" customHeight="1" x14ac:dyDescent="0.15">
      <c r="A25" s="326" t="s">
        <v>392</v>
      </c>
      <c r="B25" s="326"/>
      <c r="C25" s="326"/>
      <c r="D25" s="326"/>
      <c r="E25" s="326"/>
      <c r="F25" s="326"/>
      <c r="G25" s="326"/>
    </row>
    <row r="26" spans="1:8" s="70" customFormat="1" ht="18" customHeight="1" x14ac:dyDescent="0.15">
      <c r="A26" s="326"/>
      <c r="B26" s="326"/>
      <c r="C26" s="326"/>
      <c r="D26" s="326"/>
      <c r="E26" s="326"/>
      <c r="F26" s="326"/>
      <c r="G26" s="326"/>
    </row>
    <row r="27" spans="1:8" s="70" customFormat="1" ht="18" customHeight="1" x14ac:dyDescent="0.15">
      <c r="A27" s="324"/>
      <c r="B27" s="324"/>
      <c r="C27" s="324"/>
      <c r="D27" s="324"/>
      <c r="E27" s="324"/>
      <c r="F27" s="324"/>
      <c r="G27" s="326"/>
    </row>
  </sheetData>
  <mergeCells count="25">
    <mergeCell ref="A2:G2"/>
    <mergeCell ref="A4:G4"/>
    <mergeCell ref="A6:G6"/>
    <mergeCell ref="A8:G8"/>
    <mergeCell ref="A10:G10"/>
    <mergeCell ref="E11:G11"/>
    <mergeCell ref="A13:G13"/>
    <mergeCell ref="A14:G14"/>
    <mergeCell ref="C15:D15"/>
    <mergeCell ref="E15:F15"/>
    <mergeCell ref="A25:G25"/>
    <mergeCell ref="A26:G26"/>
    <mergeCell ref="A27:G27"/>
    <mergeCell ref="A15:B16"/>
    <mergeCell ref="G15:G16"/>
    <mergeCell ref="A19:B19"/>
    <mergeCell ref="C19:D19"/>
    <mergeCell ref="A22:G22"/>
    <mergeCell ref="A23:G23"/>
    <mergeCell ref="A24:G24"/>
    <mergeCell ref="C16:D16"/>
    <mergeCell ref="A17:B17"/>
    <mergeCell ref="C17:D17"/>
    <mergeCell ref="A18:B18"/>
    <mergeCell ref="C18:D18"/>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D38"/>
  <sheetViews>
    <sheetView view="pageBreakPreview" zoomScaleSheetLayoutView="100" workbookViewId="0">
      <selection activeCell="A22" sqref="A22"/>
    </sheetView>
  </sheetViews>
  <sheetFormatPr defaultRowHeight="36" customHeight="1" x14ac:dyDescent="0.15"/>
  <cols>
    <col min="1" max="2" width="27" style="52" customWidth="1"/>
    <col min="3" max="3" width="29.125" style="52" customWidth="1"/>
    <col min="4" max="4" width="9" style="52" customWidth="1"/>
    <col min="5" max="16384" width="9" style="52"/>
  </cols>
  <sheetData>
    <row r="1" spans="1:4" ht="18" customHeight="1" x14ac:dyDescent="0.15"/>
    <row r="2" spans="1:4" ht="36" customHeight="1" x14ac:dyDescent="0.15">
      <c r="A2" s="357" t="s">
        <v>63</v>
      </c>
      <c r="B2" s="357"/>
      <c r="C2" s="325"/>
    </row>
    <row r="3" spans="1:4" ht="13.5" customHeight="1" x14ac:dyDescent="0.15">
      <c r="A3" s="53"/>
      <c r="B3" s="53"/>
    </row>
    <row r="4" spans="1:4" ht="21" customHeight="1" x14ac:dyDescent="0.15">
      <c r="A4" s="366" t="s">
        <v>183</v>
      </c>
      <c r="B4" s="366"/>
      <c r="C4" s="367"/>
    </row>
    <row r="5" spans="1:4" ht="21" customHeight="1" x14ac:dyDescent="0.15">
      <c r="A5" s="366" t="s">
        <v>381</v>
      </c>
      <c r="B5" s="366"/>
      <c r="C5" s="367"/>
    </row>
    <row r="6" spans="1:4" ht="21" customHeight="1" x14ac:dyDescent="0.15">
      <c r="A6" s="366" t="s">
        <v>477</v>
      </c>
      <c r="B6" s="366"/>
      <c r="C6" s="367"/>
    </row>
    <row r="7" spans="1:4" ht="13.5" customHeight="1" x14ac:dyDescent="0.15">
      <c r="A7" s="54"/>
      <c r="B7" s="54"/>
    </row>
    <row r="8" spans="1:4" s="57" customFormat="1" ht="27" customHeight="1" x14ac:dyDescent="0.15">
      <c r="A8" s="359" t="str">
        <f>入力シート!$B$8</f>
        <v>令和7年　　月　　日</v>
      </c>
      <c r="B8" s="359"/>
      <c r="C8" s="359"/>
    </row>
    <row r="9" spans="1:4" ht="13.5" customHeight="1" x14ac:dyDescent="0.15">
      <c r="A9" s="54"/>
      <c r="B9" s="54"/>
    </row>
    <row r="10" spans="1:4" s="61" customFormat="1" ht="27" customHeight="1" x14ac:dyDescent="0.15">
      <c r="A10" s="360" t="str">
        <f>"徳島県及び高知県参議院合同選挙区選挙管理委員会委員長　"&amp;入力シート!$B$10&amp;"　様"</f>
        <v>徳島県及び高知県参議院合同選挙区選挙管理委員会委員長　田中　庄司　様</v>
      </c>
      <c r="B10" s="360"/>
      <c r="C10" s="360"/>
    </row>
    <row r="11" spans="1:4" ht="13.5" customHeight="1" x14ac:dyDescent="0.15">
      <c r="A11" s="54"/>
      <c r="B11" s="54"/>
    </row>
    <row r="12" spans="1:4" s="57" customFormat="1" ht="27" customHeight="1" x14ac:dyDescent="0.15">
      <c r="A12" s="361" t="str">
        <f>TEXT(入力シート!$B$7,"ggge年m月d日")&amp;"執行"&amp;入力シート!$B$3</f>
        <v>令和7年　　月　　日執行参議院徳島県及び高知県選挙区選出議員選挙</v>
      </c>
      <c r="B12" s="361"/>
      <c r="C12" s="354"/>
    </row>
    <row r="13" spans="1:4" s="57" customFormat="1" ht="27" customHeight="1" x14ac:dyDescent="0.15">
      <c r="A13" s="56"/>
      <c r="B13" s="58" t="s">
        <v>451</v>
      </c>
      <c r="C13" s="56" t="str">
        <f>入力シート!$B$22</f>
        <v>　</v>
      </c>
      <c r="D13" s="59"/>
    </row>
    <row r="14" spans="1:4" s="61" customFormat="1" ht="13.5" customHeight="1" x14ac:dyDescent="0.15">
      <c r="A14" s="60"/>
      <c r="B14" s="60"/>
    </row>
    <row r="15" spans="1:4" s="61" customFormat="1" ht="18" customHeight="1" x14ac:dyDescent="0.15">
      <c r="A15" s="355" t="s">
        <v>296</v>
      </c>
      <c r="B15" s="355"/>
      <c r="C15" s="355"/>
    </row>
    <row r="16" spans="1:4" s="61" customFormat="1" ht="13.5" customHeight="1" x14ac:dyDescent="0.15">
      <c r="A16" s="60"/>
      <c r="B16" s="60"/>
    </row>
    <row r="17" spans="1:3" s="61" customFormat="1" ht="18" customHeight="1" x14ac:dyDescent="0.15">
      <c r="A17" s="87" t="s">
        <v>329</v>
      </c>
      <c r="B17" s="144" t="s">
        <v>275</v>
      </c>
      <c r="C17" s="87"/>
    </row>
    <row r="18" spans="1:3" s="61" customFormat="1" ht="18" customHeight="1" x14ac:dyDescent="0.15">
      <c r="A18" s="364"/>
      <c r="B18" s="364"/>
      <c r="C18" s="364"/>
    </row>
    <row r="19" spans="1:3" s="61" customFormat="1" ht="18" customHeight="1" x14ac:dyDescent="0.15">
      <c r="A19" s="364" t="s">
        <v>45</v>
      </c>
      <c r="B19" s="364"/>
      <c r="C19" s="364"/>
    </row>
    <row r="20" spans="1:3" s="61" customFormat="1" ht="24" customHeight="1" x14ac:dyDescent="0.15">
      <c r="A20" s="521"/>
      <c r="B20" s="521"/>
      <c r="C20" s="521"/>
    </row>
    <row r="21" spans="1:3" s="61" customFormat="1" ht="24" customHeight="1" x14ac:dyDescent="0.15">
      <c r="A21" s="521"/>
      <c r="B21" s="521"/>
      <c r="C21" s="521"/>
    </row>
    <row r="22" spans="1:3" s="61" customFormat="1" ht="24" customHeight="1" x14ac:dyDescent="0.15">
      <c r="A22" s="463"/>
      <c r="B22" s="463"/>
      <c r="C22" s="463"/>
    </row>
    <row r="23" spans="1:3" s="61" customFormat="1" ht="18" customHeight="1" x14ac:dyDescent="0.15">
      <c r="A23" s="87" t="s">
        <v>575</v>
      </c>
      <c r="B23" s="104"/>
      <c r="C23" s="87" t="s">
        <v>564</v>
      </c>
    </row>
    <row r="24" spans="1:3" s="61" customFormat="1" ht="18" customHeight="1" x14ac:dyDescent="0.15">
      <c r="A24" s="364"/>
      <c r="B24" s="364"/>
      <c r="C24" s="364"/>
    </row>
    <row r="25" spans="1:3" s="63" customFormat="1" ht="45" customHeight="1" x14ac:dyDescent="0.15">
      <c r="A25" s="145" t="s">
        <v>297</v>
      </c>
      <c r="B25" s="146" t="s">
        <v>166</v>
      </c>
      <c r="C25" s="147" t="s">
        <v>87</v>
      </c>
    </row>
    <row r="26" spans="1:3" s="56" customFormat="1" ht="45" customHeight="1" x14ac:dyDescent="0.15">
      <c r="A26" s="148" t="s">
        <v>168</v>
      </c>
      <c r="B26" s="149"/>
      <c r="C26" s="150"/>
    </row>
    <row r="27" spans="1:3" s="56" customFormat="1" ht="45" customHeight="1" x14ac:dyDescent="0.15">
      <c r="A27" s="148" t="s">
        <v>361</v>
      </c>
      <c r="B27" s="149"/>
      <c r="C27" s="150"/>
    </row>
    <row r="28" spans="1:3" s="56" customFormat="1" ht="45" customHeight="1" x14ac:dyDescent="0.15">
      <c r="A28" s="148" t="s">
        <v>468</v>
      </c>
      <c r="B28" s="149"/>
      <c r="C28" s="150"/>
    </row>
    <row r="29" spans="1:3" s="56" customFormat="1" ht="45" customHeight="1" x14ac:dyDescent="0.15">
      <c r="A29" s="151" t="s">
        <v>249</v>
      </c>
      <c r="B29" s="152"/>
      <c r="C29" s="153"/>
    </row>
    <row r="30" spans="1:3" ht="18" customHeight="1" x14ac:dyDescent="0.15">
      <c r="A30" s="70" t="s">
        <v>321</v>
      </c>
      <c r="B30" s="70"/>
    </row>
    <row r="31" spans="1:3" ht="18" customHeight="1" x14ac:dyDescent="0.15">
      <c r="A31" s="324" t="s">
        <v>31</v>
      </c>
      <c r="B31" s="324"/>
      <c r="C31" s="325"/>
    </row>
    <row r="32" spans="1:3" ht="18" customHeight="1" x14ac:dyDescent="0.15">
      <c r="A32" s="324" t="s">
        <v>209</v>
      </c>
      <c r="B32" s="324"/>
      <c r="C32" s="325"/>
    </row>
    <row r="33" spans="1:3" s="70" customFormat="1" ht="18" customHeight="1" x14ac:dyDescent="0.15">
      <c r="A33" s="324" t="s">
        <v>56</v>
      </c>
      <c r="B33" s="324"/>
      <c r="C33" s="326"/>
    </row>
    <row r="34" spans="1:3" s="70" customFormat="1" ht="18" customHeight="1" x14ac:dyDescent="0.15">
      <c r="A34" s="324" t="s">
        <v>379</v>
      </c>
      <c r="B34" s="324"/>
      <c r="C34" s="326"/>
    </row>
    <row r="35" spans="1:3" s="70" customFormat="1" ht="18" customHeight="1" x14ac:dyDescent="0.15">
      <c r="A35" s="324" t="s">
        <v>248</v>
      </c>
      <c r="B35" s="324"/>
      <c r="C35" s="326"/>
    </row>
    <row r="36" spans="1:3" ht="18" customHeight="1" x14ac:dyDescent="0.15">
      <c r="A36" s="362" t="s">
        <v>512</v>
      </c>
      <c r="B36" s="362"/>
      <c r="C36" s="362"/>
    </row>
    <row r="37" spans="1:3" ht="18" customHeight="1" x14ac:dyDescent="0.15">
      <c r="A37" s="362" t="s">
        <v>414</v>
      </c>
      <c r="B37" s="362"/>
      <c r="C37" s="362"/>
    </row>
    <row r="38" spans="1:3" ht="18" customHeight="1" x14ac:dyDescent="0.15">
      <c r="A38" s="363" t="s">
        <v>511</v>
      </c>
      <c r="B38" s="363"/>
      <c r="C38" s="363"/>
    </row>
  </sheetData>
  <mergeCells count="22">
    <mergeCell ref="A2:C2"/>
    <mergeCell ref="A4:C4"/>
    <mergeCell ref="A5:C5"/>
    <mergeCell ref="A6:C6"/>
    <mergeCell ref="A8:C8"/>
    <mergeCell ref="A10:C10"/>
    <mergeCell ref="A12:C12"/>
    <mergeCell ref="A15:C15"/>
    <mergeCell ref="A18:C18"/>
    <mergeCell ref="A19:C19"/>
    <mergeCell ref="A20:C20"/>
    <mergeCell ref="A21:C21"/>
    <mergeCell ref="A22:C22"/>
    <mergeCell ref="A24:C24"/>
    <mergeCell ref="A31:C31"/>
    <mergeCell ref="A37:C37"/>
    <mergeCell ref="A38:C38"/>
    <mergeCell ref="A32:C32"/>
    <mergeCell ref="A33:C33"/>
    <mergeCell ref="A34:C34"/>
    <mergeCell ref="A35:C35"/>
    <mergeCell ref="A36:C36"/>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F27"/>
  <sheetViews>
    <sheetView view="pageBreakPreview" zoomScaleSheetLayoutView="100" workbookViewId="0">
      <selection activeCell="A22" sqref="A22"/>
    </sheetView>
  </sheetViews>
  <sheetFormatPr defaultRowHeight="36" customHeight="1" x14ac:dyDescent="0.15"/>
  <cols>
    <col min="1" max="1" width="6.75" style="52" customWidth="1"/>
    <col min="2" max="2" width="31.375" style="52" customWidth="1"/>
    <col min="3" max="3" width="14.375" style="52" customWidth="1"/>
    <col min="4" max="4" width="30.75" style="52" customWidth="1"/>
    <col min="5" max="5" width="9" style="52" customWidth="1"/>
    <col min="6" max="16384" width="9" style="52"/>
  </cols>
  <sheetData>
    <row r="1" spans="1:6" ht="18" customHeight="1" x14ac:dyDescent="0.15"/>
    <row r="2" spans="1:6" ht="27" customHeight="1" x14ac:dyDescent="0.15">
      <c r="A2" s="357" t="s">
        <v>191</v>
      </c>
      <c r="B2" s="357"/>
      <c r="C2" s="357"/>
      <c r="D2" s="325"/>
    </row>
    <row r="3" spans="1:6" ht="18" customHeight="1" x14ac:dyDescent="0.15">
      <c r="A3" s="392"/>
      <c r="B3" s="392"/>
      <c r="C3" s="392"/>
      <c r="D3" s="367"/>
    </row>
    <row r="4" spans="1:6" ht="13.5" customHeight="1" x14ac:dyDescent="0.15">
      <c r="A4" s="53"/>
      <c r="B4" s="53"/>
      <c r="C4" s="53"/>
    </row>
    <row r="5" spans="1:6" ht="27" customHeight="1" x14ac:dyDescent="0.15">
      <c r="A5" s="366" t="s">
        <v>96</v>
      </c>
      <c r="B5" s="366"/>
      <c r="C5" s="366"/>
      <c r="D5" s="367"/>
    </row>
    <row r="6" spans="1:6" ht="13.5" customHeight="1" x14ac:dyDescent="0.15">
      <c r="A6" s="54"/>
      <c r="B6" s="54"/>
      <c r="C6" s="54"/>
    </row>
    <row r="7" spans="1:6" s="57" customFormat="1" ht="27" customHeight="1" x14ac:dyDescent="0.15">
      <c r="A7" s="508" t="s">
        <v>275</v>
      </c>
      <c r="B7" s="508"/>
      <c r="C7" s="120"/>
      <c r="D7" s="120"/>
    </row>
    <row r="8" spans="1:6" s="57" customFormat="1" ht="27" customHeight="1" x14ac:dyDescent="0.15">
      <c r="A8" s="361" t="str">
        <f>TEXT(入力シート!$B$7,"ggge年m月d日")&amp;"執行"&amp;入力シート!$B$3</f>
        <v>令和7年　　月　　日執行参議院徳島県及び高知県選挙区選出議員選挙</v>
      </c>
      <c r="B8" s="361"/>
      <c r="C8" s="361"/>
      <c r="D8" s="354"/>
    </row>
    <row r="9" spans="1:6" s="57" customFormat="1" ht="27" customHeight="1" x14ac:dyDescent="0.15">
      <c r="A9" s="56"/>
      <c r="B9" s="56"/>
      <c r="C9" s="58" t="s">
        <v>451</v>
      </c>
      <c r="D9" s="56" t="str">
        <f>入力シート!$B$22</f>
        <v>　</v>
      </c>
      <c r="E9" s="56"/>
      <c r="F9" s="56"/>
    </row>
    <row r="10" spans="1:6" s="61" customFormat="1" ht="9" customHeight="1" x14ac:dyDescent="0.15">
      <c r="A10" s="60"/>
      <c r="B10" s="60"/>
      <c r="C10" s="60"/>
    </row>
    <row r="11" spans="1:6" s="61" customFormat="1" ht="18" customHeight="1" x14ac:dyDescent="0.15">
      <c r="A11" s="355" t="s">
        <v>296</v>
      </c>
      <c r="B11" s="355"/>
      <c r="C11" s="355"/>
      <c r="D11" s="355"/>
    </row>
    <row r="12" spans="1:6" s="61" customFormat="1" ht="9" customHeight="1" x14ac:dyDescent="0.15">
      <c r="A12" s="350"/>
      <c r="B12" s="350"/>
      <c r="C12" s="350"/>
      <c r="D12" s="350"/>
    </row>
    <row r="13" spans="1:6" s="67" customFormat="1" ht="54" customHeight="1" x14ac:dyDescent="0.15">
      <c r="A13" s="474" t="s">
        <v>207</v>
      </c>
      <c r="B13" s="475"/>
      <c r="C13" s="476"/>
      <c r="D13" s="477"/>
    </row>
    <row r="14" spans="1:6" s="67" customFormat="1" ht="45" customHeight="1" x14ac:dyDescent="0.15">
      <c r="A14" s="388" t="s">
        <v>473</v>
      </c>
      <c r="B14" s="467"/>
      <c r="C14" s="519"/>
      <c r="D14" s="520"/>
    </row>
    <row r="15" spans="1:6" s="67" customFormat="1" ht="45" customHeight="1" x14ac:dyDescent="0.15">
      <c r="A15" s="388" t="s">
        <v>221</v>
      </c>
      <c r="B15" s="467"/>
      <c r="C15" s="517" t="s">
        <v>331</v>
      </c>
      <c r="D15" s="518"/>
    </row>
    <row r="16" spans="1:6" s="67" customFormat="1" ht="45" customHeight="1" x14ac:dyDescent="0.15">
      <c r="A16" s="470" t="s">
        <v>406</v>
      </c>
      <c r="B16" s="471"/>
      <c r="C16" s="506"/>
      <c r="D16" s="507"/>
    </row>
    <row r="17" spans="1:4" ht="18" customHeight="1" x14ac:dyDescent="0.15"/>
    <row r="18" spans="1:4" ht="18" customHeight="1" x14ac:dyDescent="0.15">
      <c r="A18" s="70" t="s">
        <v>321</v>
      </c>
      <c r="B18" s="70"/>
      <c r="C18" s="70"/>
    </row>
    <row r="19" spans="1:4" ht="18" customHeight="1" x14ac:dyDescent="0.15">
      <c r="A19" s="324" t="s">
        <v>99</v>
      </c>
      <c r="B19" s="324"/>
      <c r="C19" s="324"/>
      <c r="D19" s="325"/>
    </row>
    <row r="20" spans="1:4" ht="18" customHeight="1" x14ac:dyDescent="0.15">
      <c r="A20" s="324" t="s">
        <v>268</v>
      </c>
      <c r="B20" s="324"/>
      <c r="C20" s="324"/>
      <c r="D20" s="325"/>
    </row>
    <row r="21" spans="1:4" ht="18" customHeight="1" x14ac:dyDescent="0.15">
      <c r="A21" s="324" t="s">
        <v>66</v>
      </c>
      <c r="B21" s="324"/>
      <c r="C21" s="324"/>
      <c r="D21" s="325"/>
    </row>
    <row r="22" spans="1:4" ht="18" customHeight="1" x14ac:dyDescent="0.15">
      <c r="A22" s="324" t="s">
        <v>403</v>
      </c>
      <c r="B22" s="324"/>
      <c r="C22" s="324"/>
      <c r="D22" s="325"/>
    </row>
    <row r="23" spans="1:4" ht="18" customHeight="1" x14ac:dyDescent="0.15">
      <c r="A23" s="324" t="s">
        <v>283</v>
      </c>
      <c r="B23" s="324"/>
      <c r="C23" s="324"/>
      <c r="D23" s="325"/>
    </row>
    <row r="24" spans="1:4" ht="18" customHeight="1" x14ac:dyDescent="0.15">
      <c r="A24" s="324" t="s">
        <v>277</v>
      </c>
      <c r="B24" s="324"/>
      <c r="C24" s="324"/>
      <c r="D24" s="325"/>
    </row>
    <row r="25" spans="1:4" ht="18" customHeight="1" x14ac:dyDescent="0.15">
      <c r="A25" s="324" t="s">
        <v>81</v>
      </c>
      <c r="B25" s="324"/>
      <c r="C25" s="324"/>
      <c r="D25" s="325"/>
    </row>
    <row r="26" spans="1:4" ht="18" customHeight="1" x14ac:dyDescent="0.15">
      <c r="A26" s="324" t="s">
        <v>79</v>
      </c>
      <c r="B26" s="324"/>
      <c r="C26" s="324"/>
      <c r="D26" s="325"/>
    </row>
    <row r="27" spans="1:4" ht="18" customHeight="1" x14ac:dyDescent="0.15">
      <c r="A27" s="324" t="s">
        <v>577</v>
      </c>
      <c r="B27" s="324"/>
      <c r="C27" s="324"/>
      <c r="D27" s="325"/>
    </row>
  </sheetData>
  <mergeCells count="24">
    <mergeCell ref="A2:D2"/>
    <mergeCell ref="A3:D3"/>
    <mergeCell ref="A5:D5"/>
    <mergeCell ref="A7:B7"/>
    <mergeCell ref="A8:D8"/>
    <mergeCell ref="A11:D11"/>
    <mergeCell ref="A12:D12"/>
    <mergeCell ref="A13:B13"/>
    <mergeCell ref="C13:D13"/>
    <mergeCell ref="A14:B14"/>
    <mergeCell ref="C14:D14"/>
    <mergeCell ref="A15:B15"/>
    <mergeCell ref="C15:D15"/>
    <mergeCell ref="A16:B16"/>
    <mergeCell ref="C16:D16"/>
    <mergeCell ref="A19:D19"/>
    <mergeCell ref="A25:D25"/>
    <mergeCell ref="A26:D26"/>
    <mergeCell ref="A27:D27"/>
    <mergeCell ref="A20:D20"/>
    <mergeCell ref="A21:D21"/>
    <mergeCell ref="A22:D22"/>
    <mergeCell ref="A23:D23"/>
    <mergeCell ref="A24:D24"/>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M48"/>
  <sheetViews>
    <sheetView view="pageBreakPreview" zoomScaleSheetLayoutView="100" workbookViewId="0">
      <selection activeCell="A22" sqref="A22"/>
    </sheetView>
  </sheetViews>
  <sheetFormatPr defaultRowHeight="36" customHeight="1" x14ac:dyDescent="0.15"/>
  <cols>
    <col min="1" max="1" width="25" style="52" customWidth="1"/>
    <col min="2" max="2" width="28.625" style="52" customWidth="1"/>
    <col min="3" max="9" width="4" style="52" customWidth="1"/>
    <col min="10" max="10" width="2.125" style="52" customWidth="1"/>
    <col min="11" max="11" width="9" style="52" customWidth="1"/>
    <col min="12" max="16384" width="9" style="52"/>
  </cols>
  <sheetData>
    <row r="1" spans="1:13" ht="11.25" customHeight="1" x14ac:dyDescent="0.15">
      <c r="M1" s="98"/>
    </row>
    <row r="2" spans="1:13" ht="27" customHeight="1" x14ac:dyDescent="0.15">
      <c r="A2" s="357" t="s">
        <v>255</v>
      </c>
      <c r="B2" s="357"/>
      <c r="C2" s="357"/>
      <c r="D2" s="357"/>
      <c r="E2" s="357"/>
      <c r="F2" s="357"/>
      <c r="G2" s="357"/>
      <c r="H2" s="357"/>
      <c r="I2" s="357"/>
      <c r="J2" s="325"/>
      <c r="M2" s="98"/>
    </row>
    <row r="3" spans="1:13" ht="18" customHeight="1" x14ac:dyDescent="0.15">
      <c r="A3" s="392" t="s">
        <v>239</v>
      </c>
      <c r="B3" s="392"/>
      <c r="C3" s="392"/>
      <c r="D3" s="392"/>
      <c r="E3" s="392"/>
      <c r="F3" s="392"/>
      <c r="G3" s="392"/>
      <c r="H3" s="392"/>
      <c r="I3" s="367"/>
      <c r="J3" s="367"/>
      <c r="M3" s="98"/>
    </row>
    <row r="4" spans="1:13" ht="13.5" customHeight="1" x14ac:dyDescent="0.15">
      <c r="A4" s="53"/>
      <c r="B4" s="53"/>
      <c r="C4" s="53"/>
      <c r="D4" s="53"/>
      <c r="E4" s="53"/>
      <c r="F4" s="53"/>
      <c r="G4" s="53"/>
      <c r="H4" s="53"/>
      <c r="I4" s="53"/>
      <c r="M4" s="98"/>
    </row>
    <row r="5" spans="1:13" ht="27" customHeight="1" x14ac:dyDescent="0.15">
      <c r="A5" s="366" t="s">
        <v>203</v>
      </c>
      <c r="B5" s="366"/>
      <c r="C5" s="366"/>
      <c r="D5" s="366"/>
      <c r="E5" s="366"/>
      <c r="F5" s="366"/>
      <c r="G5" s="366"/>
      <c r="H5" s="366"/>
      <c r="I5" s="366"/>
      <c r="J5" s="367"/>
      <c r="M5" s="98"/>
    </row>
    <row r="6" spans="1:13" ht="27" customHeight="1" x14ac:dyDescent="0.15">
      <c r="A6" s="366" t="s">
        <v>233</v>
      </c>
      <c r="B6" s="366"/>
      <c r="C6" s="366"/>
      <c r="D6" s="366"/>
      <c r="E6" s="366"/>
      <c r="F6" s="366"/>
      <c r="G6" s="366"/>
      <c r="H6" s="366"/>
      <c r="I6" s="366"/>
      <c r="J6" s="367"/>
      <c r="M6" s="98"/>
    </row>
    <row r="7" spans="1:13" ht="7.5" customHeight="1" x14ac:dyDescent="0.15">
      <c r="A7" s="54"/>
      <c r="B7" s="54"/>
      <c r="C7" s="54"/>
      <c r="D7" s="54"/>
      <c r="E7" s="54"/>
      <c r="F7" s="54"/>
      <c r="G7" s="54"/>
      <c r="H7" s="54"/>
      <c r="I7" s="54"/>
      <c r="M7" s="98"/>
    </row>
    <row r="8" spans="1:13" s="57" customFormat="1" ht="27" customHeight="1" x14ac:dyDescent="0.15">
      <c r="A8" s="55" t="s">
        <v>275</v>
      </c>
      <c r="B8" s="56"/>
      <c r="C8" s="56"/>
      <c r="D8" s="56"/>
      <c r="E8" s="56"/>
      <c r="F8" s="56"/>
      <c r="G8" s="56"/>
      <c r="H8" s="56"/>
      <c r="I8" s="56"/>
      <c r="J8" s="56"/>
      <c r="M8" s="99"/>
    </row>
    <row r="9" spans="1:13" ht="7.5" customHeight="1" x14ac:dyDescent="0.15">
      <c r="A9" s="54"/>
      <c r="B9" s="54"/>
      <c r="C9" s="54"/>
      <c r="D9" s="54"/>
      <c r="E9" s="54"/>
      <c r="F9" s="54"/>
      <c r="G9" s="54"/>
      <c r="H9" s="54"/>
      <c r="I9" s="54"/>
      <c r="M9" s="98"/>
    </row>
    <row r="10" spans="1:13" s="61" customFormat="1" ht="27" customHeight="1" x14ac:dyDescent="0.15">
      <c r="A10" s="100" t="s">
        <v>545</v>
      </c>
      <c r="B10" s="67" t="str">
        <f>IFERROR(VLOOKUP(A10,入力シート!$A$11:$B$12,2,FALSE),"")</f>
        <v/>
      </c>
      <c r="C10" s="67" t="s">
        <v>212</v>
      </c>
      <c r="D10" s="67"/>
      <c r="E10" s="67"/>
      <c r="F10" s="67"/>
      <c r="G10" s="67"/>
      <c r="H10" s="67"/>
      <c r="I10" s="67"/>
      <c r="J10" s="67"/>
      <c r="M10" s="101"/>
    </row>
    <row r="11" spans="1:13" ht="7.5" customHeight="1" x14ac:dyDescent="0.15">
      <c r="A11" s="54"/>
      <c r="B11" s="54"/>
      <c r="C11" s="54"/>
      <c r="D11" s="54"/>
      <c r="E11" s="54"/>
      <c r="F11" s="54"/>
      <c r="G11" s="54"/>
      <c r="H11" s="54"/>
      <c r="I11" s="54"/>
      <c r="M11" s="98"/>
    </row>
    <row r="12" spans="1:13" s="57" customFormat="1" ht="48" x14ac:dyDescent="0.15">
      <c r="A12" s="102" t="s">
        <v>579</v>
      </c>
      <c r="B12" s="103" t="s">
        <v>184</v>
      </c>
      <c r="C12" s="426"/>
      <c r="D12" s="426"/>
      <c r="E12" s="426"/>
      <c r="F12" s="426"/>
      <c r="G12" s="426"/>
      <c r="H12" s="426"/>
      <c r="I12" s="426"/>
      <c r="J12" s="56"/>
      <c r="K12" s="491"/>
      <c r="L12" s="491"/>
    </row>
    <row r="13" spans="1:13" s="57" customFormat="1" ht="7.5" customHeight="1" x14ac:dyDescent="0.15">
      <c r="A13" s="361"/>
      <c r="B13" s="361"/>
      <c r="C13" s="361"/>
      <c r="D13" s="361"/>
      <c r="E13" s="361"/>
      <c r="F13" s="361"/>
      <c r="G13" s="361"/>
      <c r="H13" s="361"/>
      <c r="I13" s="361"/>
      <c r="J13" s="354"/>
    </row>
    <row r="14" spans="1:13" s="57" customFormat="1" ht="26.25" customHeight="1" x14ac:dyDescent="0.15">
      <c r="A14" s="102"/>
      <c r="B14" s="103" t="s">
        <v>371</v>
      </c>
      <c r="C14" s="426"/>
      <c r="D14" s="426"/>
      <c r="E14" s="426"/>
      <c r="F14" s="426"/>
      <c r="G14" s="426"/>
      <c r="H14" s="426"/>
      <c r="I14" s="426"/>
      <c r="J14" s="56"/>
      <c r="K14" s="59"/>
      <c r="L14" s="59"/>
    </row>
    <row r="15" spans="1:13" s="57" customFormat="1" ht="7.5" customHeight="1" x14ac:dyDescent="0.15">
      <c r="A15" s="424"/>
      <c r="B15" s="425"/>
      <c r="C15" s="425"/>
      <c r="D15" s="425"/>
      <c r="E15" s="425"/>
      <c r="F15" s="425"/>
      <c r="G15" s="425"/>
      <c r="H15" s="425"/>
      <c r="I15" s="425"/>
      <c r="J15" s="425"/>
      <c r="K15" s="59"/>
      <c r="L15" s="59"/>
    </row>
    <row r="16" spans="1:13" s="61" customFormat="1" ht="26.25" customHeight="1" x14ac:dyDescent="0.15">
      <c r="A16" s="102"/>
      <c r="B16" s="103" t="s">
        <v>217</v>
      </c>
      <c r="C16" s="426"/>
      <c r="D16" s="426"/>
      <c r="E16" s="426"/>
      <c r="F16" s="426"/>
      <c r="G16" s="426"/>
      <c r="H16" s="426"/>
      <c r="I16" s="426"/>
      <c r="J16" s="56"/>
    </row>
    <row r="17" spans="1:13" s="61" customFormat="1" ht="18.75" customHeight="1" x14ac:dyDescent="0.15">
      <c r="A17" s="355" t="s">
        <v>296</v>
      </c>
      <c r="B17" s="355"/>
      <c r="C17" s="355"/>
      <c r="D17" s="355"/>
      <c r="E17" s="355"/>
      <c r="F17" s="355"/>
      <c r="G17" s="355"/>
      <c r="H17" s="355"/>
      <c r="I17" s="355"/>
      <c r="J17" s="355"/>
    </row>
    <row r="18" spans="1:13" s="61" customFormat="1" ht="13.5" customHeight="1" x14ac:dyDescent="0.15">
      <c r="A18" s="60"/>
      <c r="B18" s="60"/>
      <c r="C18" s="60"/>
      <c r="D18" s="60"/>
      <c r="E18" s="60"/>
      <c r="F18" s="60"/>
      <c r="G18" s="60"/>
      <c r="H18" s="60"/>
      <c r="I18" s="60"/>
      <c r="M18" s="101"/>
    </row>
    <row r="19" spans="1:13" s="61" customFormat="1" ht="18" customHeight="1" x14ac:dyDescent="0.15">
      <c r="A19" s="87" t="s">
        <v>546</v>
      </c>
      <c r="B19" s="104"/>
      <c r="C19" s="87" t="s">
        <v>331</v>
      </c>
      <c r="D19" s="87"/>
      <c r="E19" s="87"/>
      <c r="F19" s="87"/>
      <c r="G19" s="87"/>
      <c r="H19" s="87"/>
      <c r="I19" s="87"/>
      <c r="J19" s="87"/>
    </row>
    <row r="20" spans="1:13" s="61" customFormat="1" ht="9" customHeight="1" x14ac:dyDescent="0.15">
      <c r="A20" s="364"/>
      <c r="B20" s="364"/>
      <c r="C20" s="364"/>
      <c r="D20" s="364"/>
      <c r="E20" s="364"/>
      <c r="F20" s="364"/>
      <c r="G20" s="364"/>
      <c r="H20" s="364"/>
      <c r="I20" s="364"/>
      <c r="J20" s="364"/>
      <c r="M20" s="101"/>
    </row>
    <row r="21" spans="1:13" s="61" customFormat="1" ht="18" customHeight="1" x14ac:dyDescent="0.15">
      <c r="A21" s="364" t="s">
        <v>52</v>
      </c>
      <c r="B21" s="364"/>
      <c r="C21" s="364"/>
      <c r="D21" s="364"/>
      <c r="E21" s="364"/>
      <c r="F21" s="364"/>
      <c r="G21" s="364"/>
      <c r="H21" s="364"/>
      <c r="I21" s="364"/>
      <c r="J21" s="364"/>
      <c r="M21" s="101"/>
    </row>
    <row r="22" spans="1:13" s="61" customFormat="1" ht="9" customHeight="1" x14ac:dyDescent="0.15">
      <c r="A22" s="364"/>
      <c r="B22" s="364"/>
      <c r="C22" s="364"/>
      <c r="D22" s="364"/>
      <c r="E22" s="364"/>
      <c r="F22" s="364"/>
      <c r="G22" s="364"/>
      <c r="H22" s="364"/>
      <c r="I22" s="364"/>
      <c r="J22" s="364"/>
      <c r="M22" s="101"/>
    </row>
    <row r="23" spans="1:13" s="61" customFormat="1" ht="18" customHeight="1" x14ac:dyDescent="0.15">
      <c r="A23" s="364" t="str">
        <f>"３　"&amp;TEXT(入力シート!$B$7,"ggge年m月d日")&amp;"執行"&amp;入力シート!$B$3</f>
        <v>３　令和7年　　月　　日執行参議院徳島県及び高知県選挙区選出議員選挙</v>
      </c>
      <c r="B23" s="364"/>
      <c r="C23" s="364"/>
      <c r="D23" s="364"/>
      <c r="E23" s="364"/>
      <c r="F23" s="364"/>
      <c r="G23" s="364"/>
      <c r="H23" s="364"/>
      <c r="I23" s="364"/>
      <c r="J23" s="364"/>
    </row>
    <row r="24" spans="1:13" s="61" customFormat="1" ht="9" customHeight="1" x14ac:dyDescent="0.15">
      <c r="A24" s="364"/>
      <c r="B24" s="364"/>
      <c r="C24" s="364"/>
      <c r="D24" s="364"/>
      <c r="E24" s="364"/>
      <c r="F24" s="364"/>
      <c r="G24" s="364"/>
      <c r="H24" s="364"/>
      <c r="I24" s="364"/>
      <c r="J24" s="364"/>
      <c r="M24" s="101"/>
    </row>
    <row r="25" spans="1:13" s="61" customFormat="1" ht="18" customHeight="1" x14ac:dyDescent="0.15">
      <c r="A25" s="364" t="s">
        <v>299</v>
      </c>
      <c r="B25" s="364"/>
      <c r="C25" s="364"/>
      <c r="D25" s="364"/>
      <c r="E25" s="364"/>
      <c r="F25" s="364"/>
      <c r="G25" s="364"/>
      <c r="H25" s="364"/>
      <c r="I25" s="364"/>
      <c r="J25" s="364"/>
    </row>
    <row r="26" spans="1:13" s="61" customFormat="1" ht="30" customHeight="1" x14ac:dyDescent="0.15">
      <c r="A26" s="421" t="str">
        <f>入力シート!$B$22</f>
        <v>　</v>
      </c>
      <c r="B26" s="421"/>
      <c r="C26" s="421"/>
      <c r="D26" s="421"/>
      <c r="E26" s="421"/>
      <c r="F26" s="421"/>
      <c r="G26" s="421"/>
      <c r="H26" s="421"/>
      <c r="I26" s="421"/>
      <c r="J26" s="421"/>
    </row>
    <row r="27" spans="1:13" s="61" customFormat="1" ht="18" customHeight="1" x14ac:dyDescent="0.15">
      <c r="A27" s="364" t="s">
        <v>196</v>
      </c>
      <c r="B27" s="364"/>
      <c r="C27" s="364"/>
      <c r="D27" s="364"/>
      <c r="E27" s="364"/>
      <c r="F27" s="364"/>
      <c r="G27" s="364"/>
      <c r="H27" s="364"/>
      <c r="I27" s="364"/>
      <c r="J27" s="364"/>
      <c r="M27" s="101"/>
    </row>
    <row r="28" spans="1:13" s="61" customFormat="1" ht="9" customHeight="1" x14ac:dyDescent="0.15">
      <c r="A28" s="364"/>
      <c r="B28" s="364"/>
      <c r="C28" s="364"/>
      <c r="D28" s="364"/>
      <c r="E28" s="364"/>
      <c r="F28" s="364"/>
      <c r="G28" s="364"/>
      <c r="H28" s="364"/>
      <c r="I28" s="364"/>
      <c r="J28" s="364"/>
      <c r="M28" s="101"/>
    </row>
    <row r="29" spans="1:13" s="63" customFormat="1" ht="30" customHeight="1" x14ac:dyDescent="0.15">
      <c r="A29" s="105" t="s">
        <v>416</v>
      </c>
      <c r="B29" s="482"/>
      <c r="C29" s="483"/>
      <c r="D29" s="482"/>
      <c r="E29" s="483"/>
      <c r="F29" s="483"/>
      <c r="G29" s="483"/>
      <c r="H29" s="483"/>
      <c r="I29" s="483"/>
      <c r="J29" s="484"/>
      <c r="M29" s="106"/>
    </row>
    <row r="30" spans="1:13" s="109" customFormat="1" ht="6" customHeight="1" x14ac:dyDescent="0.15">
      <c r="A30" s="404" t="s">
        <v>525</v>
      </c>
      <c r="B30" s="407" t="s">
        <v>527</v>
      </c>
      <c r="C30" s="107"/>
      <c r="D30" s="107"/>
      <c r="E30" s="107"/>
      <c r="F30" s="107"/>
      <c r="G30" s="107"/>
      <c r="H30" s="107"/>
      <c r="I30" s="107"/>
      <c r="J30" s="108"/>
      <c r="M30" s="99"/>
    </row>
    <row r="31" spans="1:13" s="109" customFormat="1" ht="26.25" customHeight="1" x14ac:dyDescent="0.15">
      <c r="A31" s="405"/>
      <c r="B31" s="408"/>
      <c r="C31" s="274"/>
      <c r="D31" s="274"/>
      <c r="E31" s="274"/>
      <c r="F31" s="274"/>
      <c r="G31" s="274"/>
      <c r="H31" s="274"/>
      <c r="I31" s="275"/>
      <c r="J31" s="112"/>
      <c r="M31" s="99"/>
    </row>
    <row r="32" spans="1:13" s="109" customFormat="1" ht="6" customHeight="1" x14ac:dyDescent="0.15">
      <c r="A32" s="406"/>
      <c r="B32" s="409"/>
      <c r="C32" s="107"/>
      <c r="D32" s="107"/>
      <c r="E32" s="107"/>
      <c r="F32" s="107"/>
      <c r="G32" s="107"/>
      <c r="H32" s="107"/>
      <c r="I32" s="107"/>
      <c r="J32" s="113"/>
      <c r="M32" s="99"/>
    </row>
    <row r="33" spans="1:13" s="109" customFormat="1" ht="15" customHeight="1" x14ac:dyDescent="0.15">
      <c r="A33" s="114" t="s">
        <v>407</v>
      </c>
      <c r="B33" s="509"/>
      <c r="C33" s="510"/>
      <c r="D33" s="510"/>
      <c r="E33" s="510"/>
      <c r="F33" s="510"/>
      <c r="G33" s="510"/>
      <c r="H33" s="510"/>
      <c r="I33" s="510"/>
      <c r="J33" s="511"/>
      <c r="M33" s="99"/>
    </row>
    <row r="34" spans="1:13" s="109" customFormat="1" ht="30" customHeight="1" x14ac:dyDescent="0.15">
      <c r="A34" s="115" t="s">
        <v>526</v>
      </c>
      <c r="B34" s="512"/>
      <c r="C34" s="513"/>
      <c r="D34" s="513"/>
      <c r="E34" s="513"/>
      <c r="F34" s="513"/>
      <c r="G34" s="513"/>
      <c r="H34" s="513"/>
      <c r="I34" s="513"/>
      <c r="J34" s="514"/>
      <c r="M34" s="99"/>
    </row>
    <row r="35" spans="1:13" s="109" customFormat="1" ht="15" customHeight="1" x14ac:dyDescent="0.15">
      <c r="A35" s="116"/>
      <c r="B35" s="117"/>
      <c r="C35" s="118"/>
      <c r="D35" s="118"/>
      <c r="E35" s="118"/>
      <c r="F35" s="118"/>
      <c r="G35" s="118"/>
      <c r="H35" s="118"/>
      <c r="I35" s="118"/>
      <c r="J35" s="118"/>
      <c r="M35" s="99"/>
    </row>
    <row r="36" spans="1:13" s="56" customFormat="1" ht="18" customHeight="1" x14ac:dyDescent="0.15">
      <c r="A36" s="119" t="s">
        <v>321</v>
      </c>
      <c r="B36" s="119"/>
      <c r="C36" s="119"/>
      <c r="D36" s="119"/>
      <c r="E36" s="119"/>
      <c r="F36" s="119"/>
      <c r="G36" s="119"/>
      <c r="H36" s="119"/>
      <c r="I36" s="119"/>
      <c r="J36" s="119"/>
    </row>
    <row r="37" spans="1:13" s="56" customFormat="1" ht="18" customHeight="1" x14ac:dyDescent="0.15">
      <c r="A37" s="324" t="s">
        <v>400</v>
      </c>
      <c r="B37" s="324"/>
      <c r="C37" s="324"/>
      <c r="D37" s="324"/>
      <c r="E37" s="324"/>
      <c r="F37" s="324"/>
      <c r="G37" s="324"/>
      <c r="H37" s="324"/>
      <c r="I37" s="324"/>
      <c r="J37" s="324"/>
    </row>
    <row r="38" spans="1:13" s="56" customFormat="1" ht="18" customHeight="1" x14ac:dyDescent="0.15">
      <c r="A38" s="324" t="s">
        <v>358</v>
      </c>
      <c r="B38" s="324"/>
      <c r="C38" s="324"/>
      <c r="D38" s="324"/>
      <c r="E38" s="324"/>
      <c r="F38" s="324"/>
      <c r="G38" s="324"/>
      <c r="H38" s="324"/>
      <c r="I38" s="324"/>
      <c r="J38" s="324"/>
    </row>
    <row r="39" spans="1:13" s="56" customFormat="1" ht="18" customHeight="1" x14ac:dyDescent="0.15">
      <c r="A39" s="324" t="s">
        <v>306</v>
      </c>
      <c r="B39" s="324"/>
      <c r="C39" s="324"/>
      <c r="D39" s="324"/>
      <c r="E39" s="324"/>
      <c r="F39" s="324"/>
      <c r="G39" s="324"/>
      <c r="H39" s="324"/>
      <c r="I39" s="324"/>
      <c r="J39" s="324"/>
    </row>
    <row r="40" spans="1:13" s="56" customFormat="1" ht="18" customHeight="1" x14ac:dyDescent="0.15">
      <c r="A40" s="324" t="s">
        <v>516</v>
      </c>
      <c r="B40" s="324"/>
      <c r="C40" s="324"/>
      <c r="D40" s="324"/>
      <c r="E40" s="324"/>
      <c r="F40" s="324"/>
      <c r="G40" s="324"/>
      <c r="H40" s="324"/>
      <c r="I40" s="324"/>
      <c r="J40" s="324"/>
    </row>
    <row r="41" spans="1:13" s="56" customFormat="1" ht="18" customHeight="1" x14ac:dyDescent="0.15">
      <c r="A41" s="324" t="s">
        <v>127</v>
      </c>
      <c r="B41" s="324"/>
      <c r="C41" s="324"/>
      <c r="D41" s="324"/>
      <c r="E41" s="324"/>
      <c r="F41" s="324"/>
      <c r="G41" s="324"/>
      <c r="H41" s="324"/>
      <c r="I41" s="324"/>
      <c r="J41" s="324"/>
    </row>
    <row r="42" spans="1:13" s="56" customFormat="1" ht="18" customHeight="1" x14ac:dyDescent="0.15">
      <c r="A42" s="324" t="s">
        <v>50</v>
      </c>
      <c r="B42" s="324"/>
      <c r="C42" s="324"/>
      <c r="D42" s="324"/>
      <c r="E42" s="324"/>
      <c r="F42" s="324"/>
      <c r="G42" s="324"/>
      <c r="H42" s="324"/>
      <c r="I42" s="324"/>
      <c r="J42" s="324"/>
    </row>
    <row r="43" spans="1:13" s="56" customFormat="1" ht="18" customHeight="1" x14ac:dyDescent="0.15">
      <c r="A43" s="324" t="s">
        <v>517</v>
      </c>
      <c r="B43" s="324"/>
      <c r="C43" s="324"/>
      <c r="D43" s="324"/>
      <c r="E43" s="324"/>
      <c r="F43" s="324"/>
      <c r="G43" s="324"/>
      <c r="H43" s="324"/>
      <c r="I43" s="324"/>
      <c r="J43" s="324"/>
    </row>
    <row r="44" spans="1:13" s="119" customFormat="1" ht="18" customHeight="1" x14ac:dyDescent="0.15">
      <c r="A44" s="324" t="s">
        <v>67</v>
      </c>
      <c r="B44" s="326"/>
      <c r="C44" s="326"/>
      <c r="D44" s="326"/>
      <c r="E44" s="326"/>
      <c r="F44" s="326"/>
      <c r="G44" s="326"/>
      <c r="H44" s="326"/>
      <c r="I44" s="326"/>
      <c r="J44" s="326"/>
      <c r="M44" s="106"/>
    </row>
    <row r="45" spans="1:13" ht="18" customHeight="1" x14ac:dyDescent="0.15">
      <c r="A45" s="362" t="s">
        <v>449</v>
      </c>
      <c r="B45" s="362"/>
      <c r="C45" s="362"/>
      <c r="D45" s="362"/>
      <c r="E45" s="362"/>
      <c r="F45" s="362"/>
      <c r="G45" s="362"/>
      <c r="H45" s="362"/>
      <c r="I45" s="362"/>
      <c r="J45" s="362"/>
      <c r="M45" s="98"/>
    </row>
    <row r="46" spans="1:13" ht="18" customHeight="1" x14ac:dyDescent="0.15">
      <c r="A46" s="362" t="s">
        <v>510</v>
      </c>
      <c r="B46" s="363"/>
      <c r="C46" s="363"/>
      <c r="D46" s="363"/>
      <c r="E46" s="363"/>
      <c r="F46" s="363"/>
      <c r="G46" s="363"/>
      <c r="H46" s="363"/>
      <c r="I46" s="363"/>
      <c r="J46" s="363"/>
      <c r="M46" s="98"/>
    </row>
    <row r="47" spans="1:13" ht="18" customHeight="1" x14ac:dyDescent="0.15">
      <c r="A47" s="362" t="s">
        <v>284</v>
      </c>
      <c r="B47" s="363"/>
      <c r="C47" s="363"/>
      <c r="D47" s="363"/>
      <c r="E47" s="363"/>
      <c r="F47" s="363"/>
      <c r="G47" s="363"/>
      <c r="H47" s="363"/>
      <c r="I47" s="363"/>
      <c r="J47" s="363"/>
      <c r="M47" s="98"/>
    </row>
    <row r="48" spans="1:13" s="56" customFormat="1" ht="18" customHeight="1" x14ac:dyDescent="0.15">
      <c r="A48" s="516"/>
      <c r="B48" s="516"/>
      <c r="C48" s="516"/>
      <c r="D48" s="516"/>
      <c r="E48" s="516"/>
      <c r="F48" s="516"/>
      <c r="G48" s="516"/>
      <c r="H48" s="516"/>
      <c r="I48" s="516"/>
      <c r="J48" s="516"/>
    </row>
  </sheetData>
  <mergeCells count="38">
    <mergeCell ref="A2:J2"/>
    <mergeCell ref="A3:J3"/>
    <mergeCell ref="A5:J5"/>
    <mergeCell ref="A6:J6"/>
    <mergeCell ref="C12:I12"/>
    <mergeCell ref="K12:L12"/>
    <mergeCell ref="A13:J13"/>
    <mergeCell ref="C14:I14"/>
    <mergeCell ref="A15:J15"/>
    <mergeCell ref="C16:I16"/>
    <mergeCell ref="A17:J17"/>
    <mergeCell ref="A20:J20"/>
    <mergeCell ref="A21:J21"/>
    <mergeCell ref="A22:J22"/>
    <mergeCell ref="A23:J23"/>
    <mergeCell ref="A24:J24"/>
    <mergeCell ref="A25:J25"/>
    <mergeCell ref="A26:J26"/>
    <mergeCell ref="A27:J27"/>
    <mergeCell ref="A28:J28"/>
    <mergeCell ref="B29:C29"/>
    <mergeCell ref="D29:J29"/>
    <mergeCell ref="B33:J33"/>
    <mergeCell ref="B34:J34"/>
    <mergeCell ref="A37:J37"/>
    <mergeCell ref="A48:J48"/>
    <mergeCell ref="A30:A32"/>
    <mergeCell ref="B30:B32"/>
    <mergeCell ref="A43:J43"/>
    <mergeCell ref="A44:J44"/>
    <mergeCell ref="A45:J45"/>
    <mergeCell ref="A46:J46"/>
    <mergeCell ref="A47:J47"/>
    <mergeCell ref="A38:J38"/>
    <mergeCell ref="A39:J39"/>
    <mergeCell ref="A40:J40"/>
    <mergeCell ref="A41:J41"/>
    <mergeCell ref="A42:J42"/>
  </mergeCells>
  <phoneticPr fontId="2"/>
  <dataValidations count="1">
    <dataValidation type="list" allowBlank="1" showInputMessage="1" showErrorMessage="1" sqref="A10" xr:uid="{00000000-0002-0000-2400-000000000000}">
      <formula1>"　　　　　知事,徳島県知事,高知県知事"</formula1>
    </dataValidation>
  </dataValidations>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K20"/>
  <sheetViews>
    <sheetView view="pageBreakPreview" zoomScaleSheetLayoutView="100" workbookViewId="0">
      <selection activeCell="A22" sqref="A22"/>
    </sheetView>
  </sheetViews>
  <sheetFormatPr defaultRowHeight="36" customHeight="1" x14ac:dyDescent="0.15"/>
  <cols>
    <col min="1" max="1" width="6.75" style="52" customWidth="1"/>
    <col min="2" max="2" width="6" style="52" customWidth="1"/>
    <col min="3" max="3" width="12.75" style="52" customWidth="1"/>
    <col min="4" max="4" width="6.75" style="52" customWidth="1"/>
    <col min="5" max="5" width="6" style="52" customWidth="1"/>
    <col min="6" max="6" width="12.75" style="52" customWidth="1"/>
    <col min="7" max="7" width="6.75" style="52" customWidth="1"/>
    <col min="8" max="8" width="6" style="52" customWidth="1"/>
    <col min="9" max="9" width="12.75" style="52" customWidth="1"/>
    <col min="10" max="10" width="7.5" style="52" customWidth="1"/>
    <col min="11" max="11" width="9" style="52" customWidth="1"/>
    <col min="12" max="16384" width="9" style="52"/>
  </cols>
  <sheetData>
    <row r="1" spans="1:11" ht="18" customHeight="1" x14ac:dyDescent="0.15">
      <c r="A1" s="52" t="s">
        <v>394</v>
      </c>
    </row>
    <row r="2" spans="1:11" ht="27" customHeight="1" x14ac:dyDescent="0.15"/>
    <row r="3" spans="1:11" ht="27" customHeight="1" x14ac:dyDescent="0.15">
      <c r="A3" s="357" t="s">
        <v>387</v>
      </c>
      <c r="B3" s="325"/>
      <c r="C3" s="325"/>
      <c r="D3" s="325"/>
      <c r="E3" s="325"/>
      <c r="F3" s="325"/>
      <c r="G3" s="325"/>
      <c r="H3" s="325"/>
      <c r="I3" s="325"/>
      <c r="J3" s="325"/>
    </row>
    <row r="4" spans="1:11" ht="18" customHeight="1" x14ac:dyDescent="0.15">
      <c r="A4" s="433" t="s">
        <v>440</v>
      </c>
      <c r="B4" s="325"/>
      <c r="C4" s="325"/>
      <c r="D4" s="325"/>
      <c r="E4" s="325"/>
      <c r="F4" s="325"/>
      <c r="G4" s="325"/>
      <c r="H4" s="325"/>
      <c r="I4" s="325"/>
      <c r="J4" s="325"/>
    </row>
    <row r="5" spans="1:11" s="61" customFormat="1" ht="3.75" customHeight="1" x14ac:dyDescent="0.15">
      <c r="A5" s="364"/>
      <c r="B5" s="364"/>
      <c r="C5" s="364"/>
      <c r="D5" s="364"/>
      <c r="E5" s="364"/>
      <c r="F5" s="85"/>
    </row>
    <row r="6" spans="1:11" s="61" customFormat="1" ht="24.75" customHeight="1" x14ac:dyDescent="0.15">
      <c r="A6" s="86"/>
      <c r="B6" s="87"/>
      <c r="C6" s="87"/>
      <c r="D6" s="87"/>
      <c r="E6" s="497" t="s">
        <v>569</v>
      </c>
      <c r="F6" s="364"/>
      <c r="G6" s="451"/>
      <c r="H6" s="451"/>
      <c r="I6" s="451"/>
      <c r="J6" s="451"/>
      <c r="K6" s="59"/>
    </row>
    <row r="7" spans="1:11" s="61" customFormat="1" ht="3.75" customHeight="1" x14ac:dyDescent="0.15">
      <c r="A7" s="87"/>
      <c r="B7" s="87"/>
      <c r="C7" s="87"/>
      <c r="D7" s="87"/>
      <c r="E7" s="87"/>
      <c r="F7" s="87"/>
      <c r="G7" s="87"/>
      <c r="H7" s="87"/>
      <c r="I7" s="87"/>
      <c r="J7" s="87"/>
      <c r="K7" s="85"/>
    </row>
    <row r="8" spans="1:11" s="61" customFormat="1" ht="24.75" customHeight="1" x14ac:dyDescent="0.15">
      <c r="A8" s="86"/>
      <c r="B8" s="87"/>
      <c r="C8" s="87"/>
      <c r="D8" s="87"/>
      <c r="E8" s="497" t="s">
        <v>570</v>
      </c>
      <c r="F8" s="364"/>
      <c r="G8" s="451"/>
      <c r="H8" s="451"/>
      <c r="I8" s="451"/>
      <c r="J8" s="451"/>
      <c r="K8" s="59"/>
    </row>
    <row r="9" spans="1:11" s="61" customFormat="1" ht="3.75" customHeight="1" x14ac:dyDescent="0.15">
      <c r="A9" s="449"/>
      <c r="B9" s="449"/>
      <c r="C9" s="449"/>
      <c r="D9" s="449"/>
      <c r="E9" s="449"/>
      <c r="F9" s="85"/>
    </row>
    <row r="10" spans="1:11" s="63" customFormat="1" ht="45" customHeight="1" x14ac:dyDescent="0.15">
      <c r="A10" s="515" t="s">
        <v>221</v>
      </c>
      <c r="B10" s="500"/>
      <c r="C10" s="501"/>
      <c r="D10" s="499" t="s">
        <v>40</v>
      </c>
      <c r="E10" s="500"/>
      <c r="F10" s="501"/>
      <c r="G10" s="499" t="s">
        <v>60</v>
      </c>
      <c r="H10" s="500"/>
      <c r="I10" s="501"/>
      <c r="J10" s="494" t="s">
        <v>406</v>
      </c>
    </row>
    <row r="11" spans="1:11" s="67" customFormat="1" ht="90" customHeight="1" x14ac:dyDescent="0.15">
      <c r="A11" s="135" t="s">
        <v>333</v>
      </c>
      <c r="B11" s="136" t="s">
        <v>353</v>
      </c>
      <c r="C11" s="136" t="s">
        <v>113</v>
      </c>
      <c r="D11" s="136" t="s">
        <v>125</v>
      </c>
      <c r="E11" s="136" t="s">
        <v>475</v>
      </c>
      <c r="F11" s="136" t="s">
        <v>443</v>
      </c>
      <c r="G11" s="136" t="s">
        <v>167</v>
      </c>
      <c r="H11" s="136" t="s">
        <v>214</v>
      </c>
      <c r="I11" s="136" t="s">
        <v>323</v>
      </c>
      <c r="J11" s="495"/>
    </row>
    <row r="12" spans="1:11" s="67" customFormat="1" ht="14.25" x14ac:dyDescent="0.15">
      <c r="A12" s="137" t="s">
        <v>331</v>
      </c>
      <c r="B12" s="138"/>
      <c r="C12" s="138" t="s">
        <v>331</v>
      </c>
      <c r="D12" s="138" t="s">
        <v>331</v>
      </c>
      <c r="E12" s="138"/>
      <c r="F12" s="138" t="s">
        <v>331</v>
      </c>
      <c r="G12" s="138" t="s">
        <v>331</v>
      </c>
      <c r="H12" s="138"/>
      <c r="I12" s="138" t="s">
        <v>331</v>
      </c>
      <c r="J12" s="139"/>
    </row>
    <row r="13" spans="1:11" s="67" customFormat="1" ht="216.75" customHeight="1" x14ac:dyDescent="0.15">
      <c r="A13" s="155"/>
      <c r="B13" s="140"/>
      <c r="C13" s="141" t="str">
        <f>IF(B13="","",A13*B13)</f>
        <v/>
      </c>
      <c r="D13" s="142">
        <v>58114</v>
      </c>
      <c r="E13" s="140"/>
      <c r="F13" s="141" t="str">
        <f>IF(E13="","",D13*E13)</f>
        <v/>
      </c>
      <c r="G13" s="143" t="str">
        <f>IF(A13="","",MIN(A13,D13))</f>
        <v/>
      </c>
      <c r="H13" s="143" t="str">
        <f>IF(B13="","",MIN(B13,E13))</f>
        <v/>
      </c>
      <c r="I13" s="143" t="str">
        <f>IF(H13="","",G13*H13)</f>
        <v/>
      </c>
      <c r="J13" s="278"/>
    </row>
    <row r="14" spans="1:11" ht="18" customHeight="1" x14ac:dyDescent="0.15"/>
    <row r="15" spans="1:11" s="70" customFormat="1" ht="18" customHeight="1" x14ac:dyDescent="0.15">
      <c r="A15" s="70" t="s">
        <v>321</v>
      </c>
    </row>
    <row r="16" spans="1:11" s="70" customFormat="1" ht="18" customHeight="1" x14ac:dyDescent="0.15">
      <c r="A16" s="324" t="s">
        <v>288</v>
      </c>
      <c r="B16" s="325"/>
      <c r="C16" s="325"/>
      <c r="D16" s="325"/>
      <c r="E16" s="325"/>
      <c r="F16" s="325"/>
      <c r="G16" s="325"/>
      <c r="H16" s="325"/>
      <c r="I16" s="325"/>
      <c r="J16" s="325"/>
    </row>
    <row r="17" spans="1:10" s="70" customFormat="1" ht="18" customHeight="1" x14ac:dyDescent="0.15">
      <c r="A17" s="134"/>
      <c r="B17" s="134"/>
      <c r="C17" s="134"/>
      <c r="D17" s="134"/>
      <c r="E17" s="134"/>
      <c r="F17" s="134"/>
      <c r="G17" s="134"/>
      <c r="H17" s="134"/>
      <c r="I17" s="134"/>
      <c r="J17" s="119"/>
    </row>
    <row r="18" spans="1:10" s="70" customFormat="1" ht="18" customHeight="1" x14ac:dyDescent="0.15">
      <c r="A18" s="324" t="s">
        <v>189</v>
      </c>
      <c r="B18" s="325"/>
      <c r="C18" s="325"/>
      <c r="D18" s="325"/>
      <c r="E18" s="325"/>
      <c r="F18" s="325"/>
      <c r="G18" s="325"/>
      <c r="H18" s="325"/>
      <c r="I18" s="325"/>
      <c r="J18" s="325"/>
    </row>
    <row r="19" spans="1:10" s="70" customFormat="1" ht="18" customHeight="1" x14ac:dyDescent="0.15">
      <c r="A19" s="134"/>
      <c r="B19" s="134"/>
      <c r="C19" s="134"/>
      <c r="D19" s="134"/>
      <c r="E19" s="134"/>
      <c r="F19" s="134"/>
      <c r="G19" s="134"/>
      <c r="H19" s="134"/>
      <c r="I19" s="134"/>
      <c r="J19" s="119"/>
    </row>
    <row r="20" spans="1:10" s="70" customFormat="1" ht="18" customHeight="1" x14ac:dyDescent="0.15">
      <c r="A20" s="324" t="s">
        <v>144</v>
      </c>
      <c r="B20" s="325"/>
      <c r="C20" s="325"/>
      <c r="D20" s="325"/>
      <c r="E20" s="325"/>
      <c r="F20" s="325"/>
      <c r="G20" s="325"/>
      <c r="H20" s="325"/>
      <c r="I20" s="325"/>
      <c r="J20" s="325"/>
    </row>
  </sheetData>
  <mergeCells count="15">
    <mergeCell ref="A3:J3"/>
    <mergeCell ref="A4:J4"/>
    <mergeCell ref="A5:E5"/>
    <mergeCell ref="E6:F6"/>
    <mergeCell ref="G6:J6"/>
    <mergeCell ref="A16:J16"/>
    <mergeCell ref="A18:J18"/>
    <mergeCell ref="A20:J20"/>
    <mergeCell ref="J10:J11"/>
    <mergeCell ref="E8:F8"/>
    <mergeCell ref="G8:J8"/>
    <mergeCell ref="A9:E9"/>
    <mergeCell ref="A10:C10"/>
    <mergeCell ref="D10:F10"/>
    <mergeCell ref="G10:I10"/>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H27"/>
  <sheetViews>
    <sheetView view="pageBreakPreview" zoomScaleSheetLayoutView="100" workbookViewId="0">
      <selection activeCell="A22" sqref="A22"/>
    </sheetView>
  </sheetViews>
  <sheetFormatPr defaultRowHeight="36" customHeight="1" x14ac:dyDescent="0.15"/>
  <cols>
    <col min="1" max="1" width="9" style="52" customWidth="1"/>
    <col min="2" max="2" width="6" style="52" customWidth="1"/>
    <col min="3" max="3" width="4.5" style="52" customWidth="1"/>
    <col min="4" max="4" width="33.625" style="52" customWidth="1"/>
    <col min="5" max="6" width="10.5" style="52" customWidth="1"/>
    <col min="7" max="7" width="9" style="52" customWidth="1"/>
    <col min="8" max="16384" width="9" style="52"/>
  </cols>
  <sheetData>
    <row r="1" spans="1:8" ht="18" customHeight="1" x14ac:dyDescent="0.15"/>
    <row r="2" spans="1:8" ht="36" customHeight="1" x14ac:dyDescent="0.15">
      <c r="A2" s="357" t="s">
        <v>121</v>
      </c>
      <c r="B2" s="357"/>
      <c r="C2" s="357"/>
      <c r="D2" s="357"/>
      <c r="E2" s="357"/>
      <c r="F2" s="357"/>
      <c r="G2" s="325"/>
    </row>
    <row r="3" spans="1:8" ht="27" customHeight="1" x14ac:dyDescent="0.15">
      <c r="A3" s="53"/>
      <c r="B3" s="53"/>
      <c r="C3" s="53"/>
      <c r="D3" s="53"/>
      <c r="E3" s="53"/>
      <c r="F3" s="53"/>
    </row>
    <row r="4" spans="1:8" ht="27" customHeight="1" x14ac:dyDescent="0.15">
      <c r="A4" s="366" t="s">
        <v>368</v>
      </c>
      <c r="B4" s="366"/>
      <c r="C4" s="366"/>
      <c r="D4" s="366"/>
      <c r="E4" s="366"/>
      <c r="F4" s="366"/>
      <c r="G4" s="367"/>
    </row>
    <row r="5" spans="1:8" ht="27" customHeight="1" x14ac:dyDescent="0.15">
      <c r="A5" s="54"/>
      <c r="B5" s="54"/>
      <c r="C5" s="54"/>
      <c r="D5" s="54"/>
      <c r="E5" s="54"/>
      <c r="F5" s="54"/>
    </row>
    <row r="6" spans="1:8" s="57" customFormat="1" ht="27" customHeight="1" x14ac:dyDescent="0.15">
      <c r="A6" s="359" t="str">
        <f>入力シート!$B$8</f>
        <v>令和7年　　月　　日</v>
      </c>
      <c r="B6" s="359"/>
      <c r="C6" s="359"/>
      <c r="D6" s="359"/>
      <c r="E6" s="359"/>
      <c r="F6" s="359"/>
      <c r="G6" s="359"/>
    </row>
    <row r="7" spans="1:8" s="57" customFormat="1" ht="27" customHeight="1" x14ac:dyDescent="0.15">
      <c r="A7" s="129"/>
      <c r="B7" s="56"/>
      <c r="C7" s="56"/>
      <c r="D7" s="56"/>
      <c r="E7" s="56"/>
      <c r="F7" s="56"/>
      <c r="G7" s="56"/>
    </row>
    <row r="8" spans="1:8" s="61" customFormat="1" ht="27" customHeight="1" x14ac:dyDescent="0.15">
      <c r="A8" s="360" t="str">
        <f>"徳島県及び高知県参議院合同選挙区選挙管理委員会委員長　"&amp;入力シート!$B$10&amp;"　様"</f>
        <v>徳島県及び高知県参議院合同選挙区選挙管理委員会委員長　田中　庄司　様</v>
      </c>
      <c r="B8" s="360"/>
      <c r="C8" s="360"/>
      <c r="D8" s="360"/>
      <c r="E8" s="360"/>
      <c r="F8" s="360"/>
      <c r="G8" s="360"/>
    </row>
    <row r="9" spans="1:8" s="61" customFormat="1" ht="27" customHeight="1" x14ac:dyDescent="0.15">
      <c r="A9" s="129"/>
      <c r="B9" s="129"/>
      <c r="C9" s="129"/>
      <c r="D9" s="129"/>
      <c r="E9" s="129"/>
      <c r="F9" s="129"/>
      <c r="G9" s="56"/>
    </row>
    <row r="10" spans="1:8" s="57" customFormat="1" ht="27" customHeight="1" x14ac:dyDescent="0.15">
      <c r="A10" s="361" t="str">
        <f>TEXT(入力シート!$B$7,"ggge年m月d日")&amp;"執行"&amp;入力シート!$B$3</f>
        <v>令和7年　　月　　日執行参議院徳島県及び高知県選挙区選出議員選挙</v>
      </c>
      <c r="B10" s="361"/>
      <c r="C10" s="361"/>
      <c r="D10" s="361"/>
      <c r="E10" s="361"/>
      <c r="F10" s="361"/>
      <c r="G10" s="354"/>
    </row>
    <row r="11" spans="1:8" s="57" customFormat="1" ht="27" customHeight="1" x14ac:dyDescent="0.15">
      <c r="A11" s="56"/>
      <c r="B11" s="56"/>
      <c r="C11" s="56"/>
      <c r="D11" s="58" t="s">
        <v>451</v>
      </c>
      <c r="E11" s="354" t="str">
        <f>入力シート!$B$22</f>
        <v>　</v>
      </c>
      <c r="F11" s="354"/>
      <c r="G11" s="354"/>
      <c r="H11" s="59"/>
    </row>
    <row r="12" spans="1:8" s="61" customFormat="1" ht="27" customHeight="1" x14ac:dyDescent="0.15">
      <c r="A12" s="60"/>
      <c r="B12" s="60"/>
      <c r="C12" s="60"/>
      <c r="D12" s="60"/>
      <c r="E12" s="60"/>
      <c r="F12" s="60"/>
    </row>
    <row r="13" spans="1:8" s="61" customFormat="1" ht="27" customHeight="1" x14ac:dyDescent="0.15">
      <c r="A13" s="355" t="s">
        <v>296</v>
      </c>
      <c r="B13" s="355"/>
      <c r="C13" s="355"/>
      <c r="D13" s="355"/>
      <c r="E13" s="355"/>
      <c r="F13" s="355"/>
      <c r="G13" s="355"/>
    </row>
    <row r="14" spans="1:8" s="61" customFormat="1" ht="27" customHeight="1" x14ac:dyDescent="0.15">
      <c r="A14" s="350"/>
      <c r="B14" s="350"/>
      <c r="C14" s="350"/>
      <c r="D14" s="350"/>
      <c r="E14" s="350"/>
      <c r="F14" s="350"/>
      <c r="G14" s="350"/>
    </row>
    <row r="15" spans="1:8" s="63" customFormat="1" ht="27" customHeight="1" x14ac:dyDescent="0.15">
      <c r="A15" s="329" t="s">
        <v>17</v>
      </c>
      <c r="B15" s="330"/>
      <c r="C15" s="460" t="s">
        <v>88</v>
      </c>
      <c r="D15" s="461"/>
      <c r="E15" s="330" t="s">
        <v>35</v>
      </c>
      <c r="F15" s="330"/>
      <c r="G15" s="333" t="s">
        <v>259</v>
      </c>
    </row>
    <row r="16" spans="1:8" s="63" customFormat="1" ht="27" customHeight="1" x14ac:dyDescent="0.15">
      <c r="A16" s="331"/>
      <c r="B16" s="332"/>
      <c r="C16" s="455" t="s">
        <v>305</v>
      </c>
      <c r="D16" s="456"/>
      <c r="E16" s="72" t="s">
        <v>464</v>
      </c>
      <c r="F16" s="72" t="s">
        <v>350</v>
      </c>
      <c r="G16" s="334"/>
    </row>
    <row r="17" spans="1:8" s="67" customFormat="1" ht="72" customHeight="1" x14ac:dyDescent="0.15">
      <c r="A17" s="504"/>
      <c r="B17" s="505"/>
      <c r="C17" s="459"/>
      <c r="D17" s="459"/>
      <c r="E17" s="280"/>
      <c r="F17" s="261"/>
      <c r="G17" s="262"/>
    </row>
    <row r="18" spans="1:8" s="67" customFormat="1" ht="72" customHeight="1" x14ac:dyDescent="0.15">
      <c r="A18" s="504"/>
      <c r="B18" s="505"/>
      <c r="C18" s="459"/>
      <c r="D18" s="459"/>
      <c r="E18" s="280"/>
      <c r="F18" s="261"/>
      <c r="G18" s="262"/>
    </row>
    <row r="19" spans="1:8" s="67" customFormat="1" ht="72" customHeight="1" x14ac:dyDescent="0.15">
      <c r="A19" s="502"/>
      <c r="B19" s="503"/>
      <c r="C19" s="454"/>
      <c r="D19" s="454"/>
      <c r="E19" s="281"/>
      <c r="F19" s="264"/>
      <c r="G19" s="161"/>
    </row>
    <row r="20" spans="1:8" ht="27" customHeight="1" x14ac:dyDescent="0.15"/>
    <row r="21" spans="1:8" ht="18" customHeight="1" x14ac:dyDescent="0.15">
      <c r="A21" s="70" t="s">
        <v>321</v>
      </c>
      <c r="B21" s="70"/>
      <c r="C21" s="70"/>
      <c r="D21" s="70"/>
      <c r="E21" s="70"/>
      <c r="F21" s="70"/>
    </row>
    <row r="22" spans="1:8" ht="18" customHeight="1" x14ac:dyDescent="0.15">
      <c r="A22" s="324" t="s">
        <v>580</v>
      </c>
      <c r="B22" s="324"/>
      <c r="C22" s="324"/>
      <c r="D22" s="324"/>
      <c r="E22" s="324"/>
      <c r="F22" s="324"/>
      <c r="G22" s="325"/>
      <c r="H22" s="84"/>
    </row>
    <row r="23" spans="1:8" ht="18" customHeight="1" x14ac:dyDescent="0.15">
      <c r="A23" s="324" t="s">
        <v>514</v>
      </c>
      <c r="B23" s="324"/>
      <c r="C23" s="324"/>
      <c r="D23" s="324"/>
      <c r="E23" s="324"/>
      <c r="F23" s="324"/>
      <c r="G23" s="325"/>
    </row>
    <row r="24" spans="1:8" ht="18" customHeight="1" x14ac:dyDescent="0.15">
      <c r="A24" s="324" t="s">
        <v>362</v>
      </c>
      <c r="B24" s="324"/>
      <c r="C24" s="324"/>
      <c r="D24" s="324"/>
      <c r="E24" s="324"/>
      <c r="F24" s="324"/>
      <c r="G24" s="325"/>
    </row>
    <row r="25" spans="1:8" ht="18" customHeight="1" x14ac:dyDescent="0.15">
      <c r="A25" s="326" t="s">
        <v>392</v>
      </c>
      <c r="B25" s="326"/>
      <c r="C25" s="326"/>
      <c r="D25" s="326"/>
      <c r="E25" s="326"/>
      <c r="F25" s="326"/>
      <c r="G25" s="326"/>
    </row>
    <row r="26" spans="1:8" s="70" customFormat="1" ht="18" customHeight="1" x14ac:dyDescent="0.15">
      <c r="A26" s="326"/>
      <c r="B26" s="326"/>
      <c r="C26" s="326"/>
      <c r="D26" s="326"/>
      <c r="E26" s="326"/>
      <c r="F26" s="326"/>
      <c r="G26" s="326"/>
    </row>
    <row r="27" spans="1:8" s="70" customFormat="1" ht="18" customHeight="1" x14ac:dyDescent="0.15">
      <c r="A27" s="324"/>
      <c r="B27" s="324"/>
      <c r="C27" s="324"/>
      <c r="D27" s="324"/>
      <c r="E27" s="324"/>
      <c r="F27" s="324"/>
      <c r="G27" s="326"/>
    </row>
  </sheetData>
  <mergeCells count="25">
    <mergeCell ref="A2:G2"/>
    <mergeCell ref="A4:G4"/>
    <mergeCell ref="A6:G6"/>
    <mergeCell ref="A8:G8"/>
    <mergeCell ref="A10:G10"/>
    <mergeCell ref="E11:G11"/>
    <mergeCell ref="A13:G13"/>
    <mergeCell ref="A14:G14"/>
    <mergeCell ref="C15:D15"/>
    <mergeCell ref="E15:F15"/>
    <mergeCell ref="A25:G25"/>
    <mergeCell ref="A26:G26"/>
    <mergeCell ref="A27:G27"/>
    <mergeCell ref="A15:B16"/>
    <mergeCell ref="G15:G16"/>
    <mergeCell ref="A19:B19"/>
    <mergeCell ref="C19:D19"/>
    <mergeCell ref="A22:G22"/>
    <mergeCell ref="A23:G23"/>
    <mergeCell ref="A24:G24"/>
    <mergeCell ref="C16:D16"/>
    <mergeCell ref="A17:B17"/>
    <mergeCell ref="C17:D17"/>
    <mergeCell ref="A18:B18"/>
    <mergeCell ref="C18:D18"/>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D38"/>
  <sheetViews>
    <sheetView view="pageBreakPreview" zoomScaleSheetLayoutView="100" workbookViewId="0">
      <selection activeCell="A22" sqref="A22"/>
    </sheetView>
  </sheetViews>
  <sheetFormatPr defaultRowHeight="36" customHeight="1" x14ac:dyDescent="0.15"/>
  <cols>
    <col min="1" max="2" width="27" style="52" customWidth="1"/>
    <col min="3" max="3" width="29.125" style="52" customWidth="1"/>
    <col min="4" max="4" width="9" style="52" customWidth="1"/>
    <col min="5" max="16384" width="9" style="52"/>
  </cols>
  <sheetData>
    <row r="1" spans="1:4" ht="18" customHeight="1" x14ac:dyDescent="0.15"/>
    <row r="2" spans="1:4" ht="36" customHeight="1" x14ac:dyDescent="0.15">
      <c r="A2" s="357" t="s">
        <v>71</v>
      </c>
      <c r="B2" s="357"/>
      <c r="C2" s="325"/>
    </row>
    <row r="3" spans="1:4" ht="13.5" customHeight="1" x14ac:dyDescent="0.15">
      <c r="A3" s="53"/>
      <c r="B3" s="53"/>
    </row>
    <row r="4" spans="1:4" ht="21" customHeight="1" x14ac:dyDescent="0.15">
      <c r="A4" s="366" t="s">
        <v>479</v>
      </c>
      <c r="B4" s="366"/>
      <c r="C4" s="367"/>
    </row>
    <row r="5" spans="1:4" ht="21" customHeight="1" x14ac:dyDescent="0.15">
      <c r="A5" s="366" t="s">
        <v>381</v>
      </c>
      <c r="B5" s="366"/>
      <c r="C5" s="367"/>
    </row>
    <row r="6" spans="1:4" ht="21" customHeight="1" x14ac:dyDescent="0.15">
      <c r="A6" s="366" t="s">
        <v>477</v>
      </c>
      <c r="B6" s="366"/>
      <c r="C6" s="367"/>
    </row>
    <row r="7" spans="1:4" ht="13.5" customHeight="1" x14ac:dyDescent="0.15">
      <c r="A7" s="54"/>
      <c r="B7" s="54"/>
    </row>
    <row r="8" spans="1:4" s="57" customFormat="1" ht="27" customHeight="1" x14ac:dyDescent="0.15">
      <c r="A8" s="359" t="str">
        <f>入力シート!$B$8</f>
        <v>令和7年　　月　　日</v>
      </c>
      <c r="B8" s="359"/>
      <c r="C8" s="359"/>
    </row>
    <row r="9" spans="1:4" ht="13.5" customHeight="1" x14ac:dyDescent="0.15">
      <c r="A9" s="54"/>
      <c r="B9" s="54"/>
    </row>
    <row r="10" spans="1:4" s="61" customFormat="1" ht="27" customHeight="1" x14ac:dyDescent="0.15">
      <c r="A10" s="360" t="str">
        <f>"徳島県及び高知県参議院合同選挙区選挙管理委員会委員長　"&amp;入力シート!$B$10&amp;"　様"</f>
        <v>徳島県及び高知県参議院合同選挙区選挙管理委員会委員長　田中　庄司　様</v>
      </c>
      <c r="B10" s="360"/>
      <c r="C10" s="360"/>
    </row>
    <row r="11" spans="1:4" ht="13.5" customHeight="1" x14ac:dyDescent="0.15">
      <c r="A11" s="54"/>
      <c r="B11" s="54"/>
    </row>
    <row r="12" spans="1:4" s="57" customFormat="1" ht="27" customHeight="1" x14ac:dyDescent="0.15">
      <c r="A12" s="361" t="str">
        <f>TEXT(入力シート!$B$7,"ggge年m月d日")&amp;"執行"&amp;入力シート!$B$3</f>
        <v>令和7年　　月　　日執行参議院徳島県及び高知県選挙区選出議員選挙</v>
      </c>
      <c r="B12" s="361"/>
      <c r="C12" s="354"/>
    </row>
    <row r="13" spans="1:4" s="57" customFormat="1" ht="27" customHeight="1" x14ac:dyDescent="0.15">
      <c r="A13" s="56"/>
      <c r="B13" s="58" t="s">
        <v>451</v>
      </c>
      <c r="C13" s="56" t="str">
        <f>入力シート!$B$22</f>
        <v>　</v>
      </c>
      <c r="D13" s="59"/>
    </row>
    <row r="14" spans="1:4" s="61" customFormat="1" ht="13.5" customHeight="1" x14ac:dyDescent="0.15">
      <c r="A14" s="60"/>
      <c r="B14" s="60"/>
    </row>
    <row r="15" spans="1:4" s="61" customFormat="1" ht="18" customHeight="1" x14ac:dyDescent="0.15">
      <c r="A15" s="355" t="s">
        <v>296</v>
      </c>
      <c r="B15" s="355"/>
      <c r="C15" s="355"/>
    </row>
    <row r="16" spans="1:4" s="61" customFormat="1" ht="13.5" customHeight="1" x14ac:dyDescent="0.15">
      <c r="A16" s="60"/>
      <c r="B16" s="60"/>
    </row>
    <row r="17" spans="1:3" s="61" customFormat="1" ht="18" customHeight="1" x14ac:dyDescent="0.15">
      <c r="A17" s="87" t="s">
        <v>329</v>
      </c>
      <c r="B17" s="144" t="s">
        <v>275</v>
      </c>
      <c r="C17" s="87"/>
    </row>
    <row r="18" spans="1:3" s="61" customFormat="1" ht="18" customHeight="1" x14ac:dyDescent="0.15">
      <c r="A18" s="364"/>
      <c r="B18" s="364"/>
      <c r="C18" s="364"/>
    </row>
    <row r="19" spans="1:3" s="61" customFormat="1" ht="18" customHeight="1" x14ac:dyDescent="0.15">
      <c r="A19" s="364" t="s">
        <v>45</v>
      </c>
      <c r="B19" s="364"/>
      <c r="C19" s="364"/>
    </row>
    <row r="20" spans="1:3" s="61" customFormat="1" ht="24" customHeight="1" x14ac:dyDescent="0.15">
      <c r="A20" s="521"/>
      <c r="B20" s="521"/>
      <c r="C20" s="521"/>
    </row>
    <row r="21" spans="1:3" s="61" customFormat="1" ht="24" customHeight="1" x14ac:dyDescent="0.15">
      <c r="A21" s="521"/>
      <c r="B21" s="521"/>
      <c r="C21" s="521"/>
    </row>
    <row r="22" spans="1:3" s="61" customFormat="1" ht="24" customHeight="1" x14ac:dyDescent="0.15">
      <c r="A22" s="463"/>
      <c r="B22" s="463"/>
      <c r="C22" s="463"/>
    </row>
    <row r="23" spans="1:3" s="61" customFormat="1" ht="18" customHeight="1" x14ac:dyDescent="0.15">
      <c r="A23" s="87" t="s">
        <v>575</v>
      </c>
      <c r="B23" s="104"/>
      <c r="C23" s="87" t="s">
        <v>564</v>
      </c>
    </row>
    <row r="24" spans="1:3" s="61" customFormat="1" ht="18" customHeight="1" x14ac:dyDescent="0.15">
      <c r="A24" s="364"/>
      <c r="B24" s="364"/>
      <c r="C24" s="364"/>
    </row>
    <row r="25" spans="1:3" s="63" customFormat="1" ht="45" customHeight="1" x14ac:dyDescent="0.15">
      <c r="A25" s="145" t="s">
        <v>297</v>
      </c>
      <c r="B25" s="146" t="s">
        <v>166</v>
      </c>
      <c r="C25" s="147" t="s">
        <v>87</v>
      </c>
    </row>
    <row r="26" spans="1:3" s="56" customFormat="1" ht="45" customHeight="1" x14ac:dyDescent="0.15">
      <c r="A26" s="148" t="s">
        <v>168</v>
      </c>
      <c r="B26" s="149"/>
      <c r="C26" s="150"/>
    </row>
    <row r="27" spans="1:3" s="56" customFormat="1" ht="45" customHeight="1" x14ac:dyDescent="0.15">
      <c r="A27" s="148" t="s">
        <v>361</v>
      </c>
      <c r="B27" s="149"/>
      <c r="C27" s="150"/>
    </row>
    <row r="28" spans="1:3" s="56" customFormat="1" ht="45" customHeight="1" x14ac:dyDescent="0.15">
      <c r="A28" s="148" t="s">
        <v>468</v>
      </c>
      <c r="B28" s="149"/>
      <c r="C28" s="150"/>
    </row>
    <row r="29" spans="1:3" s="56" customFormat="1" ht="45" customHeight="1" x14ac:dyDescent="0.15">
      <c r="A29" s="151" t="s">
        <v>249</v>
      </c>
      <c r="B29" s="152"/>
      <c r="C29" s="153"/>
    </row>
    <row r="30" spans="1:3" ht="18" customHeight="1" x14ac:dyDescent="0.15">
      <c r="A30" s="70" t="s">
        <v>321</v>
      </c>
      <c r="B30" s="70"/>
    </row>
    <row r="31" spans="1:3" ht="18" customHeight="1" x14ac:dyDescent="0.15">
      <c r="A31" s="324" t="s">
        <v>31</v>
      </c>
      <c r="B31" s="324"/>
      <c r="C31" s="325"/>
    </row>
    <row r="32" spans="1:3" ht="18" customHeight="1" x14ac:dyDescent="0.15">
      <c r="A32" s="324" t="s">
        <v>132</v>
      </c>
      <c r="B32" s="324"/>
      <c r="C32" s="325"/>
    </row>
    <row r="33" spans="1:3" s="70" customFormat="1" ht="18" customHeight="1" x14ac:dyDescent="0.15">
      <c r="A33" s="324" t="s">
        <v>56</v>
      </c>
      <c r="B33" s="324"/>
      <c r="C33" s="326"/>
    </row>
    <row r="34" spans="1:3" s="70" customFormat="1" ht="18" customHeight="1" x14ac:dyDescent="0.15">
      <c r="A34" s="324" t="s">
        <v>379</v>
      </c>
      <c r="B34" s="324"/>
      <c r="C34" s="326"/>
    </row>
    <row r="35" spans="1:3" s="70" customFormat="1" ht="18" customHeight="1" x14ac:dyDescent="0.15">
      <c r="A35" s="324" t="s">
        <v>248</v>
      </c>
      <c r="B35" s="324"/>
      <c r="C35" s="326"/>
    </row>
    <row r="36" spans="1:3" ht="18" customHeight="1" x14ac:dyDescent="0.15">
      <c r="A36" s="362" t="s">
        <v>512</v>
      </c>
      <c r="B36" s="362"/>
      <c r="C36" s="362"/>
    </row>
    <row r="37" spans="1:3" ht="18" customHeight="1" x14ac:dyDescent="0.15">
      <c r="A37" s="362" t="s">
        <v>414</v>
      </c>
      <c r="B37" s="362"/>
      <c r="C37" s="362"/>
    </row>
    <row r="38" spans="1:3" ht="18" customHeight="1" x14ac:dyDescent="0.15">
      <c r="A38" s="363" t="s">
        <v>511</v>
      </c>
      <c r="B38" s="363"/>
      <c r="C38" s="363"/>
    </row>
  </sheetData>
  <mergeCells count="22">
    <mergeCell ref="A2:C2"/>
    <mergeCell ref="A4:C4"/>
    <mergeCell ref="A5:C5"/>
    <mergeCell ref="A6:C6"/>
    <mergeCell ref="A8:C8"/>
    <mergeCell ref="A10:C10"/>
    <mergeCell ref="A12:C12"/>
    <mergeCell ref="A15:C15"/>
    <mergeCell ref="A18:C18"/>
    <mergeCell ref="A19:C19"/>
    <mergeCell ref="A20:C20"/>
    <mergeCell ref="A21:C21"/>
    <mergeCell ref="A22:C22"/>
    <mergeCell ref="A24:C24"/>
    <mergeCell ref="A31:C31"/>
    <mergeCell ref="A37:C37"/>
    <mergeCell ref="A38:C38"/>
    <mergeCell ref="A32:C32"/>
    <mergeCell ref="A33:C33"/>
    <mergeCell ref="A34:C34"/>
    <mergeCell ref="A35:C35"/>
    <mergeCell ref="A36:C36"/>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27"/>
  <sheetViews>
    <sheetView view="pageBreakPreview" zoomScaleSheetLayoutView="100" workbookViewId="0">
      <selection activeCell="A22" sqref="A22"/>
    </sheetView>
  </sheetViews>
  <sheetFormatPr defaultRowHeight="36" customHeight="1" x14ac:dyDescent="0.15"/>
  <cols>
    <col min="1" max="1" width="6.75" style="52" customWidth="1"/>
    <col min="2" max="2" width="31.375" style="52" customWidth="1"/>
    <col min="3" max="3" width="14.375" style="52" customWidth="1"/>
    <col min="4" max="4" width="30.75" style="52" customWidth="1"/>
    <col min="5" max="5" width="9" style="52" customWidth="1"/>
    <col min="6" max="16384" width="9" style="52"/>
  </cols>
  <sheetData>
    <row r="1" spans="1:6" ht="18" customHeight="1" x14ac:dyDescent="0.15"/>
    <row r="2" spans="1:6" ht="27" customHeight="1" x14ac:dyDescent="0.15">
      <c r="A2" s="357" t="s">
        <v>43</v>
      </c>
      <c r="B2" s="357"/>
      <c r="C2" s="357"/>
      <c r="D2" s="325"/>
    </row>
    <row r="3" spans="1:6" ht="18" customHeight="1" x14ac:dyDescent="0.15">
      <c r="A3" s="392"/>
      <c r="B3" s="392"/>
      <c r="C3" s="392"/>
      <c r="D3" s="367"/>
    </row>
    <row r="4" spans="1:6" ht="13.5" customHeight="1" x14ac:dyDescent="0.15">
      <c r="A4" s="53"/>
      <c r="B4" s="53"/>
      <c r="C4" s="53"/>
    </row>
    <row r="5" spans="1:6" ht="27" customHeight="1" x14ac:dyDescent="0.15">
      <c r="A5" s="366" t="s">
        <v>69</v>
      </c>
      <c r="B5" s="366"/>
      <c r="C5" s="366"/>
      <c r="D5" s="367"/>
    </row>
    <row r="6" spans="1:6" ht="13.5" customHeight="1" x14ac:dyDescent="0.15">
      <c r="A6" s="54"/>
      <c r="B6" s="54"/>
      <c r="C6" s="54"/>
    </row>
    <row r="7" spans="1:6" s="57" customFormat="1" ht="27" customHeight="1" x14ac:dyDescent="0.15">
      <c r="A7" s="480" t="s">
        <v>275</v>
      </c>
      <c r="B7" s="480"/>
      <c r="C7" s="120"/>
      <c r="D7" s="120"/>
    </row>
    <row r="8" spans="1:6" s="57" customFormat="1" ht="27" customHeight="1" x14ac:dyDescent="0.15">
      <c r="A8" s="361" t="str">
        <f>TEXT(入力シート!$B$7,"ggge年m月d日")&amp;"執行"&amp;入力シート!$B$3</f>
        <v>令和7年　　月　　日執行参議院徳島県及び高知県選挙区選出議員選挙</v>
      </c>
      <c r="B8" s="361"/>
      <c r="C8" s="361"/>
      <c r="D8" s="354"/>
    </row>
    <row r="9" spans="1:6" s="57" customFormat="1" ht="27" customHeight="1" x14ac:dyDescent="0.15">
      <c r="A9" s="56"/>
      <c r="B9" s="56"/>
      <c r="C9" s="58" t="s">
        <v>451</v>
      </c>
      <c r="D9" s="56" t="str">
        <f>入力シート!$B$22</f>
        <v>　</v>
      </c>
      <c r="E9" s="56"/>
      <c r="F9" s="56"/>
    </row>
    <row r="10" spans="1:6" s="61" customFormat="1" ht="9" customHeight="1" x14ac:dyDescent="0.15">
      <c r="A10" s="60"/>
      <c r="B10" s="60"/>
      <c r="C10" s="60"/>
    </row>
    <row r="11" spans="1:6" s="61" customFormat="1" ht="18" customHeight="1" x14ac:dyDescent="0.15">
      <c r="A11" s="355" t="s">
        <v>296</v>
      </c>
      <c r="B11" s="355"/>
      <c r="C11" s="355"/>
      <c r="D11" s="355"/>
    </row>
    <row r="12" spans="1:6" s="61" customFormat="1" ht="9" customHeight="1" x14ac:dyDescent="0.15">
      <c r="A12" s="350"/>
      <c r="B12" s="350"/>
      <c r="C12" s="350"/>
      <c r="D12" s="350"/>
    </row>
    <row r="13" spans="1:6" s="67" customFormat="1" ht="54" customHeight="1" x14ac:dyDescent="0.15">
      <c r="A13" s="474" t="s">
        <v>207</v>
      </c>
      <c r="B13" s="475"/>
      <c r="C13" s="476"/>
      <c r="D13" s="477"/>
    </row>
    <row r="14" spans="1:6" s="67" customFormat="1" ht="45" customHeight="1" x14ac:dyDescent="0.15">
      <c r="A14" s="388" t="s">
        <v>473</v>
      </c>
      <c r="B14" s="467"/>
      <c r="C14" s="519"/>
      <c r="D14" s="520"/>
    </row>
    <row r="15" spans="1:6" s="67" customFormat="1" ht="45" customHeight="1" x14ac:dyDescent="0.15">
      <c r="A15" s="388" t="s">
        <v>221</v>
      </c>
      <c r="B15" s="467"/>
      <c r="C15" s="517" t="s">
        <v>331</v>
      </c>
      <c r="D15" s="518"/>
    </row>
    <row r="16" spans="1:6" s="67" customFormat="1" ht="45" customHeight="1" x14ac:dyDescent="0.15">
      <c r="A16" s="470" t="s">
        <v>406</v>
      </c>
      <c r="B16" s="471"/>
      <c r="C16" s="506"/>
      <c r="D16" s="507"/>
    </row>
    <row r="17" spans="1:4" ht="18" customHeight="1" x14ac:dyDescent="0.15"/>
    <row r="18" spans="1:4" ht="18" customHeight="1" x14ac:dyDescent="0.15">
      <c r="A18" s="70" t="s">
        <v>321</v>
      </c>
      <c r="B18" s="70"/>
      <c r="C18" s="70"/>
    </row>
    <row r="19" spans="1:4" ht="18" customHeight="1" x14ac:dyDescent="0.15">
      <c r="A19" s="324" t="s">
        <v>99</v>
      </c>
      <c r="B19" s="324"/>
      <c r="C19" s="324"/>
      <c r="D19" s="325"/>
    </row>
    <row r="20" spans="1:4" ht="18" customHeight="1" x14ac:dyDescent="0.15">
      <c r="A20" s="324" t="s">
        <v>268</v>
      </c>
      <c r="B20" s="324"/>
      <c r="C20" s="324"/>
      <c r="D20" s="325"/>
    </row>
    <row r="21" spans="1:4" ht="18" customHeight="1" x14ac:dyDescent="0.15">
      <c r="A21" s="324" t="s">
        <v>66</v>
      </c>
      <c r="B21" s="324"/>
      <c r="C21" s="324"/>
      <c r="D21" s="325"/>
    </row>
    <row r="22" spans="1:4" ht="18" customHeight="1" x14ac:dyDescent="0.15">
      <c r="A22" s="324" t="s">
        <v>403</v>
      </c>
      <c r="B22" s="324"/>
      <c r="C22" s="324"/>
      <c r="D22" s="325"/>
    </row>
    <row r="23" spans="1:4" ht="18" customHeight="1" x14ac:dyDescent="0.15">
      <c r="A23" s="324" t="s">
        <v>283</v>
      </c>
      <c r="B23" s="324"/>
      <c r="C23" s="324"/>
      <c r="D23" s="325"/>
    </row>
    <row r="24" spans="1:4" ht="18" customHeight="1" x14ac:dyDescent="0.15">
      <c r="A24" s="324" t="s">
        <v>277</v>
      </c>
      <c r="B24" s="324"/>
      <c r="C24" s="324"/>
      <c r="D24" s="325"/>
    </row>
    <row r="25" spans="1:4" ht="18" customHeight="1" x14ac:dyDescent="0.15">
      <c r="A25" s="324" t="s">
        <v>81</v>
      </c>
      <c r="B25" s="324"/>
      <c r="C25" s="324"/>
      <c r="D25" s="325"/>
    </row>
    <row r="26" spans="1:4" ht="18" customHeight="1" x14ac:dyDescent="0.15">
      <c r="A26" s="324" t="s">
        <v>456</v>
      </c>
      <c r="B26" s="324"/>
      <c r="C26" s="324"/>
      <c r="D26" s="325"/>
    </row>
    <row r="27" spans="1:4" ht="18" customHeight="1" x14ac:dyDescent="0.15">
      <c r="A27" s="324" t="s">
        <v>502</v>
      </c>
      <c r="B27" s="324"/>
      <c r="C27" s="324"/>
      <c r="D27" s="325"/>
    </row>
  </sheetData>
  <mergeCells count="24">
    <mergeCell ref="A2:D2"/>
    <mergeCell ref="A3:D3"/>
    <mergeCell ref="A5:D5"/>
    <mergeCell ref="A7:B7"/>
    <mergeCell ref="A8:D8"/>
    <mergeCell ref="A11:D11"/>
    <mergeCell ref="A12:D12"/>
    <mergeCell ref="A13:B13"/>
    <mergeCell ref="C13:D13"/>
    <mergeCell ref="A14:B14"/>
    <mergeCell ref="C14:D14"/>
    <mergeCell ref="A15:B15"/>
    <mergeCell ref="C15:D15"/>
    <mergeCell ref="A16:B16"/>
    <mergeCell ref="C16:D16"/>
    <mergeCell ref="A19:D19"/>
    <mergeCell ref="A25:D25"/>
    <mergeCell ref="A26:D26"/>
    <mergeCell ref="A27:D27"/>
    <mergeCell ref="A20:D20"/>
    <mergeCell ref="A21:D21"/>
    <mergeCell ref="A22:D22"/>
    <mergeCell ref="A23:D23"/>
    <mergeCell ref="A24:D24"/>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M48"/>
  <sheetViews>
    <sheetView view="pageBreakPreview" zoomScaleSheetLayoutView="100" workbookViewId="0">
      <selection activeCell="A22" sqref="A22"/>
    </sheetView>
  </sheetViews>
  <sheetFormatPr defaultRowHeight="36" customHeight="1" x14ac:dyDescent="0.15"/>
  <cols>
    <col min="1" max="1" width="25" style="52" customWidth="1"/>
    <col min="2" max="2" width="28.625" style="52" customWidth="1"/>
    <col min="3" max="9" width="4" style="52" customWidth="1"/>
    <col min="10" max="10" width="2.125" style="52" customWidth="1"/>
    <col min="11" max="11" width="9" style="52" customWidth="1"/>
    <col min="12" max="16384" width="9" style="52"/>
  </cols>
  <sheetData>
    <row r="1" spans="1:13" ht="11.25" customHeight="1" x14ac:dyDescent="0.15">
      <c r="M1" s="98"/>
    </row>
    <row r="2" spans="1:13" ht="27" customHeight="1" x14ac:dyDescent="0.15">
      <c r="A2" s="357" t="s">
        <v>255</v>
      </c>
      <c r="B2" s="357"/>
      <c r="C2" s="357"/>
      <c r="D2" s="357"/>
      <c r="E2" s="357"/>
      <c r="F2" s="357"/>
      <c r="G2" s="357"/>
      <c r="H2" s="357"/>
      <c r="I2" s="357"/>
      <c r="J2" s="325"/>
      <c r="M2" s="98"/>
    </row>
    <row r="3" spans="1:13" ht="18" customHeight="1" x14ac:dyDescent="0.15">
      <c r="A3" s="392" t="s">
        <v>25</v>
      </c>
      <c r="B3" s="392"/>
      <c r="C3" s="392"/>
      <c r="D3" s="392"/>
      <c r="E3" s="392"/>
      <c r="F3" s="392"/>
      <c r="G3" s="392"/>
      <c r="H3" s="392"/>
      <c r="I3" s="367"/>
      <c r="J3" s="367"/>
      <c r="M3" s="98"/>
    </row>
    <row r="4" spans="1:13" ht="13.5" customHeight="1" x14ac:dyDescent="0.15">
      <c r="A4" s="53"/>
      <c r="B4" s="53"/>
      <c r="C4" s="53"/>
      <c r="D4" s="53"/>
      <c r="E4" s="53"/>
      <c r="F4" s="53"/>
      <c r="G4" s="53"/>
      <c r="H4" s="53"/>
      <c r="I4" s="53"/>
      <c r="M4" s="98"/>
    </row>
    <row r="5" spans="1:13" ht="27" customHeight="1" x14ac:dyDescent="0.15">
      <c r="A5" s="366" t="s">
        <v>480</v>
      </c>
      <c r="B5" s="366"/>
      <c r="C5" s="366"/>
      <c r="D5" s="366"/>
      <c r="E5" s="366"/>
      <c r="F5" s="366"/>
      <c r="G5" s="366"/>
      <c r="H5" s="366"/>
      <c r="I5" s="366"/>
      <c r="J5" s="367"/>
      <c r="M5" s="98"/>
    </row>
    <row r="6" spans="1:13" ht="27" customHeight="1" x14ac:dyDescent="0.15">
      <c r="A6" s="366" t="s">
        <v>233</v>
      </c>
      <c r="B6" s="366"/>
      <c r="C6" s="366"/>
      <c r="D6" s="366"/>
      <c r="E6" s="366"/>
      <c r="F6" s="366"/>
      <c r="G6" s="366"/>
      <c r="H6" s="366"/>
      <c r="I6" s="366"/>
      <c r="J6" s="367"/>
      <c r="M6" s="98"/>
    </row>
    <row r="7" spans="1:13" ht="7.5" customHeight="1" x14ac:dyDescent="0.15">
      <c r="A7" s="54"/>
      <c r="B7" s="54"/>
      <c r="C7" s="54"/>
      <c r="D7" s="54"/>
      <c r="E7" s="54"/>
      <c r="F7" s="54"/>
      <c r="G7" s="54"/>
      <c r="H7" s="54"/>
      <c r="I7" s="54"/>
      <c r="M7" s="98"/>
    </row>
    <row r="8" spans="1:13" s="57" customFormat="1" ht="27" customHeight="1" x14ac:dyDescent="0.15">
      <c r="A8" s="55" t="s">
        <v>275</v>
      </c>
      <c r="B8" s="56"/>
      <c r="C8" s="56"/>
      <c r="D8" s="56"/>
      <c r="E8" s="56"/>
      <c r="F8" s="56"/>
      <c r="G8" s="56"/>
      <c r="H8" s="56"/>
      <c r="I8" s="56"/>
      <c r="J8" s="56"/>
      <c r="M8" s="99"/>
    </row>
    <row r="9" spans="1:13" ht="7.5" customHeight="1" x14ac:dyDescent="0.15">
      <c r="A9" s="54"/>
      <c r="B9" s="54"/>
      <c r="C9" s="54"/>
      <c r="D9" s="54"/>
      <c r="E9" s="54"/>
      <c r="F9" s="54"/>
      <c r="G9" s="54"/>
      <c r="H9" s="54"/>
      <c r="I9" s="54"/>
      <c r="M9" s="98"/>
    </row>
    <row r="10" spans="1:13" s="61" customFormat="1" ht="27" customHeight="1" x14ac:dyDescent="0.15">
      <c r="A10" s="100" t="s">
        <v>545</v>
      </c>
      <c r="B10" s="67" t="str">
        <f>IFERROR(VLOOKUP(A10,入力シート!$A$11:$B$12,2,FALSE),"")</f>
        <v/>
      </c>
      <c r="C10" s="67" t="s">
        <v>212</v>
      </c>
      <c r="D10" s="67"/>
      <c r="E10" s="67"/>
      <c r="F10" s="67"/>
      <c r="G10" s="67"/>
      <c r="H10" s="67"/>
      <c r="I10" s="67"/>
      <c r="J10" s="67"/>
      <c r="M10" s="101"/>
    </row>
    <row r="11" spans="1:13" ht="7.5" customHeight="1" x14ac:dyDescent="0.15">
      <c r="A11" s="54"/>
      <c r="B11" s="54"/>
      <c r="C11" s="54"/>
      <c r="D11" s="54"/>
      <c r="E11" s="54"/>
      <c r="F11" s="54"/>
      <c r="G11" s="54"/>
      <c r="H11" s="54"/>
      <c r="I11" s="54"/>
      <c r="M11" s="98"/>
    </row>
    <row r="12" spans="1:13" s="57" customFormat="1" ht="48" x14ac:dyDescent="0.15">
      <c r="A12" s="102" t="s">
        <v>579</v>
      </c>
      <c r="B12" s="103" t="s">
        <v>184</v>
      </c>
      <c r="C12" s="426"/>
      <c r="D12" s="426"/>
      <c r="E12" s="426"/>
      <c r="F12" s="426"/>
      <c r="G12" s="426"/>
      <c r="H12" s="426"/>
      <c r="I12" s="426"/>
      <c r="J12" s="56"/>
      <c r="K12" s="491"/>
      <c r="L12" s="491"/>
    </row>
    <row r="13" spans="1:13" s="57" customFormat="1" ht="7.5" customHeight="1" x14ac:dyDescent="0.15">
      <c r="A13" s="361"/>
      <c r="B13" s="361"/>
      <c r="C13" s="361"/>
      <c r="D13" s="361"/>
      <c r="E13" s="361"/>
      <c r="F13" s="361"/>
      <c r="G13" s="361"/>
      <c r="H13" s="361"/>
      <c r="I13" s="361"/>
      <c r="J13" s="354"/>
    </row>
    <row r="14" spans="1:13" s="57" customFormat="1" ht="26.25" customHeight="1" x14ac:dyDescent="0.15">
      <c r="A14" s="102"/>
      <c r="B14" s="103" t="s">
        <v>371</v>
      </c>
      <c r="C14" s="426"/>
      <c r="D14" s="426"/>
      <c r="E14" s="426"/>
      <c r="F14" s="426"/>
      <c r="G14" s="426"/>
      <c r="H14" s="426"/>
      <c r="I14" s="426"/>
      <c r="J14" s="56"/>
      <c r="K14" s="59"/>
      <c r="L14" s="59"/>
    </row>
    <row r="15" spans="1:13" s="57" customFormat="1" ht="7.5" customHeight="1" x14ac:dyDescent="0.15">
      <c r="A15" s="424"/>
      <c r="B15" s="425"/>
      <c r="C15" s="425"/>
      <c r="D15" s="425"/>
      <c r="E15" s="425"/>
      <c r="F15" s="425"/>
      <c r="G15" s="425"/>
      <c r="H15" s="425"/>
      <c r="I15" s="425"/>
      <c r="J15" s="425"/>
      <c r="K15" s="59"/>
      <c r="L15" s="59"/>
    </row>
    <row r="16" spans="1:13" s="61" customFormat="1" ht="26.25" customHeight="1" x14ac:dyDescent="0.15">
      <c r="A16" s="102"/>
      <c r="B16" s="103" t="s">
        <v>217</v>
      </c>
      <c r="C16" s="426"/>
      <c r="D16" s="426"/>
      <c r="E16" s="426"/>
      <c r="F16" s="426"/>
      <c r="G16" s="426"/>
      <c r="H16" s="426"/>
      <c r="I16" s="426"/>
      <c r="J16" s="56"/>
    </row>
    <row r="17" spans="1:13" s="61" customFormat="1" ht="18.75" customHeight="1" x14ac:dyDescent="0.15">
      <c r="A17" s="355" t="s">
        <v>296</v>
      </c>
      <c r="B17" s="355"/>
      <c r="C17" s="355"/>
      <c r="D17" s="355"/>
      <c r="E17" s="355"/>
      <c r="F17" s="355"/>
      <c r="G17" s="355"/>
      <c r="H17" s="355"/>
      <c r="I17" s="355"/>
      <c r="J17" s="355"/>
    </row>
    <row r="18" spans="1:13" s="61" customFormat="1" ht="13.5" customHeight="1" x14ac:dyDescent="0.15">
      <c r="A18" s="60"/>
      <c r="B18" s="60"/>
      <c r="C18" s="60"/>
      <c r="D18" s="60"/>
      <c r="E18" s="60"/>
      <c r="F18" s="60"/>
      <c r="G18" s="60"/>
      <c r="H18" s="60"/>
      <c r="I18" s="60"/>
      <c r="M18" s="101"/>
    </row>
    <row r="19" spans="1:13" s="61" customFormat="1" ht="18" customHeight="1" x14ac:dyDescent="0.15">
      <c r="A19" s="87" t="s">
        <v>546</v>
      </c>
      <c r="B19" s="104"/>
      <c r="C19" s="87" t="s">
        <v>331</v>
      </c>
      <c r="D19" s="87"/>
      <c r="E19" s="87"/>
      <c r="F19" s="87"/>
      <c r="G19" s="87"/>
      <c r="H19" s="87"/>
      <c r="I19" s="87"/>
      <c r="J19" s="87"/>
    </row>
    <row r="20" spans="1:13" s="61" customFormat="1" ht="9" customHeight="1" x14ac:dyDescent="0.15">
      <c r="A20" s="364"/>
      <c r="B20" s="364"/>
      <c r="C20" s="364"/>
      <c r="D20" s="364"/>
      <c r="E20" s="364"/>
      <c r="F20" s="364"/>
      <c r="G20" s="364"/>
      <c r="H20" s="364"/>
      <c r="I20" s="364"/>
      <c r="J20" s="364"/>
      <c r="M20" s="101"/>
    </row>
    <row r="21" spans="1:13" s="61" customFormat="1" ht="18" customHeight="1" x14ac:dyDescent="0.15">
      <c r="A21" s="364" t="s">
        <v>52</v>
      </c>
      <c r="B21" s="364"/>
      <c r="C21" s="364"/>
      <c r="D21" s="364"/>
      <c r="E21" s="364"/>
      <c r="F21" s="364"/>
      <c r="G21" s="364"/>
      <c r="H21" s="364"/>
      <c r="I21" s="364"/>
      <c r="J21" s="364"/>
      <c r="M21" s="101"/>
    </row>
    <row r="22" spans="1:13" s="61" customFormat="1" ht="9" customHeight="1" x14ac:dyDescent="0.15">
      <c r="A22" s="364"/>
      <c r="B22" s="364"/>
      <c r="C22" s="364"/>
      <c r="D22" s="364"/>
      <c r="E22" s="364"/>
      <c r="F22" s="364"/>
      <c r="G22" s="364"/>
      <c r="H22" s="364"/>
      <c r="I22" s="364"/>
      <c r="J22" s="364"/>
      <c r="M22" s="101"/>
    </row>
    <row r="23" spans="1:13" s="61" customFormat="1" ht="18" customHeight="1" x14ac:dyDescent="0.15">
      <c r="A23" s="364" t="str">
        <f>"３　"&amp;TEXT(入力シート!$B$7,"ggge年m月d日")&amp;"執行"&amp;入力シート!$B$3</f>
        <v>３　令和7年　　月　　日執行参議院徳島県及び高知県選挙区選出議員選挙</v>
      </c>
      <c r="B23" s="364"/>
      <c r="C23" s="364"/>
      <c r="D23" s="364"/>
      <c r="E23" s="364"/>
      <c r="F23" s="364"/>
      <c r="G23" s="364"/>
      <c r="H23" s="364"/>
      <c r="I23" s="364"/>
      <c r="J23" s="364"/>
    </row>
    <row r="24" spans="1:13" s="61" customFormat="1" ht="9" customHeight="1" x14ac:dyDescent="0.15">
      <c r="A24" s="364"/>
      <c r="B24" s="364"/>
      <c r="C24" s="364"/>
      <c r="D24" s="364"/>
      <c r="E24" s="364"/>
      <c r="F24" s="364"/>
      <c r="G24" s="364"/>
      <c r="H24" s="364"/>
      <c r="I24" s="364"/>
      <c r="J24" s="364"/>
      <c r="M24" s="101"/>
    </row>
    <row r="25" spans="1:13" s="61" customFormat="1" ht="18" customHeight="1" x14ac:dyDescent="0.15">
      <c r="A25" s="364" t="s">
        <v>299</v>
      </c>
      <c r="B25" s="364"/>
      <c r="C25" s="364"/>
      <c r="D25" s="364"/>
      <c r="E25" s="364"/>
      <c r="F25" s="364"/>
      <c r="G25" s="364"/>
      <c r="H25" s="364"/>
      <c r="I25" s="364"/>
      <c r="J25" s="364"/>
    </row>
    <row r="26" spans="1:13" s="61" customFormat="1" ht="30" customHeight="1" x14ac:dyDescent="0.15">
      <c r="A26" s="421" t="str">
        <f>入力シート!$B$22</f>
        <v>　</v>
      </c>
      <c r="B26" s="421"/>
      <c r="C26" s="421"/>
      <c r="D26" s="421"/>
      <c r="E26" s="421"/>
      <c r="F26" s="421"/>
      <c r="G26" s="421"/>
      <c r="H26" s="421"/>
      <c r="I26" s="421"/>
      <c r="J26" s="421"/>
    </row>
    <row r="27" spans="1:13" s="61" customFormat="1" ht="18" customHeight="1" x14ac:dyDescent="0.15">
      <c r="A27" s="364" t="s">
        <v>196</v>
      </c>
      <c r="B27" s="364"/>
      <c r="C27" s="364"/>
      <c r="D27" s="364"/>
      <c r="E27" s="364"/>
      <c r="F27" s="364"/>
      <c r="G27" s="364"/>
      <c r="H27" s="364"/>
      <c r="I27" s="364"/>
      <c r="J27" s="364"/>
      <c r="M27" s="101"/>
    </row>
    <row r="28" spans="1:13" s="61" customFormat="1" ht="9" customHeight="1" x14ac:dyDescent="0.15">
      <c r="A28" s="364"/>
      <c r="B28" s="364"/>
      <c r="C28" s="364"/>
      <c r="D28" s="364"/>
      <c r="E28" s="364"/>
      <c r="F28" s="364"/>
      <c r="G28" s="364"/>
      <c r="H28" s="364"/>
      <c r="I28" s="364"/>
      <c r="J28" s="364"/>
      <c r="M28" s="101"/>
    </row>
    <row r="29" spans="1:13" s="63" customFormat="1" ht="30" customHeight="1" x14ac:dyDescent="0.15">
      <c r="A29" s="105" t="s">
        <v>416</v>
      </c>
      <c r="B29" s="482"/>
      <c r="C29" s="483"/>
      <c r="D29" s="482"/>
      <c r="E29" s="483"/>
      <c r="F29" s="483"/>
      <c r="G29" s="483"/>
      <c r="H29" s="483"/>
      <c r="I29" s="483"/>
      <c r="J29" s="484"/>
      <c r="M29" s="106"/>
    </row>
    <row r="30" spans="1:13" s="109" customFormat="1" ht="6" customHeight="1" x14ac:dyDescent="0.15">
      <c r="A30" s="404" t="s">
        <v>525</v>
      </c>
      <c r="B30" s="407" t="s">
        <v>527</v>
      </c>
      <c r="C30" s="107"/>
      <c r="D30" s="107"/>
      <c r="E30" s="107"/>
      <c r="F30" s="107"/>
      <c r="G30" s="107"/>
      <c r="H30" s="107"/>
      <c r="I30" s="107"/>
      <c r="J30" s="108"/>
      <c r="M30" s="99"/>
    </row>
    <row r="31" spans="1:13" s="109" customFormat="1" ht="26.25" customHeight="1" x14ac:dyDescent="0.15">
      <c r="A31" s="405"/>
      <c r="B31" s="408"/>
      <c r="C31" s="274"/>
      <c r="D31" s="274"/>
      <c r="E31" s="274"/>
      <c r="F31" s="274"/>
      <c r="G31" s="274"/>
      <c r="H31" s="274"/>
      <c r="I31" s="275"/>
      <c r="J31" s="112"/>
      <c r="M31" s="99"/>
    </row>
    <row r="32" spans="1:13" s="109" customFormat="1" ht="6" customHeight="1" x14ac:dyDescent="0.15">
      <c r="A32" s="406"/>
      <c r="B32" s="409"/>
      <c r="C32" s="107"/>
      <c r="D32" s="107"/>
      <c r="E32" s="107"/>
      <c r="F32" s="107"/>
      <c r="G32" s="107"/>
      <c r="H32" s="107"/>
      <c r="I32" s="107"/>
      <c r="J32" s="113"/>
      <c r="M32" s="99"/>
    </row>
    <row r="33" spans="1:13" s="109" customFormat="1" ht="15" customHeight="1" x14ac:dyDescent="0.15">
      <c r="A33" s="114" t="s">
        <v>407</v>
      </c>
      <c r="B33" s="509"/>
      <c r="C33" s="510"/>
      <c r="D33" s="510"/>
      <c r="E33" s="510"/>
      <c r="F33" s="510"/>
      <c r="G33" s="510"/>
      <c r="H33" s="510"/>
      <c r="I33" s="510"/>
      <c r="J33" s="511"/>
      <c r="M33" s="99"/>
    </row>
    <row r="34" spans="1:13" s="109" customFormat="1" ht="30" customHeight="1" x14ac:dyDescent="0.15">
      <c r="A34" s="115" t="s">
        <v>526</v>
      </c>
      <c r="B34" s="512"/>
      <c r="C34" s="513"/>
      <c r="D34" s="513"/>
      <c r="E34" s="513"/>
      <c r="F34" s="513"/>
      <c r="G34" s="513"/>
      <c r="H34" s="513"/>
      <c r="I34" s="513"/>
      <c r="J34" s="514"/>
      <c r="M34" s="99"/>
    </row>
    <row r="35" spans="1:13" s="109" customFormat="1" ht="15" customHeight="1" x14ac:dyDescent="0.15">
      <c r="A35" s="116"/>
      <c r="B35" s="117"/>
      <c r="C35" s="118"/>
      <c r="D35" s="118"/>
      <c r="E35" s="118"/>
      <c r="F35" s="118"/>
      <c r="G35" s="118"/>
      <c r="H35" s="118"/>
      <c r="I35" s="118"/>
      <c r="J35" s="118"/>
      <c r="M35" s="99"/>
    </row>
    <row r="36" spans="1:13" s="56" customFormat="1" ht="18" customHeight="1" x14ac:dyDescent="0.15">
      <c r="A36" s="119" t="s">
        <v>321</v>
      </c>
      <c r="B36" s="119"/>
      <c r="C36" s="119"/>
      <c r="D36" s="119"/>
      <c r="E36" s="119"/>
      <c r="F36" s="119"/>
      <c r="G36" s="119"/>
      <c r="H36" s="119"/>
      <c r="I36" s="119"/>
      <c r="J36" s="119"/>
    </row>
    <row r="37" spans="1:13" s="56" customFormat="1" ht="18" customHeight="1" x14ac:dyDescent="0.15">
      <c r="A37" s="324" t="s">
        <v>434</v>
      </c>
      <c r="B37" s="324"/>
      <c r="C37" s="324"/>
      <c r="D37" s="324"/>
      <c r="E37" s="324"/>
      <c r="F37" s="324"/>
      <c r="G37" s="324"/>
      <c r="H37" s="324"/>
      <c r="I37" s="324"/>
      <c r="J37" s="324"/>
    </row>
    <row r="38" spans="1:13" s="56" customFormat="1" ht="18" customHeight="1" x14ac:dyDescent="0.15">
      <c r="A38" s="324" t="s">
        <v>358</v>
      </c>
      <c r="B38" s="324"/>
      <c r="C38" s="324"/>
      <c r="D38" s="324"/>
      <c r="E38" s="324"/>
      <c r="F38" s="324"/>
      <c r="G38" s="324"/>
      <c r="H38" s="324"/>
      <c r="I38" s="324"/>
      <c r="J38" s="324"/>
    </row>
    <row r="39" spans="1:13" s="56" customFormat="1" ht="18" customHeight="1" x14ac:dyDescent="0.15">
      <c r="A39" s="324" t="s">
        <v>306</v>
      </c>
      <c r="B39" s="324"/>
      <c r="C39" s="324"/>
      <c r="D39" s="324"/>
      <c r="E39" s="324"/>
      <c r="F39" s="324"/>
      <c r="G39" s="324"/>
      <c r="H39" s="324"/>
      <c r="I39" s="324"/>
      <c r="J39" s="324"/>
    </row>
    <row r="40" spans="1:13" s="56" customFormat="1" ht="18" customHeight="1" x14ac:dyDescent="0.15">
      <c r="A40" s="324" t="s">
        <v>516</v>
      </c>
      <c r="B40" s="324"/>
      <c r="C40" s="324"/>
      <c r="D40" s="324"/>
      <c r="E40" s="324"/>
      <c r="F40" s="324"/>
      <c r="G40" s="324"/>
      <c r="H40" s="324"/>
      <c r="I40" s="324"/>
      <c r="J40" s="324"/>
    </row>
    <row r="41" spans="1:13" s="56" customFormat="1" ht="18" customHeight="1" x14ac:dyDescent="0.15">
      <c r="A41" s="324" t="s">
        <v>127</v>
      </c>
      <c r="B41" s="324"/>
      <c r="C41" s="324"/>
      <c r="D41" s="324"/>
      <c r="E41" s="324"/>
      <c r="F41" s="324"/>
      <c r="G41" s="324"/>
      <c r="H41" s="324"/>
      <c r="I41" s="324"/>
      <c r="J41" s="324"/>
    </row>
    <row r="42" spans="1:13" s="56" customFormat="1" ht="18" customHeight="1" x14ac:dyDescent="0.15">
      <c r="A42" s="324" t="s">
        <v>50</v>
      </c>
      <c r="B42" s="324"/>
      <c r="C42" s="324"/>
      <c r="D42" s="324"/>
      <c r="E42" s="324"/>
      <c r="F42" s="324"/>
      <c r="G42" s="324"/>
      <c r="H42" s="324"/>
      <c r="I42" s="324"/>
      <c r="J42" s="324"/>
    </row>
    <row r="43" spans="1:13" s="56" customFormat="1" ht="18" customHeight="1" x14ac:dyDescent="0.15">
      <c r="A43" s="324" t="s">
        <v>517</v>
      </c>
      <c r="B43" s="324"/>
      <c r="C43" s="324"/>
      <c r="D43" s="324"/>
      <c r="E43" s="324"/>
      <c r="F43" s="324"/>
      <c r="G43" s="324"/>
      <c r="H43" s="324"/>
      <c r="I43" s="324"/>
      <c r="J43" s="324"/>
    </row>
    <row r="44" spans="1:13" s="119" customFormat="1" ht="18" customHeight="1" x14ac:dyDescent="0.15">
      <c r="A44" s="324" t="s">
        <v>67</v>
      </c>
      <c r="B44" s="326"/>
      <c r="C44" s="326"/>
      <c r="D44" s="326"/>
      <c r="E44" s="326"/>
      <c r="F44" s="326"/>
      <c r="G44" s="326"/>
      <c r="H44" s="326"/>
      <c r="I44" s="326"/>
      <c r="J44" s="326"/>
      <c r="M44" s="106"/>
    </row>
    <row r="45" spans="1:13" ht="18" customHeight="1" x14ac:dyDescent="0.15">
      <c r="A45" s="362" t="s">
        <v>449</v>
      </c>
      <c r="B45" s="362"/>
      <c r="C45" s="362"/>
      <c r="D45" s="362"/>
      <c r="E45" s="362"/>
      <c r="F45" s="362"/>
      <c r="G45" s="362"/>
      <c r="H45" s="362"/>
      <c r="I45" s="362"/>
      <c r="J45" s="362"/>
      <c r="M45" s="98"/>
    </row>
    <row r="46" spans="1:13" ht="18" customHeight="1" x14ac:dyDescent="0.15">
      <c r="A46" s="362" t="s">
        <v>510</v>
      </c>
      <c r="B46" s="363"/>
      <c r="C46" s="363"/>
      <c r="D46" s="363"/>
      <c r="E46" s="363"/>
      <c r="F46" s="363"/>
      <c r="G46" s="363"/>
      <c r="H46" s="363"/>
      <c r="I46" s="363"/>
      <c r="J46" s="363"/>
      <c r="M46" s="98"/>
    </row>
    <row r="47" spans="1:13" ht="18" customHeight="1" x14ac:dyDescent="0.15">
      <c r="A47" s="362" t="s">
        <v>284</v>
      </c>
      <c r="B47" s="363"/>
      <c r="C47" s="363"/>
      <c r="D47" s="363"/>
      <c r="E47" s="363"/>
      <c r="F47" s="363"/>
      <c r="G47" s="363"/>
      <c r="H47" s="363"/>
      <c r="I47" s="363"/>
      <c r="J47" s="363"/>
      <c r="M47" s="98"/>
    </row>
    <row r="48" spans="1:13" s="56" customFormat="1" ht="18" customHeight="1" x14ac:dyDescent="0.15">
      <c r="A48" s="516"/>
      <c r="B48" s="516"/>
      <c r="C48" s="516"/>
      <c r="D48" s="516"/>
      <c r="E48" s="516"/>
      <c r="F48" s="516"/>
      <c r="G48" s="516"/>
      <c r="H48" s="516"/>
      <c r="I48" s="516"/>
      <c r="J48" s="516"/>
    </row>
  </sheetData>
  <mergeCells count="38">
    <mergeCell ref="A2:J2"/>
    <mergeCell ref="A3:J3"/>
    <mergeCell ref="A5:J5"/>
    <mergeCell ref="A6:J6"/>
    <mergeCell ref="C12:I12"/>
    <mergeCell ref="K12:L12"/>
    <mergeCell ref="A13:J13"/>
    <mergeCell ref="C14:I14"/>
    <mergeCell ref="A15:J15"/>
    <mergeCell ref="C16:I16"/>
    <mergeCell ref="A17:J17"/>
    <mergeCell ref="A20:J20"/>
    <mergeCell ref="A21:J21"/>
    <mergeCell ref="A22:J22"/>
    <mergeCell ref="A23:J23"/>
    <mergeCell ref="A24:J24"/>
    <mergeCell ref="A25:J25"/>
    <mergeCell ref="A26:J26"/>
    <mergeCell ref="A27:J27"/>
    <mergeCell ref="A28:J28"/>
    <mergeCell ref="B29:C29"/>
    <mergeCell ref="D29:J29"/>
    <mergeCell ref="B33:J33"/>
    <mergeCell ref="B34:J34"/>
    <mergeCell ref="A37:J37"/>
    <mergeCell ref="A48:J48"/>
    <mergeCell ref="A30:A32"/>
    <mergeCell ref="B30:B32"/>
    <mergeCell ref="A43:J43"/>
    <mergeCell ref="A44:J44"/>
    <mergeCell ref="A45:J45"/>
    <mergeCell ref="A46:J46"/>
    <mergeCell ref="A47:J47"/>
    <mergeCell ref="A38:J38"/>
    <mergeCell ref="A39:J39"/>
    <mergeCell ref="A40:J40"/>
    <mergeCell ref="A41:J41"/>
    <mergeCell ref="A42:J42"/>
  </mergeCells>
  <phoneticPr fontId="2"/>
  <dataValidations count="1">
    <dataValidation type="list" allowBlank="1" showInputMessage="1" showErrorMessage="1" sqref="A10" xr:uid="{00000000-0002-0000-2900-000000000000}">
      <formula1>"　　　　　知事,徳島県知事,高知県知事"</formula1>
    </dataValidation>
  </dataValidations>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K20"/>
  <sheetViews>
    <sheetView view="pageBreakPreview" zoomScaleSheetLayoutView="100" workbookViewId="0">
      <selection activeCell="A22" sqref="A22"/>
    </sheetView>
  </sheetViews>
  <sheetFormatPr defaultRowHeight="36" customHeight="1" x14ac:dyDescent="0.15"/>
  <cols>
    <col min="1" max="1" width="6.75" style="52" customWidth="1"/>
    <col min="2" max="2" width="6" style="52" customWidth="1"/>
    <col min="3" max="3" width="12.75" style="52" customWidth="1"/>
    <col min="4" max="4" width="6.75" style="52" customWidth="1"/>
    <col min="5" max="5" width="6" style="52" customWidth="1"/>
    <col min="6" max="6" width="12.75" style="52" customWidth="1"/>
    <col min="7" max="7" width="6.75" style="52" customWidth="1"/>
    <col min="8" max="8" width="6" style="52" customWidth="1"/>
    <col min="9" max="9" width="12.75" style="52" customWidth="1"/>
    <col min="10" max="10" width="7.5" style="52" customWidth="1"/>
    <col min="11" max="11" width="9" style="52" customWidth="1"/>
    <col min="12" max="16384" width="9" style="52"/>
  </cols>
  <sheetData>
    <row r="1" spans="1:11" ht="18" customHeight="1" x14ac:dyDescent="0.15">
      <c r="A1" s="52" t="s">
        <v>394</v>
      </c>
    </row>
    <row r="2" spans="1:11" ht="27" customHeight="1" x14ac:dyDescent="0.15"/>
    <row r="3" spans="1:11" ht="27" customHeight="1" x14ac:dyDescent="0.15">
      <c r="A3" s="357" t="s">
        <v>387</v>
      </c>
      <c r="B3" s="325"/>
      <c r="C3" s="325"/>
      <c r="D3" s="325"/>
      <c r="E3" s="325"/>
      <c r="F3" s="325"/>
      <c r="G3" s="325"/>
      <c r="H3" s="325"/>
      <c r="I3" s="325"/>
      <c r="J3" s="325"/>
    </row>
    <row r="4" spans="1:11" ht="18" customHeight="1" x14ac:dyDescent="0.15">
      <c r="A4" s="433" t="s">
        <v>25</v>
      </c>
      <c r="B4" s="325"/>
      <c r="C4" s="325"/>
      <c r="D4" s="325"/>
      <c r="E4" s="325"/>
      <c r="F4" s="325"/>
      <c r="G4" s="325"/>
      <c r="H4" s="325"/>
      <c r="I4" s="325"/>
      <c r="J4" s="325"/>
    </row>
    <row r="5" spans="1:11" s="61" customFormat="1" ht="3.75" customHeight="1" x14ac:dyDescent="0.15">
      <c r="A5" s="364"/>
      <c r="B5" s="364"/>
      <c r="C5" s="364"/>
      <c r="D5" s="364"/>
      <c r="E5" s="364"/>
      <c r="F5" s="85"/>
    </row>
    <row r="6" spans="1:11" s="61" customFormat="1" ht="24.75" customHeight="1" x14ac:dyDescent="0.15">
      <c r="A6" s="86"/>
      <c r="B6" s="87"/>
      <c r="C6" s="87"/>
      <c r="D6" s="87"/>
      <c r="E6" s="497" t="s">
        <v>569</v>
      </c>
      <c r="F6" s="364"/>
      <c r="G6" s="498"/>
      <c r="H6" s="498"/>
      <c r="I6" s="498"/>
      <c r="J6" s="498"/>
      <c r="K6" s="59"/>
    </row>
    <row r="7" spans="1:11" s="61" customFormat="1" ht="3.75" customHeight="1" x14ac:dyDescent="0.15">
      <c r="A7" s="87"/>
      <c r="B7" s="87"/>
      <c r="C7" s="87"/>
      <c r="D7" s="87"/>
      <c r="E7" s="87"/>
      <c r="F7" s="87"/>
      <c r="G7" s="87"/>
      <c r="H7" s="87"/>
      <c r="I7" s="87"/>
      <c r="J7" s="87"/>
      <c r="K7" s="85"/>
    </row>
    <row r="8" spans="1:11" s="61" customFormat="1" ht="24.75" customHeight="1" x14ac:dyDescent="0.15">
      <c r="A8" s="86"/>
      <c r="B8" s="87"/>
      <c r="C8" s="87"/>
      <c r="D8" s="87"/>
      <c r="E8" s="497" t="s">
        <v>570</v>
      </c>
      <c r="F8" s="364"/>
      <c r="G8" s="498"/>
      <c r="H8" s="498"/>
      <c r="I8" s="498"/>
      <c r="J8" s="498"/>
      <c r="K8" s="59"/>
    </row>
    <row r="9" spans="1:11" s="61" customFormat="1" ht="3.75" customHeight="1" x14ac:dyDescent="0.15">
      <c r="A9" s="449"/>
      <c r="B9" s="449"/>
      <c r="C9" s="449"/>
      <c r="D9" s="449"/>
      <c r="E9" s="449"/>
      <c r="F9" s="85"/>
    </row>
    <row r="10" spans="1:11" s="63" customFormat="1" ht="45" customHeight="1" x14ac:dyDescent="0.15">
      <c r="A10" s="515" t="s">
        <v>221</v>
      </c>
      <c r="B10" s="500"/>
      <c r="C10" s="501"/>
      <c r="D10" s="499" t="s">
        <v>40</v>
      </c>
      <c r="E10" s="500"/>
      <c r="F10" s="501"/>
      <c r="G10" s="499" t="s">
        <v>60</v>
      </c>
      <c r="H10" s="500"/>
      <c r="I10" s="501"/>
      <c r="J10" s="494" t="s">
        <v>406</v>
      </c>
    </row>
    <row r="11" spans="1:11" s="67" customFormat="1" ht="90" customHeight="1" x14ac:dyDescent="0.15">
      <c r="A11" s="135" t="s">
        <v>333</v>
      </c>
      <c r="B11" s="136" t="s">
        <v>353</v>
      </c>
      <c r="C11" s="136" t="s">
        <v>113</v>
      </c>
      <c r="D11" s="136" t="s">
        <v>125</v>
      </c>
      <c r="E11" s="136" t="s">
        <v>475</v>
      </c>
      <c r="F11" s="136" t="s">
        <v>443</v>
      </c>
      <c r="G11" s="136" t="s">
        <v>167</v>
      </c>
      <c r="H11" s="136" t="s">
        <v>214</v>
      </c>
      <c r="I11" s="136" t="s">
        <v>323</v>
      </c>
      <c r="J11" s="495"/>
    </row>
    <row r="12" spans="1:11" s="67" customFormat="1" ht="14.25" x14ac:dyDescent="0.15">
      <c r="A12" s="137" t="s">
        <v>331</v>
      </c>
      <c r="B12" s="138"/>
      <c r="C12" s="138" t="s">
        <v>331</v>
      </c>
      <c r="D12" s="138" t="s">
        <v>331</v>
      </c>
      <c r="E12" s="138"/>
      <c r="F12" s="138" t="s">
        <v>331</v>
      </c>
      <c r="G12" s="138" t="s">
        <v>331</v>
      </c>
      <c r="H12" s="138"/>
      <c r="I12" s="138" t="s">
        <v>331</v>
      </c>
      <c r="J12" s="139"/>
    </row>
    <row r="13" spans="1:11" s="67" customFormat="1" ht="216.75" customHeight="1" x14ac:dyDescent="0.15">
      <c r="A13" s="155"/>
      <c r="B13" s="140"/>
      <c r="C13" s="141" t="str">
        <f>IF(B13="","",A13*B13)</f>
        <v/>
      </c>
      <c r="D13" s="142">
        <v>44403</v>
      </c>
      <c r="E13" s="140"/>
      <c r="F13" s="141" t="str">
        <f>IF(E13="","",D13*E13)</f>
        <v/>
      </c>
      <c r="G13" s="143" t="str">
        <f>IF(A13="","",MIN(A13,D13))</f>
        <v/>
      </c>
      <c r="H13" s="143" t="str">
        <f>IF(B13="","",MIN(B13,E13))</f>
        <v/>
      </c>
      <c r="I13" s="143" t="str">
        <f>IF(H13="","",G13*H13)</f>
        <v/>
      </c>
      <c r="J13" s="278"/>
    </row>
    <row r="14" spans="1:11" ht="18" customHeight="1" x14ac:dyDescent="0.15"/>
    <row r="15" spans="1:11" s="70" customFormat="1" ht="18" customHeight="1" x14ac:dyDescent="0.15">
      <c r="A15" s="70" t="s">
        <v>321</v>
      </c>
    </row>
    <row r="16" spans="1:11" s="70" customFormat="1" ht="18" customHeight="1" x14ac:dyDescent="0.15">
      <c r="A16" s="324" t="s">
        <v>288</v>
      </c>
      <c r="B16" s="325"/>
      <c r="C16" s="325"/>
      <c r="D16" s="325"/>
      <c r="E16" s="325"/>
      <c r="F16" s="325"/>
      <c r="G16" s="325"/>
      <c r="H16" s="325"/>
      <c r="I16" s="325"/>
      <c r="J16" s="325"/>
    </row>
    <row r="17" spans="1:10" s="70" customFormat="1" ht="18" customHeight="1" x14ac:dyDescent="0.15">
      <c r="A17" s="134"/>
      <c r="B17" s="134"/>
      <c r="C17" s="134"/>
      <c r="D17" s="134"/>
      <c r="E17" s="134"/>
      <c r="F17" s="134"/>
      <c r="G17" s="134"/>
      <c r="H17" s="134"/>
      <c r="I17" s="134"/>
      <c r="J17" s="119"/>
    </row>
    <row r="18" spans="1:10" s="70" customFormat="1" ht="18" customHeight="1" x14ac:dyDescent="0.15">
      <c r="A18" s="324" t="s">
        <v>189</v>
      </c>
      <c r="B18" s="325"/>
      <c r="C18" s="325"/>
      <c r="D18" s="325"/>
      <c r="E18" s="325"/>
      <c r="F18" s="325"/>
      <c r="G18" s="325"/>
      <c r="H18" s="325"/>
      <c r="I18" s="325"/>
      <c r="J18" s="325"/>
    </row>
    <row r="19" spans="1:10" s="70" customFormat="1" ht="18" customHeight="1" x14ac:dyDescent="0.15">
      <c r="A19" s="134"/>
      <c r="B19" s="134"/>
      <c r="C19" s="134"/>
      <c r="D19" s="134"/>
      <c r="E19" s="134"/>
      <c r="F19" s="134"/>
      <c r="G19" s="134"/>
      <c r="H19" s="134"/>
      <c r="I19" s="134"/>
      <c r="J19" s="119"/>
    </row>
    <row r="20" spans="1:10" s="70" customFormat="1" ht="18" customHeight="1" x14ac:dyDescent="0.15">
      <c r="A20" s="324" t="s">
        <v>144</v>
      </c>
      <c r="B20" s="325"/>
      <c r="C20" s="325"/>
      <c r="D20" s="325"/>
      <c r="E20" s="325"/>
      <c r="F20" s="325"/>
      <c r="G20" s="325"/>
      <c r="H20" s="325"/>
      <c r="I20" s="325"/>
      <c r="J20" s="325"/>
    </row>
  </sheetData>
  <mergeCells count="15">
    <mergeCell ref="A3:J3"/>
    <mergeCell ref="A4:J4"/>
    <mergeCell ref="A5:E5"/>
    <mergeCell ref="E6:F6"/>
    <mergeCell ref="G6:J6"/>
    <mergeCell ref="A16:J16"/>
    <mergeCell ref="A18:J18"/>
    <mergeCell ref="A20:J20"/>
    <mergeCell ref="J10:J11"/>
    <mergeCell ref="E8:F8"/>
    <mergeCell ref="G8:J8"/>
    <mergeCell ref="A9:E9"/>
    <mergeCell ref="A10:C10"/>
    <mergeCell ref="D10:F10"/>
    <mergeCell ref="G10:I10"/>
  </mergeCells>
  <phoneticPr fontId="2"/>
  <printOptions horizontalCentered="1"/>
  <pageMargins left="0.78740157480314965" right="0.78740157480314965" top="0.59055118110236227" bottom="0.59055118110236227" header="0.31496062992125984" footer="0.31496062992125984"/>
  <pageSetup paperSize="9" scale="95" fitToHeight="0" orientation="portrait" blackAndWhite="1" r:id="rId1"/>
  <headerFooter>
    <oddHeader>&amp;R様式　&amp;A</oddHead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2:J27"/>
  <sheetViews>
    <sheetView view="pageBreakPreview" zoomScaleSheetLayoutView="100" workbookViewId="0">
      <selection activeCell="A22" sqref="A22"/>
    </sheetView>
  </sheetViews>
  <sheetFormatPr defaultRowHeight="13.5" x14ac:dyDescent="0.15"/>
  <cols>
    <col min="1" max="1" width="9" style="52" customWidth="1"/>
    <col min="2" max="2" width="13.625" style="52" customWidth="1"/>
    <col min="3" max="4" width="12.625" style="52" customWidth="1"/>
    <col min="5" max="7" width="10.5" style="52" customWidth="1"/>
    <col min="8" max="8" width="9" style="52" customWidth="1"/>
    <col min="9" max="16384" width="9" style="52"/>
  </cols>
  <sheetData>
    <row r="2" spans="1:9" ht="22.5" x14ac:dyDescent="0.15">
      <c r="A2" s="357" t="s">
        <v>391</v>
      </c>
      <c r="B2" s="357"/>
      <c r="C2" s="357"/>
      <c r="D2" s="357"/>
      <c r="E2" s="357"/>
      <c r="F2" s="357"/>
      <c r="G2" s="357"/>
      <c r="H2" s="325"/>
    </row>
    <row r="3" spans="1:9" ht="22.5" x14ac:dyDescent="0.15">
      <c r="A3" s="53"/>
      <c r="B3" s="53"/>
      <c r="C3" s="53"/>
      <c r="D3" s="53"/>
      <c r="E3" s="53"/>
      <c r="F3" s="53"/>
      <c r="G3" s="53"/>
    </row>
    <row r="4" spans="1:9" ht="27" customHeight="1" x14ac:dyDescent="0.15">
      <c r="A4" s="366" t="s">
        <v>415</v>
      </c>
      <c r="B4" s="366"/>
      <c r="C4" s="366"/>
      <c r="D4" s="366"/>
      <c r="E4" s="366"/>
      <c r="F4" s="366"/>
      <c r="G4" s="366"/>
      <c r="H4" s="367"/>
    </row>
    <row r="5" spans="1:9" ht="18.75" x14ac:dyDescent="0.15">
      <c r="A5" s="54"/>
      <c r="B5" s="54"/>
      <c r="C5" s="54"/>
      <c r="D5" s="54"/>
      <c r="E5" s="54"/>
      <c r="F5" s="54"/>
      <c r="G5" s="54"/>
    </row>
    <row r="6" spans="1:9" s="57" customFormat="1" ht="27" customHeight="1" x14ac:dyDescent="0.15">
      <c r="A6" s="359" t="str">
        <f>入力シート!$B$8</f>
        <v>令和7年　　月　　日</v>
      </c>
      <c r="B6" s="359"/>
      <c r="C6" s="128"/>
      <c r="D6" s="128"/>
      <c r="E6" s="128"/>
      <c r="F6" s="128"/>
      <c r="G6" s="128"/>
    </row>
    <row r="7" spans="1:9" x14ac:dyDescent="0.15">
      <c r="A7" s="129"/>
      <c r="B7" s="56"/>
      <c r="C7" s="56"/>
      <c r="D7" s="56"/>
      <c r="E7" s="56"/>
      <c r="F7" s="56"/>
      <c r="G7" s="56"/>
      <c r="H7" s="56"/>
    </row>
    <row r="8" spans="1:9" s="61" customFormat="1" ht="27" customHeight="1" x14ac:dyDescent="0.15">
      <c r="A8" s="360" t="str">
        <f>"徳島県及び高知県参議院合同選挙区選挙管理委員会委員長　"&amp;入力シート!$B$10&amp;"　様"</f>
        <v>徳島県及び高知県参議院合同選挙区選挙管理委員会委員長　田中　庄司　様</v>
      </c>
      <c r="B8" s="360"/>
      <c r="C8" s="360"/>
      <c r="D8" s="360"/>
      <c r="E8" s="360"/>
      <c r="F8" s="360"/>
      <c r="G8" s="360"/>
      <c r="H8" s="360"/>
    </row>
    <row r="9" spans="1:9" x14ac:dyDescent="0.15">
      <c r="A9" s="129"/>
      <c r="B9" s="129"/>
      <c r="C9" s="129"/>
      <c r="D9" s="129"/>
      <c r="E9" s="129"/>
      <c r="F9" s="129"/>
      <c r="G9" s="129"/>
      <c r="H9" s="56"/>
    </row>
    <row r="10" spans="1:9" ht="27" customHeight="1" x14ac:dyDescent="0.15">
      <c r="A10" s="361" t="str">
        <f>TEXT(入力シート!$B$7,"ggge年m月d日")&amp;"執行"&amp;入力シート!$B$3</f>
        <v>令和7年　　月　　日執行参議院徳島県及び高知県選挙区選出議員選挙</v>
      </c>
      <c r="B10" s="361"/>
      <c r="C10" s="361"/>
      <c r="D10" s="361"/>
      <c r="E10" s="361"/>
      <c r="F10" s="361"/>
      <c r="G10" s="361"/>
      <c r="H10" s="354"/>
    </row>
    <row r="11" spans="1:9" ht="27" customHeight="1" x14ac:dyDescent="0.15">
      <c r="A11" s="56"/>
      <c r="B11" s="56"/>
      <c r="C11" s="56"/>
      <c r="D11" s="56"/>
      <c r="E11" s="58" t="s">
        <v>451</v>
      </c>
      <c r="F11" s="354" t="str">
        <f>入力シート!$B$22</f>
        <v>　</v>
      </c>
      <c r="G11" s="354"/>
      <c r="H11" s="354"/>
      <c r="I11" s="59"/>
    </row>
    <row r="12" spans="1:9" ht="27" customHeight="1" x14ac:dyDescent="0.15">
      <c r="A12" s="60"/>
      <c r="B12" s="60"/>
      <c r="C12" s="60"/>
      <c r="D12" s="60"/>
      <c r="E12" s="60"/>
      <c r="F12" s="60"/>
      <c r="G12" s="60"/>
      <c r="H12" s="61"/>
    </row>
    <row r="13" spans="1:9" x14ac:dyDescent="0.15">
      <c r="A13" s="355" t="s">
        <v>296</v>
      </c>
      <c r="B13" s="355"/>
      <c r="C13" s="355"/>
      <c r="D13" s="355"/>
      <c r="E13" s="355"/>
      <c r="F13" s="355"/>
      <c r="G13" s="355"/>
      <c r="H13" s="355"/>
    </row>
    <row r="14" spans="1:9" x14ac:dyDescent="0.15">
      <c r="A14" s="350"/>
      <c r="B14" s="350"/>
      <c r="C14" s="350"/>
      <c r="D14" s="350"/>
      <c r="E14" s="350"/>
      <c r="F14" s="350"/>
      <c r="G14" s="350"/>
      <c r="H14" s="350"/>
    </row>
    <row r="15" spans="1:9" ht="34.5" customHeight="1" x14ac:dyDescent="0.15">
      <c r="A15" s="523" t="s">
        <v>470</v>
      </c>
      <c r="B15" s="525" t="s">
        <v>17</v>
      </c>
      <c r="C15" s="460" t="s">
        <v>88</v>
      </c>
      <c r="D15" s="461"/>
      <c r="E15" s="330" t="s">
        <v>35</v>
      </c>
      <c r="F15" s="330"/>
      <c r="G15" s="330"/>
      <c r="H15" s="333" t="s">
        <v>259</v>
      </c>
    </row>
    <row r="16" spans="1:9" ht="44.25" customHeight="1" x14ac:dyDescent="0.15">
      <c r="A16" s="524"/>
      <c r="B16" s="526"/>
      <c r="C16" s="455" t="s">
        <v>305</v>
      </c>
      <c r="D16" s="456"/>
      <c r="E16" s="72" t="s">
        <v>471</v>
      </c>
      <c r="F16" s="72" t="s">
        <v>436</v>
      </c>
      <c r="G16" s="72" t="s">
        <v>498</v>
      </c>
      <c r="H16" s="334"/>
    </row>
    <row r="17" spans="1:10" ht="75" customHeight="1" x14ac:dyDescent="0.15">
      <c r="A17" s="130" t="s">
        <v>210</v>
      </c>
      <c r="B17" s="284"/>
      <c r="C17" s="459"/>
      <c r="D17" s="459"/>
      <c r="E17" s="261"/>
      <c r="F17" s="282"/>
      <c r="G17" s="261"/>
      <c r="H17" s="262"/>
    </row>
    <row r="18" spans="1:10" ht="75" customHeight="1" x14ac:dyDescent="0.15">
      <c r="A18" s="131" t="s">
        <v>326</v>
      </c>
      <c r="B18" s="285"/>
      <c r="C18" s="454"/>
      <c r="D18" s="454"/>
      <c r="E18" s="264"/>
      <c r="F18" s="286"/>
      <c r="G18" s="264"/>
      <c r="H18" s="161"/>
    </row>
    <row r="20" spans="1:10" x14ac:dyDescent="0.15">
      <c r="A20" s="70" t="s">
        <v>321</v>
      </c>
      <c r="B20" s="70"/>
      <c r="C20" s="70"/>
      <c r="D20" s="70"/>
      <c r="E20" s="70"/>
      <c r="F20" s="70"/>
      <c r="G20" s="70"/>
      <c r="H20" s="70"/>
      <c r="I20" s="70"/>
      <c r="J20" s="70"/>
    </row>
    <row r="21" spans="1:10" ht="13.5" customHeight="1" x14ac:dyDescent="0.15">
      <c r="A21" s="324" t="s">
        <v>237</v>
      </c>
      <c r="B21" s="324"/>
      <c r="C21" s="324"/>
      <c r="D21" s="324"/>
      <c r="E21" s="324"/>
      <c r="F21" s="324"/>
      <c r="G21" s="324"/>
      <c r="H21" s="324"/>
      <c r="I21" s="132"/>
      <c r="J21" s="132"/>
    </row>
    <row r="22" spans="1:10" ht="13.5" customHeight="1" x14ac:dyDescent="0.15">
      <c r="A22" s="324" t="s">
        <v>472</v>
      </c>
      <c r="B22" s="324"/>
      <c r="C22" s="324"/>
      <c r="D22" s="324"/>
      <c r="E22" s="324"/>
      <c r="F22" s="324"/>
      <c r="G22" s="324"/>
      <c r="H22" s="324"/>
      <c r="I22" s="132"/>
      <c r="J22" s="132"/>
    </row>
    <row r="23" spans="1:10" x14ac:dyDescent="0.15">
      <c r="A23" s="362" t="s">
        <v>445</v>
      </c>
      <c r="B23" s="362"/>
      <c r="C23" s="362"/>
      <c r="D23" s="362"/>
      <c r="E23" s="362"/>
      <c r="F23" s="362"/>
      <c r="G23" s="362"/>
      <c r="H23" s="362"/>
      <c r="I23" s="133"/>
      <c r="J23" s="119"/>
    </row>
    <row r="24" spans="1:10" x14ac:dyDescent="0.15">
      <c r="A24" s="362" t="s">
        <v>524</v>
      </c>
      <c r="B24" s="362"/>
      <c r="C24" s="362"/>
      <c r="D24" s="362"/>
      <c r="E24" s="362"/>
      <c r="F24" s="362"/>
      <c r="G24" s="362"/>
      <c r="H24" s="362"/>
      <c r="I24" s="134"/>
      <c r="J24" s="119"/>
    </row>
    <row r="25" spans="1:10" x14ac:dyDescent="0.15">
      <c r="A25" s="363" t="s">
        <v>270</v>
      </c>
      <c r="B25" s="363"/>
      <c r="C25" s="363"/>
      <c r="D25" s="363"/>
      <c r="E25" s="363"/>
      <c r="F25" s="363"/>
      <c r="G25" s="363"/>
      <c r="H25" s="363"/>
      <c r="I25" s="134"/>
      <c r="J25" s="119"/>
    </row>
    <row r="26" spans="1:10" x14ac:dyDescent="0.15">
      <c r="A26" s="134"/>
      <c r="B26" s="134"/>
      <c r="C26" s="134"/>
      <c r="D26" s="134"/>
      <c r="E26" s="134"/>
      <c r="F26" s="134"/>
      <c r="G26" s="134"/>
      <c r="H26" s="134"/>
      <c r="I26" s="134"/>
      <c r="J26" s="119"/>
    </row>
    <row r="27" spans="1:10" ht="13.5" customHeight="1" x14ac:dyDescent="0.15">
      <c r="A27" s="522"/>
      <c r="B27" s="522"/>
      <c r="C27" s="522"/>
      <c r="D27" s="522"/>
      <c r="E27" s="522"/>
      <c r="F27" s="522"/>
      <c r="G27" s="522"/>
      <c r="H27" s="522"/>
      <c r="I27" s="132"/>
      <c r="J27" s="132"/>
    </row>
  </sheetData>
  <mergeCells count="22">
    <mergeCell ref="A2:H2"/>
    <mergeCell ref="A4:H4"/>
    <mergeCell ref="A6:B6"/>
    <mergeCell ref="A8:H8"/>
    <mergeCell ref="A10:H10"/>
    <mergeCell ref="F11:H11"/>
    <mergeCell ref="A13:H13"/>
    <mergeCell ref="A14:H14"/>
    <mergeCell ref="C15:D15"/>
    <mergeCell ref="E15:G15"/>
    <mergeCell ref="A23:H23"/>
    <mergeCell ref="A24:H24"/>
    <mergeCell ref="A25:H25"/>
    <mergeCell ref="A27:H27"/>
    <mergeCell ref="A15:A16"/>
    <mergeCell ref="B15:B16"/>
    <mergeCell ref="H15:H16"/>
    <mergeCell ref="C16:D16"/>
    <mergeCell ref="C17:D17"/>
    <mergeCell ref="C18:D18"/>
    <mergeCell ref="A21:H21"/>
    <mergeCell ref="A22:H22"/>
  </mergeCells>
  <phoneticPr fontId="2"/>
  <printOptions horizontalCentered="1"/>
  <pageMargins left="0.78740157480314965" right="0.78740157480314965" top="0.59055118110236227" bottom="0.59055118110236227" header="0.31496062992125984" footer="0.31496062992125984"/>
  <pageSetup paperSize="9" scale="95" orientation="portrait" blackAndWhite="1" r:id="rId1"/>
  <headerFooter>
    <oddHeader>&amp;R様式　&amp;A</oddHead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6"/>
  <sheetViews>
    <sheetView view="pageBreakPreview" zoomScaleSheetLayoutView="100" workbookViewId="0">
      <selection activeCell="A22" sqref="A22"/>
    </sheetView>
  </sheetViews>
  <sheetFormatPr defaultRowHeight="13.5" x14ac:dyDescent="0.15"/>
  <cols>
    <col min="1" max="1" width="6.75" style="52" customWidth="1"/>
    <col min="2" max="2" width="37.125" style="52" customWidth="1"/>
    <col min="3" max="4" width="21.625" style="52" customWidth="1"/>
    <col min="5" max="5" width="9" style="52" customWidth="1"/>
    <col min="6" max="16384" width="9" style="52"/>
  </cols>
  <sheetData>
    <row r="1" spans="1:6" ht="18" customHeight="1" x14ac:dyDescent="0.15"/>
    <row r="2" spans="1:6" ht="27" customHeight="1" x14ac:dyDescent="0.15">
      <c r="A2" s="357" t="s">
        <v>250</v>
      </c>
      <c r="B2" s="357"/>
      <c r="C2" s="357"/>
      <c r="D2" s="325"/>
    </row>
    <row r="3" spans="1:6" ht="18" customHeight="1" x14ac:dyDescent="0.15">
      <c r="A3" s="392"/>
      <c r="B3" s="392"/>
      <c r="C3" s="392"/>
      <c r="D3" s="367"/>
    </row>
    <row r="4" spans="1:6" ht="13.5" customHeight="1" x14ac:dyDescent="0.15">
      <c r="A4" s="53"/>
      <c r="B4" s="53"/>
      <c r="C4" s="53"/>
    </row>
    <row r="5" spans="1:6" ht="27" customHeight="1" x14ac:dyDescent="0.15">
      <c r="A5" s="366" t="s">
        <v>482</v>
      </c>
      <c r="B5" s="366"/>
      <c r="C5" s="366"/>
      <c r="D5" s="367"/>
    </row>
    <row r="6" spans="1:6" ht="13.5" customHeight="1" x14ac:dyDescent="0.15">
      <c r="A6" s="54"/>
      <c r="B6" s="54"/>
      <c r="C6" s="54"/>
    </row>
    <row r="7" spans="1:6" s="57" customFormat="1" ht="27" customHeight="1" x14ac:dyDescent="0.15">
      <c r="A7" s="508" t="s">
        <v>275</v>
      </c>
      <c r="B7" s="508"/>
      <c r="C7" s="120"/>
      <c r="D7" s="120"/>
    </row>
    <row r="8" spans="1:6" s="57" customFormat="1" ht="27" customHeight="1" x14ac:dyDescent="0.15">
      <c r="A8" s="361" t="str">
        <f>TEXT(入力シート!$B$7,"ggge年m月d日")&amp;"執行"&amp;入力シート!$B$3</f>
        <v>令和7年　　月　　日執行参議院徳島県及び高知県選挙区選出議員選挙</v>
      </c>
      <c r="B8" s="361"/>
      <c r="C8" s="361"/>
      <c r="D8" s="354"/>
    </row>
    <row r="9" spans="1:6" s="57" customFormat="1" ht="27" customHeight="1" x14ac:dyDescent="0.15">
      <c r="A9" s="56"/>
      <c r="B9" s="56"/>
      <c r="C9" s="58" t="s">
        <v>451</v>
      </c>
      <c r="D9" s="56" t="str">
        <f>入力シート!$B$22</f>
        <v>　</v>
      </c>
      <c r="E9" s="56"/>
      <c r="F9" s="56"/>
    </row>
    <row r="10" spans="1:6" s="61" customFormat="1" ht="9" customHeight="1" x14ac:dyDescent="0.15">
      <c r="A10" s="60"/>
      <c r="B10" s="60"/>
      <c r="C10" s="60"/>
    </row>
    <row r="11" spans="1:6" s="61" customFormat="1" ht="18" customHeight="1" x14ac:dyDescent="0.15">
      <c r="A11" s="355" t="s">
        <v>296</v>
      </c>
      <c r="B11" s="355"/>
      <c r="C11" s="355"/>
      <c r="D11" s="355"/>
    </row>
    <row r="12" spans="1:6" s="61" customFormat="1" ht="9" customHeight="1" x14ac:dyDescent="0.15">
      <c r="A12" s="350"/>
      <c r="B12" s="350"/>
      <c r="C12" s="350"/>
      <c r="D12" s="350"/>
    </row>
    <row r="13" spans="1:6" s="67" customFormat="1" ht="54" customHeight="1" x14ac:dyDescent="0.15">
      <c r="A13" s="474" t="s">
        <v>489</v>
      </c>
      <c r="B13" s="475"/>
      <c r="C13" s="121" t="s">
        <v>137</v>
      </c>
      <c r="D13" s="122" t="s">
        <v>61</v>
      </c>
    </row>
    <row r="14" spans="1:6" s="67" customFormat="1" ht="45" customHeight="1" x14ac:dyDescent="0.15">
      <c r="A14" s="388" t="s">
        <v>487</v>
      </c>
      <c r="B14" s="467"/>
      <c r="C14" s="532"/>
      <c r="D14" s="533"/>
    </row>
    <row r="15" spans="1:6" s="67" customFormat="1" ht="45" customHeight="1" x14ac:dyDescent="0.15">
      <c r="A15" s="388" t="s">
        <v>488</v>
      </c>
      <c r="B15" s="467"/>
      <c r="C15" s="81" t="s">
        <v>436</v>
      </c>
      <c r="D15" s="123" t="s">
        <v>28</v>
      </c>
    </row>
    <row r="16" spans="1:6" s="67" customFormat="1" ht="30" customHeight="1" x14ac:dyDescent="0.15">
      <c r="A16" s="528"/>
      <c r="B16" s="529"/>
      <c r="C16" s="124"/>
      <c r="D16" s="125"/>
    </row>
    <row r="17" spans="1:4" s="67" customFormat="1" ht="15" customHeight="1" x14ac:dyDescent="0.15">
      <c r="A17" s="530" t="s">
        <v>331</v>
      </c>
      <c r="B17" s="531"/>
      <c r="C17" s="126"/>
      <c r="D17" s="127" t="s">
        <v>331</v>
      </c>
    </row>
    <row r="18" spans="1:4" ht="18" customHeight="1" x14ac:dyDescent="0.15"/>
    <row r="19" spans="1:4" ht="18" customHeight="1" x14ac:dyDescent="0.15">
      <c r="A19" s="70" t="s">
        <v>321</v>
      </c>
      <c r="B19" s="70"/>
      <c r="C19" s="70"/>
    </row>
    <row r="20" spans="1:4" ht="18" customHeight="1" x14ac:dyDescent="0.15">
      <c r="A20" s="324" t="s">
        <v>82</v>
      </c>
      <c r="B20" s="324"/>
      <c r="C20" s="324"/>
      <c r="D20" s="325"/>
    </row>
    <row r="21" spans="1:4" ht="18" customHeight="1" x14ac:dyDescent="0.15">
      <c r="A21" s="324" t="s">
        <v>185</v>
      </c>
      <c r="B21" s="324"/>
      <c r="C21" s="324"/>
      <c r="D21" s="325"/>
    </row>
    <row r="22" spans="1:4" ht="18" customHeight="1" x14ac:dyDescent="0.15">
      <c r="A22" s="324" t="s">
        <v>59</v>
      </c>
      <c r="B22" s="324"/>
      <c r="C22" s="324"/>
      <c r="D22" s="325"/>
    </row>
    <row r="23" spans="1:4" ht="18" customHeight="1" x14ac:dyDescent="0.15">
      <c r="A23" s="324" t="s">
        <v>467</v>
      </c>
      <c r="B23" s="324"/>
      <c r="C23" s="324"/>
      <c r="D23" s="325"/>
    </row>
    <row r="24" spans="1:4" ht="18" customHeight="1" x14ac:dyDescent="0.15">
      <c r="A24" s="324" t="s">
        <v>222</v>
      </c>
      <c r="B24" s="324"/>
      <c r="C24" s="324"/>
      <c r="D24" s="325"/>
    </row>
    <row r="25" spans="1:4" ht="18" customHeight="1" x14ac:dyDescent="0.15">
      <c r="A25" s="324" t="s">
        <v>372</v>
      </c>
      <c r="B25" s="324"/>
      <c r="C25" s="324"/>
      <c r="D25" s="325"/>
    </row>
    <row r="26" spans="1:4" ht="18" customHeight="1" x14ac:dyDescent="0.15">
      <c r="A26" s="324" t="s">
        <v>226</v>
      </c>
      <c r="B26" s="324"/>
      <c r="C26" s="324"/>
      <c r="D26" s="325"/>
    </row>
    <row r="27" spans="1:4" ht="18" customHeight="1" x14ac:dyDescent="0.15">
      <c r="A27" s="324" t="s">
        <v>490</v>
      </c>
      <c r="B27" s="324"/>
      <c r="C27" s="324"/>
      <c r="D27" s="325"/>
    </row>
    <row r="28" spans="1:4" ht="18" customHeight="1" x14ac:dyDescent="0.15">
      <c r="A28" s="324" t="s">
        <v>500</v>
      </c>
      <c r="B28" s="324"/>
      <c r="C28" s="324"/>
      <c r="D28" s="325"/>
    </row>
    <row r="29" spans="1:4" ht="18" customHeight="1" x14ac:dyDescent="0.15">
      <c r="A29" s="324" t="s">
        <v>504</v>
      </c>
      <c r="B29" s="324"/>
      <c r="C29" s="324"/>
      <c r="D29" s="325"/>
    </row>
    <row r="30" spans="1:4" ht="18" customHeight="1" x14ac:dyDescent="0.15">
      <c r="A30" s="527" t="s">
        <v>133</v>
      </c>
      <c r="B30" s="527"/>
      <c r="C30" s="527"/>
      <c r="D30" s="527"/>
    </row>
    <row r="31" spans="1:4" ht="18" customHeight="1" x14ac:dyDescent="0.15">
      <c r="A31" s="324" t="s">
        <v>501</v>
      </c>
      <c r="B31" s="324"/>
      <c r="C31" s="324"/>
      <c r="D31" s="325"/>
    </row>
    <row r="32" spans="1:4" ht="18" customHeight="1" x14ac:dyDescent="0.15">
      <c r="A32" s="324" t="s">
        <v>505</v>
      </c>
      <c r="B32" s="324"/>
      <c r="C32" s="324"/>
      <c r="D32" s="325"/>
    </row>
    <row r="33" spans="1:4" ht="18" customHeight="1" x14ac:dyDescent="0.15">
      <c r="A33" s="527" t="s">
        <v>506</v>
      </c>
      <c r="B33" s="527"/>
      <c r="C33" s="527"/>
      <c r="D33" s="527"/>
    </row>
    <row r="34" spans="1:4" ht="18" customHeight="1" x14ac:dyDescent="0.15">
      <c r="A34" s="324" t="s">
        <v>491</v>
      </c>
      <c r="B34" s="324"/>
      <c r="C34" s="324"/>
      <c r="D34" s="325"/>
    </row>
    <row r="35" spans="1:4" ht="18" customHeight="1" x14ac:dyDescent="0.15">
      <c r="A35" s="324" t="s">
        <v>492</v>
      </c>
      <c r="B35" s="324"/>
      <c r="C35" s="324"/>
      <c r="D35" s="325"/>
    </row>
    <row r="36" spans="1:4" ht="18" customHeight="1" x14ac:dyDescent="0.15">
      <c r="A36" s="324"/>
      <c r="B36" s="324"/>
      <c r="C36" s="324"/>
      <c r="D36" s="325"/>
    </row>
  </sheetData>
  <mergeCells count="30">
    <mergeCell ref="A2:D2"/>
    <mergeCell ref="A3:D3"/>
    <mergeCell ref="A5:D5"/>
    <mergeCell ref="A7:B7"/>
    <mergeCell ref="A8:D8"/>
    <mergeCell ref="A11:D11"/>
    <mergeCell ref="A12:D12"/>
    <mergeCell ref="A13:B13"/>
    <mergeCell ref="A14:B14"/>
    <mergeCell ref="C14:D14"/>
    <mergeCell ref="A15:B15"/>
    <mergeCell ref="A16:B16"/>
    <mergeCell ref="A17:B17"/>
    <mergeCell ref="A20:D20"/>
    <mergeCell ref="A21:D21"/>
    <mergeCell ref="A22:D22"/>
    <mergeCell ref="A23:D23"/>
    <mergeCell ref="A24:D24"/>
    <mergeCell ref="A25:D25"/>
    <mergeCell ref="A26:D26"/>
    <mergeCell ref="A27:D27"/>
    <mergeCell ref="A28:D28"/>
    <mergeCell ref="A29:D29"/>
    <mergeCell ref="A30:D30"/>
    <mergeCell ref="A31:D31"/>
    <mergeCell ref="A32:D32"/>
    <mergeCell ref="A33:D33"/>
    <mergeCell ref="A34:D34"/>
    <mergeCell ref="A35:D35"/>
    <mergeCell ref="A36:D36"/>
  </mergeCells>
  <phoneticPr fontId="2"/>
  <printOptions horizontalCentered="1"/>
  <pageMargins left="0.78740157480314965" right="0.78740157480314965" top="0.59055118110236227" bottom="0.59055118110236227" header="0.31496062992125984" footer="0.31496062992125984"/>
  <pageSetup paperSize="9" scale="95" orientation="portrait" blackAndWhite="1" r:id="rId1"/>
  <headerFooter>
    <oddHeader>&amp;R様式　&amp;A</oddHead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M49"/>
  <sheetViews>
    <sheetView view="pageBreakPreview" zoomScaleSheetLayoutView="100" workbookViewId="0">
      <selection activeCell="A22" sqref="A22"/>
    </sheetView>
  </sheetViews>
  <sheetFormatPr defaultRowHeight="13.5" x14ac:dyDescent="0.15"/>
  <cols>
    <col min="1" max="1" width="25" style="52" customWidth="1"/>
    <col min="2" max="2" width="28.625" style="52" customWidth="1"/>
    <col min="3" max="9" width="4" style="52" customWidth="1"/>
    <col min="10" max="10" width="2.125" style="52" customWidth="1"/>
    <col min="11" max="11" width="9" style="52" customWidth="1"/>
    <col min="12" max="16384" width="9" style="52"/>
  </cols>
  <sheetData>
    <row r="1" spans="1:13" ht="11.25" customHeight="1" x14ac:dyDescent="0.15">
      <c r="M1" s="98"/>
    </row>
    <row r="2" spans="1:13" ht="27" customHeight="1" x14ac:dyDescent="0.15">
      <c r="A2" s="357" t="s">
        <v>255</v>
      </c>
      <c r="B2" s="357"/>
      <c r="C2" s="357"/>
      <c r="D2" s="357"/>
      <c r="E2" s="357"/>
      <c r="F2" s="357"/>
      <c r="G2" s="357"/>
      <c r="H2" s="357"/>
      <c r="I2" s="357"/>
      <c r="J2" s="325"/>
      <c r="M2" s="98"/>
    </row>
    <row r="3" spans="1:13" ht="18" customHeight="1" x14ac:dyDescent="0.15">
      <c r="A3" s="392" t="s">
        <v>9</v>
      </c>
      <c r="B3" s="392"/>
      <c r="C3" s="392"/>
      <c r="D3" s="392"/>
      <c r="E3" s="392"/>
      <c r="F3" s="392"/>
      <c r="G3" s="392"/>
      <c r="H3" s="392"/>
      <c r="I3" s="367"/>
      <c r="J3" s="367"/>
      <c r="M3" s="98"/>
    </row>
    <row r="4" spans="1:13" ht="11.25" customHeight="1" x14ac:dyDescent="0.15">
      <c r="A4" s="53"/>
      <c r="B4" s="53"/>
      <c r="C4" s="53"/>
      <c r="D4" s="53"/>
      <c r="E4" s="53"/>
      <c r="F4" s="53"/>
      <c r="G4" s="53"/>
      <c r="H4" s="53"/>
      <c r="I4" s="53"/>
      <c r="M4" s="98"/>
    </row>
    <row r="5" spans="1:13" ht="27" customHeight="1" x14ac:dyDescent="0.15">
      <c r="A5" s="366" t="s">
        <v>469</v>
      </c>
      <c r="B5" s="366"/>
      <c r="C5" s="366"/>
      <c r="D5" s="366"/>
      <c r="E5" s="366"/>
      <c r="F5" s="366"/>
      <c r="G5" s="366"/>
      <c r="H5" s="366"/>
      <c r="I5" s="366"/>
      <c r="J5" s="367"/>
      <c r="M5" s="98"/>
    </row>
    <row r="6" spans="1:13" ht="27" customHeight="1" x14ac:dyDescent="0.15">
      <c r="A6" s="366" t="s">
        <v>91</v>
      </c>
      <c r="B6" s="366"/>
      <c r="C6" s="366"/>
      <c r="D6" s="366"/>
      <c r="E6" s="366"/>
      <c r="F6" s="366"/>
      <c r="G6" s="366"/>
      <c r="H6" s="366"/>
      <c r="I6" s="366"/>
      <c r="J6" s="367"/>
      <c r="M6" s="98"/>
    </row>
    <row r="7" spans="1:13" ht="7.35" customHeight="1" x14ac:dyDescent="0.15">
      <c r="A7" s="54"/>
      <c r="B7" s="54"/>
      <c r="C7" s="54"/>
      <c r="D7" s="54"/>
      <c r="E7" s="54"/>
      <c r="F7" s="54"/>
      <c r="G7" s="54"/>
      <c r="H7" s="54"/>
      <c r="I7" s="54"/>
      <c r="M7" s="98"/>
    </row>
    <row r="8" spans="1:13" s="57" customFormat="1" ht="27" customHeight="1" x14ac:dyDescent="0.15">
      <c r="A8" s="55" t="s">
        <v>275</v>
      </c>
      <c r="B8" s="56"/>
      <c r="C8" s="56"/>
      <c r="D8" s="56"/>
      <c r="E8" s="56"/>
      <c r="F8" s="56"/>
      <c r="G8" s="56"/>
      <c r="H8" s="56"/>
      <c r="I8" s="56"/>
      <c r="J8" s="56"/>
      <c r="M8" s="99"/>
    </row>
    <row r="9" spans="1:13" ht="7.35" customHeight="1" x14ac:dyDescent="0.15">
      <c r="A9" s="54"/>
      <c r="B9" s="54"/>
      <c r="C9" s="54"/>
      <c r="D9" s="54"/>
      <c r="E9" s="54"/>
      <c r="F9" s="54"/>
      <c r="G9" s="54"/>
      <c r="H9" s="54"/>
      <c r="I9" s="54"/>
      <c r="M9" s="98"/>
    </row>
    <row r="10" spans="1:13" s="61" customFormat="1" ht="27" customHeight="1" x14ac:dyDescent="0.15">
      <c r="A10" s="100" t="s">
        <v>545</v>
      </c>
      <c r="B10" s="67" t="str">
        <f>IFERROR(VLOOKUP(A10,入力シート!$A$11:$B$12,2,FALSE),"")</f>
        <v/>
      </c>
      <c r="C10" s="67" t="s">
        <v>212</v>
      </c>
      <c r="D10" s="67"/>
      <c r="E10" s="67"/>
      <c r="F10" s="67"/>
      <c r="G10" s="67"/>
      <c r="H10" s="67"/>
      <c r="I10" s="67"/>
      <c r="J10" s="67"/>
      <c r="M10" s="101"/>
    </row>
    <row r="11" spans="1:13" ht="7.5" customHeight="1" x14ac:dyDescent="0.15">
      <c r="A11" s="54"/>
      <c r="B11" s="54"/>
      <c r="C11" s="54"/>
      <c r="D11" s="54"/>
      <c r="E11" s="54"/>
      <c r="F11" s="54"/>
      <c r="G11" s="54"/>
      <c r="H11" s="54"/>
      <c r="I11" s="54"/>
      <c r="M11" s="98"/>
    </row>
    <row r="12" spans="1:13" s="57" customFormat="1" ht="48" x14ac:dyDescent="0.15">
      <c r="A12" s="102" t="s">
        <v>579</v>
      </c>
      <c r="B12" s="103" t="s">
        <v>184</v>
      </c>
      <c r="C12" s="426"/>
      <c r="D12" s="426"/>
      <c r="E12" s="426"/>
      <c r="F12" s="426"/>
      <c r="G12" s="426"/>
      <c r="H12" s="426"/>
      <c r="I12" s="426"/>
      <c r="J12" s="56"/>
      <c r="K12" s="491"/>
      <c r="L12" s="491"/>
    </row>
    <row r="13" spans="1:13" s="57" customFormat="1" ht="7.5" customHeight="1" x14ac:dyDescent="0.15">
      <c r="A13" s="361"/>
      <c r="B13" s="361"/>
      <c r="C13" s="361"/>
      <c r="D13" s="361"/>
      <c r="E13" s="361"/>
      <c r="F13" s="361"/>
      <c r="G13" s="361"/>
      <c r="H13" s="361"/>
      <c r="I13" s="361"/>
      <c r="J13" s="354"/>
    </row>
    <row r="14" spans="1:13" s="57" customFormat="1" ht="26.25" customHeight="1" x14ac:dyDescent="0.15">
      <c r="A14" s="102"/>
      <c r="B14" s="103" t="s">
        <v>371</v>
      </c>
      <c r="C14" s="426"/>
      <c r="D14" s="426"/>
      <c r="E14" s="426"/>
      <c r="F14" s="426"/>
      <c r="G14" s="426"/>
      <c r="H14" s="426"/>
      <c r="I14" s="426"/>
      <c r="J14" s="56"/>
      <c r="K14" s="59"/>
      <c r="L14" s="59"/>
    </row>
    <row r="15" spans="1:13" s="57" customFormat="1" ht="7.5" customHeight="1" x14ac:dyDescent="0.15">
      <c r="A15" s="424"/>
      <c r="B15" s="425"/>
      <c r="C15" s="425"/>
      <c r="D15" s="425"/>
      <c r="E15" s="425"/>
      <c r="F15" s="425"/>
      <c r="G15" s="425"/>
      <c r="H15" s="425"/>
      <c r="I15" s="425"/>
      <c r="J15" s="425"/>
      <c r="K15" s="59"/>
      <c r="L15" s="59"/>
    </row>
    <row r="16" spans="1:13" s="61" customFormat="1" ht="26.25" customHeight="1" x14ac:dyDescent="0.15">
      <c r="A16" s="102"/>
      <c r="B16" s="103" t="s">
        <v>217</v>
      </c>
      <c r="C16" s="426"/>
      <c r="D16" s="426"/>
      <c r="E16" s="426"/>
      <c r="F16" s="426"/>
      <c r="G16" s="426"/>
      <c r="H16" s="426"/>
      <c r="I16" s="426"/>
      <c r="J16" s="56"/>
    </row>
    <row r="17" spans="1:13" s="61" customFormat="1" ht="18.75" customHeight="1" x14ac:dyDescent="0.15">
      <c r="A17" s="355" t="s">
        <v>296</v>
      </c>
      <c r="B17" s="355"/>
      <c r="C17" s="355"/>
      <c r="D17" s="355"/>
      <c r="E17" s="355"/>
      <c r="F17" s="355"/>
      <c r="G17" s="355"/>
      <c r="H17" s="355"/>
      <c r="I17" s="355"/>
      <c r="J17" s="355"/>
    </row>
    <row r="18" spans="1:13" s="61" customFormat="1" ht="13.5" customHeight="1" x14ac:dyDescent="0.15">
      <c r="A18" s="60"/>
      <c r="B18" s="60"/>
      <c r="C18" s="60"/>
      <c r="D18" s="60"/>
      <c r="E18" s="60"/>
      <c r="F18" s="60"/>
      <c r="G18" s="60"/>
      <c r="H18" s="60"/>
      <c r="I18" s="60"/>
      <c r="M18" s="101"/>
    </row>
    <row r="19" spans="1:13" s="61" customFormat="1" ht="18" customHeight="1" x14ac:dyDescent="0.15">
      <c r="A19" s="87" t="s">
        <v>546</v>
      </c>
      <c r="B19" s="104"/>
      <c r="C19" s="87" t="s">
        <v>331</v>
      </c>
      <c r="D19" s="87"/>
      <c r="E19" s="87"/>
      <c r="F19" s="87"/>
      <c r="G19" s="87"/>
      <c r="H19" s="87"/>
      <c r="I19" s="87"/>
      <c r="J19" s="87"/>
    </row>
    <row r="20" spans="1:13" s="61" customFormat="1" ht="9" customHeight="1" x14ac:dyDescent="0.15">
      <c r="A20" s="364"/>
      <c r="B20" s="364"/>
      <c r="C20" s="364"/>
      <c r="D20" s="364"/>
      <c r="E20" s="364"/>
      <c r="F20" s="364"/>
      <c r="G20" s="364"/>
      <c r="H20" s="364"/>
      <c r="I20" s="364"/>
      <c r="J20" s="364"/>
      <c r="M20" s="101"/>
    </row>
    <row r="21" spans="1:13" s="61" customFormat="1" ht="18" customHeight="1" x14ac:dyDescent="0.15">
      <c r="A21" s="364" t="s">
        <v>52</v>
      </c>
      <c r="B21" s="364"/>
      <c r="C21" s="364"/>
      <c r="D21" s="364"/>
      <c r="E21" s="364"/>
      <c r="F21" s="364"/>
      <c r="G21" s="364"/>
      <c r="H21" s="364"/>
      <c r="I21" s="364"/>
      <c r="J21" s="364"/>
      <c r="M21" s="101"/>
    </row>
    <row r="22" spans="1:13" s="61" customFormat="1" ht="9" customHeight="1" x14ac:dyDescent="0.15">
      <c r="A22" s="364"/>
      <c r="B22" s="364"/>
      <c r="C22" s="364"/>
      <c r="D22" s="364"/>
      <c r="E22" s="364"/>
      <c r="F22" s="364"/>
      <c r="G22" s="364"/>
      <c r="H22" s="364"/>
      <c r="I22" s="364"/>
      <c r="J22" s="364"/>
      <c r="M22" s="101"/>
    </row>
    <row r="23" spans="1:13" s="61" customFormat="1" ht="18" customHeight="1" x14ac:dyDescent="0.15">
      <c r="A23" s="364" t="str">
        <f>"３　"&amp;TEXT(入力シート!$B$7,"ggge年m月d日")&amp;"執行"&amp;入力シート!$B$3</f>
        <v>３　令和7年　　月　　日執行参議院徳島県及び高知県選挙区選出議員選挙</v>
      </c>
      <c r="B23" s="364"/>
      <c r="C23" s="364"/>
      <c r="D23" s="364"/>
      <c r="E23" s="364"/>
      <c r="F23" s="364"/>
      <c r="G23" s="364"/>
      <c r="H23" s="364"/>
      <c r="I23" s="364"/>
      <c r="J23" s="364"/>
    </row>
    <row r="24" spans="1:13" s="61" customFormat="1" ht="9" customHeight="1" x14ac:dyDescent="0.15">
      <c r="A24" s="364"/>
      <c r="B24" s="364"/>
      <c r="C24" s="364"/>
      <c r="D24" s="364"/>
      <c r="E24" s="364"/>
      <c r="F24" s="364"/>
      <c r="G24" s="364"/>
      <c r="H24" s="364"/>
      <c r="I24" s="364"/>
      <c r="J24" s="364"/>
      <c r="M24" s="101"/>
    </row>
    <row r="25" spans="1:13" s="61" customFormat="1" ht="18" customHeight="1" x14ac:dyDescent="0.15">
      <c r="A25" s="364" t="s">
        <v>299</v>
      </c>
      <c r="B25" s="364"/>
      <c r="C25" s="364"/>
      <c r="D25" s="364"/>
      <c r="E25" s="364"/>
      <c r="F25" s="364"/>
      <c r="G25" s="364"/>
      <c r="H25" s="364"/>
      <c r="I25" s="364"/>
      <c r="J25" s="364"/>
    </row>
    <row r="26" spans="1:13" s="61" customFormat="1" ht="30" customHeight="1" x14ac:dyDescent="0.15">
      <c r="A26" s="421" t="str">
        <f>入力シート!$B$22</f>
        <v>　</v>
      </c>
      <c r="B26" s="421"/>
      <c r="C26" s="421"/>
      <c r="D26" s="421"/>
      <c r="E26" s="421"/>
      <c r="F26" s="421"/>
      <c r="G26" s="421"/>
      <c r="H26" s="421"/>
      <c r="I26" s="421"/>
      <c r="J26" s="421"/>
    </row>
    <row r="27" spans="1:13" s="61" customFormat="1" ht="18" customHeight="1" x14ac:dyDescent="0.15">
      <c r="A27" s="364" t="s">
        <v>196</v>
      </c>
      <c r="B27" s="364"/>
      <c r="C27" s="364"/>
      <c r="D27" s="364"/>
      <c r="E27" s="364"/>
      <c r="F27" s="364"/>
      <c r="G27" s="364"/>
      <c r="H27" s="364"/>
      <c r="I27" s="364"/>
      <c r="J27" s="364"/>
      <c r="M27" s="101"/>
    </row>
    <row r="28" spans="1:13" s="61" customFormat="1" ht="9" customHeight="1" x14ac:dyDescent="0.15">
      <c r="A28" s="364"/>
      <c r="B28" s="364"/>
      <c r="C28" s="364"/>
      <c r="D28" s="364"/>
      <c r="E28" s="364"/>
      <c r="F28" s="364"/>
      <c r="G28" s="364"/>
      <c r="H28" s="364"/>
      <c r="I28" s="364"/>
      <c r="J28" s="364"/>
      <c r="M28" s="101"/>
    </row>
    <row r="29" spans="1:13" s="63" customFormat="1" ht="30" customHeight="1" x14ac:dyDescent="0.15">
      <c r="A29" s="105" t="s">
        <v>416</v>
      </c>
      <c r="B29" s="482"/>
      <c r="C29" s="483"/>
      <c r="D29" s="482"/>
      <c r="E29" s="483"/>
      <c r="F29" s="483"/>
      <c r="G29" s="483"/>
      <c r="H29" s="483"/>
      <c r="I29" s="483"/>
      <c r="J29" s="484"/>
      <c r="M29" s="106"/>
    </row>
    <row r="30" spans="1:13" s="109" customFormat="1" ht="6" customHeight="1" x14ac:dyDescent="0.15">
      <c r="A30" s="404" t="s">
        <v>525</v>
      </c>
      <c r="B30" s="407" t="s">
        <v>527</v>
      </c>
      <c r="C30" s="107"/>
      <c r="D30" s="107"/>
      <c r="E30" s="107"/>
      <c r="F30" s="107"/>
      <c r="G30" s="107"/>
      <c r="H30" s="107"/>
      <c r="I30" s="107"/>
      <c r="J30" s="108"/>
      <c r="M30" s="99"/>
    </row>
    <row r="31" spans="1:13" s="109" customFormat="1" ht="26.25" customHeight="1" x14ac:dyDescent="0.15">
      <c r="A31" s="405"/>
      <c r="B31" s="408"/>
      <c r="C31" s="274"/>
      <c r="D31" s="274"/>
      <c r="E31" s="274"/>
      <c r="F31" s="274"/>
      <c r="G31" s="274"/>
      <c r="H31" s="274"/>
      <c r="I31" s="275"/>
      <c r="J31" s="112"/>
      <c r="M31" s="99"/>
    </row>
    <row r="32" spans="1:13" s="109" customFormat="1" ht="6" customHeight="1" x14ac:dyDescent="0.15">
      <c r="A32" s="406"/>
      <c r="B32" s="409"/>
      <c r="C32" s="107"/>
      <c r="D32" s="107"/>
      <c r="E32" s="107"/>
      <c r="F32" s="107"/>
      <c r="G32" s="107"/>
      <c r="H32" s="107"/>
      <c r="I32" s="107"/>
      <c r="J32" s="113"/>
      <c r="M32" s="99"/>
    </row>
    <row r="33" spans="1:13" s="109" customFormat="1" ht="15" customHeight="1" x14ac:dyDescent="0.15">
      <c r="A33" s="114" t="s">
        <v>407</v>
      </c>
      <c r="B33" s="509"/>
      <c r="C33" s="510"/>
      <c r="D33" s="510"/>
      <c r="E33" s="510"/>
      <c r="F33" s="510"/>
      <c r="G33" s="510"/>
      <c r="H33" s="510"/>
      <c r="I33" s="510"/>
      <c r="J33" s="511"/>
      <c r="M33" s="99"/>
    </row>
    <row r="34" spans="1:13" s="109" customFormat="1" ht="30" customHeight="1" x14ac:dyDescent="0.15">
      <c r="A34" s="115" t="s">
        <v>526</v>
      </c>
      <c r="B34" s="512"/>
      <c r="C34" s="513"/>
      <c r="D34" s="513"/>
      <c r="E34" s="513"/>
      <c r="F34" s="513"/>
      <c r="G34" s="513"/>
      <c r="H34" s="513"/>
      <c r="I34" s="513"/>
      <c r="J34" s="514"/>
      <c r="M34" s="99"/>
    </row>
    <row r="35" spans="1:13" s="109" customFormat="1" ht="15" customHeight="1" x14ac:dyDescent="0.15">
      <c r="A35" s="116"/>
      <c r="B35" s="117"/>
      <c r="C35" s="118"/>
      <c r="D35" s="118"/>
      <c r="E35" s="118"/>
      <c r="F35" s="118"/>
      <c r="G35" s="118"/>
      <c r="H35" s="118"/>
      <c r="I35" s="118"/>
      <c r="J35" s="118"/>
      <c r="M35" s="99"/>
    </row>
    <row r="36" spans="1:13" s="56" customFormat="1" ht="18" customHeight="1" x14ac:dyDescent="0.15">
      <c r="A36" s="119" t="s">
        <v>321</v>
      </c>
      <c r="B36" s="119"/>
      <c r="C36" s="119"/>
      <c r="D36" s="119"/>
      <c r="E36" s="119"/>
      <c r="F36" s="119"/>
      <c r="G36" s="119"/>
      <c r="H36" s="119"/>
      <c r="I36" s="119"/>
      <c r="J36" s="119"/>
    </row>
    <row r="37" spans="1:13" s="56" customFormat="1" ht="18" customHeight="1" x14ac:dyDescent="0.15">
      <c r="A37" s="324" t="s">
        <v>493</v>
      </c>
      <c r="B37" s="324"/>
      <c r="C37" s="324"/>
      <c r="D37" s="324"/>
      <c r="E37" s="324"/>
      <c r="F37" s="324"/>
      <c r="G37" s="324"/>
      <c r="H37" s="324"/>
      <c r="I37" s="324"/>
      <c r="J37" s="324"/>
    </row>
    <row r="38" spans="1:13" s="56" customFormat="1" ht="18" customHeight="1" x14ac:dyDescent="0.15">
      <c r="A38" s="324" t="s">
        <v>522</v>
      </c>
      <c r="B38" s="324"/>
      <c r="C38" s="324"/>
      <c r="D38" s="324"/>
      <c r="E38" s="324"/>
      <c r="F38" s="324"/>
      <c r="G38" s="324"/>
      <c r="H38" s="324"/>
      <c r="I38" s="324"/>
      <c r="J38" s="324"/>
    </row>
    <row r="39" spans="1:13" s="56" customFormat="1" ht="18" customHeight="1" x14ac:dyDescent="0.15">
      <c r="A39" s="324" t="s">
        <v>356</v>
      </c>
      <c r="B39" s="324"/>
      <c r="C39" s="324"/>
      <c r="D39" s="324"/>
      <c r="E39" s="324"/>
      <c r="F39" s="324"/>
      <c r="G39" s="324"/>
      <c r="H39" s="324"/>
      <c r="I39" s="324"/>
      <c r="J39" s="324"/>
    </row>
    <row r="40" spans="1:13" s="56" customFormat="1" ht="18" customHeight="1" x14ac:dyDescent="0.15">
      <c r="A40" s="324" t="s">
        <v>516</v>
      </c>
      <c r="B40" s="324"/>
      <c r="C40" s="324"/>
      <c r="D40" s="324"/>
      <c r="E40" s="324"/>
      <c r="F40" s="324"/>
      <c r="G40" s="324"/>
      <c r="H40" s="324"/>
      <c r="I40" s="324"/>
      <c r="J40" s="324"/>
    </row>
    <row r="41" spans="1:13" s="56" customFormat="1" ht="18" customHeight="1" x14ac:dyDescent="0.15">
      <c r="A41" s="324" t="s">
        <v>127</v>
      </c>
      <c r="B41" s="324"/>
      <c r="C41" s="324"/>
      <c r="D41" s="324"/>
      <c r="E41" s="324"/>
      <c r="F41" s="324"/>
      <c r="G41" s="324"/>
      <c r="H41" s="324"/>
      <c r="I41" s="324"/>
      <c r="J41" s="324"/>
    </row>
    <row r="42" spans="1:13" s="56" customFormat="1" ht="18" customHeight="1" x14ac:dyDescent="0.15">
      <c r="A42" s="324" t="s">
        <v>50</v>
      </c>
      <c r="B42" s="324"/>
      <c r="C42" s="324"/>
      <c r="D42" s="324"/>
      <c r="E42" s="324"/>
      <c r="F42" s="324"/>
      <c r="G42" s="324"/>
      <c r="H42" s="324"/>
      <c r="I42" s="324"/>
      <c r="J42" s="324"/>
    </row>
    <row r="43" spans="1:13" s="56" customFormat="1" ht="18" customHeight="1" x14ac:dyDescent="0.15">
      <c r="A43" s="324" t="s">
        <v>517</v>
      </c>
      <c r="B43" s="324"/>
      <c r="C43" s="324"/>
      <c r="D43" s="324"/>
      <c r="E43" s="324"/>
      <c r="F43" s="324"/>
      <c r="G43" s="324"/>
      <c r="H43" s="324"/>
      <c r="I43" s="324"/>
      <c r="J43" s="324"/>
    </row>
    <row r="44" spans="1:13" s="119" customFormat="1" ht="18" customHeight="1" x14ac:dyDescent="0.15">
      <c r="A44" s="324" t="s">
        <v>67</v>
      </c>
      <c r="B44" s="326"/>
      <c r="C44" s="326"/>
      <c r="D44" s="326"/>
      <c r="E44" s="326"/>
      <c r="F44" s="326"/>
      <c r="G44" s="326"/>
      <c r="H44" s="326"/>
      <c r="I44" s="326"/>
      <c r="J44" s="326"/>
      <c r="M44" s="106"/>
    </row>
    <row r="45" spans="1:13" ht="18" customHeight="1" x14ac:dyDescent="0.15">
      <c r="A45" s="362" t="s">
        <v>449</v>
      </c>
      <c r="B45" s="362"/>
      <c r="C45" s="362"/>
      <c r="D45" s="362"/>
      <c r="E45" s="362"/>
      <c r="F45" s="362"/>
      <c r="G45" s="362"/>
      <c r="H45" s="362"/>
      <c r="I45" s="362"/>
      <c r="J45" s="362"/>
      <c r="M45" s="98"/>
    </row>
    <row r="46" spans="1:13" ht="18" customHeight="1" x14ac:dyDescent="0.15">
      <c r="A46" s="362" t="s">
        <v>510</v>
      </c>
      <c r="B46" s="363"/>
      <c r="C46" s="363"/>
      <c r="D46" s="363"/>
      <c r="E46" s="363"/>
      <c r="F46" s="363"/>
      <c r="G46" s="363"/>
      <c r="H46" s="363"/>
      <c r="I46" s="363"/>
      <c r="J46" s="363"/>
      <c r="M46" s="98"/>
    </row>
    <row r="47" spans="1:13" ht="18" customHeight="1" x14ac:dyDescent="0.15">
      <c r="A47" s="362" t="s">
        <v>284</v>
      </c>
      <c r="B47" s="363"/>
      <c r="C47" s="363"/>
      <c r="D47" s="363"/>
      <c r="E47" s="363"/>
      <c r="F47" s="363"/>
      <c r="G47" s="363"/>
      <c r="H47" s="363"/>
      <c r="I47" s="363"/>
      <c r="J47" s="363"/>
      <c r="M47" s="98"/>
    </row>
    <row r="48" spans="1:13" s="56" customFormat="1" ht="18" customHeight="1" x14ac:dyDescent="0.15">
      <c r="A48" s="516"/>
      <c r="B48" s="516"/>
      <c r="C48" s="516"/>
      <c r="D48" s="516"/>
      <c r="E48" s="516"/>
      <c r="F48" s="516"/>
      <c r="G48" s="516"/>
      <c r="H48" s="516"/>
      <c r="I48" s="516"/>
      <c r="J48" s="516"/>
    </row>
    <row r="49" spans="1:10" s="56" customFormat="1" ht="18" customHeight="1" x14ac:dyDescent="0.15">
      <c r="A49" s="516"/>
      <c r="B49" s="516"/>
      <c r="C49" s="516"/>
      <c r="D49" s="516"/>
      <c r="E49" s="516"/>
      <c r="F49" s="516"/>
      <c r="G49" s="516"/>
      <c r="H49" s="516"/>
      <c r="I49" s="516"/>
      <c r="J49" s="516"/>
    </row>
  </sheetData>
  <mergeCells count="39">
    <mergeCell ref="A2:J2"/>
    <mergeCell ref="A3:J3"/>
    <mergeCell ref="A5:J5"/>
    <mergeCell ref="A6:J6"/>
    <mergeCell ref="C12:I12"/>
    <mergeCell ref="K12:L12"/>
    <mergeCell ref="A13:J13"/>
    <mergeCell ref="C14:I14"/>
    <mergeCell ref="A15:J15"/>
    <mergeCell ref="C16:I16"/>
    <mergeCell ref="A17:J17"/>
    <mergeCell ref="A20:J20"/>
    <mergeCell ref="A21:J21"/>
    <mergeCell ref="A22:J22"/>
    <mergeCell ref="A23:J23"/>
    <mergeCell ref="A24:J24"/>
    <mergeCell ref="A25:J25"/>
    <mergeCell ref="A26:J26"/>
    <mergeCell ref="A27:J27"/>
    <mergeCell ref="A28:J28"/>
    <mergeCell ref="B29:C29"/>
    <mergeCell ref="D29:J29"/>
    <mergeCell ref="B33:J33"/>
    <mergeCell ref="B34:J34"/>
    <mergeCell ref="A37:J37"/>
    <mergeCell ref="A48:J48"/>
    <mergeCell ref="A49:J49"/>
    <mergeCell ref="A30:A32"/>
    <mergeCell ref="B30:B32"/>
    <mergeCell ref="A43:J43"/>
    <mergeCell ref="A44:J44"/>
    <mergeCell ref="A45:J45"/>
    <mergeCell ref="A46:J46"/>
    <mergeCell ref="A47:J47"/>
    <mergeCell ref="A38:J38"/>
    <mergeCell ref="A39:J39"/>
    <mergeCell ref="A40:J40"/>
    <mergeCell ref="A41:J41"/>
    <mergeCell ref="A42:J42"/>
  </mergeCells>
  <phoneticPr fontId="2"/>
  <dataValidations count="1">
    <dataValidation type="list" allowBlank="1" showInputMessage="1" showErrorMessage="1" sqref="A10" xr:uid="{00000000-0002-0000-2D00-000000000000}">
      <formula1>"　　　　　知事,徳島県知事,高知県知事"</formula1>
    </dataValidation>
  </dataValidations>
  <printOptions horizontalCentered="1"/>
  <pageMargins left="0.78740157480314965" right="0.78740157480314965" top="0.59055118110236227" bottom="0.59055118110236227" header="0.31496062992125984" footer="0.31496062992125984"/>
  <pageSetup paperSize="9" scale="95" orientation="portrait" blackAndWhite="1" r:id="rId1"/>
  <headerFooter>
    <oddHeader>&amp;R様式　&amp;A</oddHeader>
  </headerFooter>
  <rowBreaks count="1" manualBreakCount="1">
    <brk id="47" max="9" man="1"/>
  </rowBreaks>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K32"/>
  <sheetViews>
    <sheetView view="pageBreakPreview" zoomScaleSheetLayoutView="100" workbookViewId="0">
      <selection activeCell="A22" sqref="A22"/>
    </sheetView>
  </sheetViews>
  <sheetFormatPr defaultRowHeight="13.5" x14ac:dyDescent="0.15"/>
  <cols>
    <col min="1" max="2" width="10" style="52" customWidth="1"/>
    <col min="3" max="3" width="8.625" style="52" customWidth="1"/>
    <col min="4" max="5" width="10" style="52" customWidth="1"/>
    <col min="6" max="8" width="10.625" style="52" customWidth="1"/>
    <col min="9" max="9" width="7.5" style="52" customWidth="1"/>
    <col min="10" max="10" width="9" style="52" customWidth="1"/>
    <col min="11" max="16384" width="9" style="52"/>
  </cols>
  <sheetData>
    <row r="1" spans="1:11" ht="18" customHeight="1" x14ac:dyDescent="0.15">
      <c r="A1" s="52" t="s">
        <v>394</v>
      </c>
    </row>
    <row r="2" spans="1:11" ht="27" customHeight="1" x14ac:dyDescent="0.15"/>
    <row r="3" spans="1:11" ht="27" customHeight="1" x14ac:dyDescent="0.15">
      <c r="A3" s="357" t="s">
        <v>387</v>
      </c>
      <c r="B3" s="325"/>
      <c r="C3" s="325"/>
      <c r="D3" s="325"/>
      <c r="E3" s="325"/>
      <c r="F3" s="325"/>
      <c r="G3" s="325"/>
      <c r="H3" s="325"/>
      <c r="I3" s="325"/>
    </row>
    <row r="4" spans="1:11" ht="18" customHeight="1" x14ac:dyDescent="0.15">
      <c r="A4" s="542" t="s">
        <v>9</v>
      </c>
      <c r="B4" s="542"/>
      <c r="C4" s="542"/>
      <c r="D4" s="542"/>
      <c r="E4" s="542"/>
      <c r="F4" s="542"/>
      <c r="G4" s="542"/>
      <c r="H4" s="542"/>
      <c r="I4" s="542"/>
      <c r="J4" s="67"/>
    </row>
    <row r="5" spans="1:11" s="61" customFormat="1" ht="3.75" customHeight="1" x14ac:dyDescent="0.15">
      <c r="A5" s="364"/>
      <c r="B5" s="364"/>
      <c r="C5" s="364"/>
      <c r="D5" s="364"/>
      <c r="E5" s="364"/>
      <c r="F5" s="85"/>
    </row>
    <row r="6" spans="1:11" s="61" customFormat="1" ht="24.75" customHeight="1" x14ac:dyDescent="0.15">
      <c r="A6" s="86"/>
      <c r="B6" s="87"/>
      <c r="C6" s="87"/>
      <c r="D6" s="87"/>
      <c r="E6" s="497" t="s">
        <v>569</v>
      </c>
      <c r="F6" s="364"/>
      <c r="G6" s="498"/>
      <c r="H6" s="498"/>
      <c r="I6" s="498"/>
      <c r="J6" s="59"/>
    </row>
    <row r="7" spans="1:11" s="61" customFormat="1" ht="3.75" customHeight="1" x14ac:dyDescent="0.15">
      <c r="A7" s="87"/>
      <c r="B7" s="87"/>
      <c r="C7" s="87"/>
      <c r="D7" s="87"/>
      <c r="E7" s="87"/>
      <c r="F7" s="87"/>
      <c r="G7" s="87"/>
      <c r="H7" s="87"/>
      <c r="I7" s="87"/>
      <c r="J7" s="87"/>
      <c r="K7" s="85"/>
    </row>
    <row r="8" spans="1:11" s="61" customFormat="1" ht="24.75" customHeight="1" x14ac:dyDescent="0.15">
      <c r="A8" s="86"/>
      <c r="B8" s="87"/>
      <c r="C8" s="87"/>
      <c r="D8" s="87"/>
      <c r="E8" s="497" t="s">
        <v>570</v>
      </c>
      <c r="F8" s="364"/>
      <c r="G8" s="498"/>
      <c r="H8" s="498"/>
      <c r="I8" s="498"/>
      <c r="J8" s="59"/>
    </row>
    <row r="9" spans="1:11" s="61" customFormat="1" ht="3.75" customHeight="1" x14ac:dyDescent="0.15">
      <c r="A9" s="364"/>
      <c r="B9" s="364"/>
      <c r="C9" s="364"/>
      <c r="D9" s="364"/>
      <c r="E9" s="364"/>
      <c r="F9" s="85"/>
    </row>
    <row r="10" spans="1:11" ht="18" customHeight="1" x14ac:dyDescent="0.15">
      <c r="A10" s="536" t="s">
        <v>104</v>
      </c>
      <c r="B10" s="537"/>
      <c r="C10" s="537"/>
      <c r="D10" s="537"/>
      <c r="E10" s="537"/>
      <c r="F10" s="537"/>
      <c r="G10" s="537"/>
      <c r="H10" s="537"/>
      <c r="I10" s="537"/>
    </row>
    <row r="11" spans="1:11" s="63" customFormat="1" ht="24.95" customHeight="1" x14ac:dyDescent="0.15">
      <c r="A11" s="539" t="s">
        <v>187</v>
      </c>
      <c r="B11" s="540" t="s">
        <v>304</v>
      </c>
      <c r="C11" s="540" t="s">
        <v>70</v>
      </c>
      <c r="D11" s="540" t="s">
        <v>293</v>
      </c>
      <c r="E11" s="540" t="s">
        <v>225</v>
      </c>
      <c r="F11" s="538" t="s">
        <v>60</v>
      </c>
      <c r="G11" s="538"/>
      <c r="H11" s="538"/>
      <c r="I11" s="541" t="s">
        <v>406</v>
      </c>
    </row>
    <row r="12" spans="1:11" s="67" customFormat="1" ht="55.5" customHeight="1" x14ac:dyDescent="0.15">
      <c r="A12" s="331"/>
      <c r="B12" s="332"/>
      <c r="C12" s="332"/>
      <c r="D12" s="332"/>
      <c r="E12" s="332"/>
      <c r="F12" s="72" t="s">
        <v>47</v>
      </c>
      <c r="G12" s="72" t="s">
        <v>503</v>
      </c>
      <c r="H12" s="88" t="s">
        <v>89</v>
      </c>
      <c r="I12" s="495"/>
    </row>
    <row r="13" spans="1:11" s="67" customFormat="1" ht="66" customHeight="1" x14ac:dyDescent="0.15">
      <c r="A13" s="89"/>
      <c r="B13" s="90" t="str">
        <f>IF(A13="","",226000)</f>
        <v/>
      </c>
      <c r="C13" s="91"/>
      <c r="D13" s="92"/>
      <c r="E13" s="93" t="str">
        <f>IF(C13="","",2000*C13)</f>
        <v/>
      </c>
      <c r="F13" s="93" t="str">
        <f>IF(A13="","",MIN(A13,B13))</f>
        <v/>
      </c>
      <c r="G13" s="93" t="str">
        <f>IF(D13="","",MIN(D13,E13))</f>
        <v/>
      </c>
      <c r="H13" s="93" t="str">
        <f>IF(AND(F13="",G13=""),"",SUM(F13:G13))</f>
        <v/>
      </c>
      <c r="I13" s="94"/>
    </row>
    <row r="14" spans="1:11" s="67" customFormat="1" ht="24" customHeight="1" x14ac:dyDescent="0.15">
      <c r="A14" s="95" t="s">
        <v>41</v>
      </c>
      <c r="B14" s="96" t="s">
        <v>41</v>
      </c>
      <c r="C14" s="96"/>
      <c r="D14" s="96" t="s">
        <v>41</v>
      </c>
      <c r="E14" s="96" t="s">
        <v>41</v>
      </c>
      <c r="F14" s="96" t="s">
        <v>41</v>
      </c>
      <c r="G14" s="96" t="s">
        <v>41</v>
      </c>
      <c r="H14" s="96" t="s">
        <v>41</v>
      </c>
      <c r="I14" s="97"/>
    </row>
    <row r="16" spans="1:11" s="70" customFormat="1" ht="18" customHeight="1" x14ac:dyDescent="0.15">
      <c r="A16" s="70" t="s">
        <v>321</v>
      </c>
    </row>
    <row r="17" spans="1:9" s="70" customFormat="1" ht="18" customHeight="1" x14ac:dyDescent="0.15">
      <c r="A17" s="324" t="s">
        <v>412</v>
      </c>
      <c r="B17" s="325"/>
      <c r="C17" s="325"/>
      <c r="D17" s="325"/>
      <c r="E17" s="325"/>
      <c r="F17" s="325"/>
      <c r="G17" s="325"/>
      <c r="H17" s="325"/>
      <c r="I17" s="325"/>
    </row>
    <row r="18" spans="1:9" ht="18" customHeight="1" x14ac:dyDescent="0.15">
      <c r="A18" s="522" t="s">
        <v>330</v>
      </c>
      <c r="B18" s="522"/>
      <c r="C18" s="522"/>
      <c r="D18" s="522"/>
      <c r="E18" s="522"/>
      <c r="F18" s="522"/>
      <c r="G18" s="522"/>
      <c r="H18" s="522"/>
      <c r="I18" s="522"/>
    </row>
    <row r="19" spans="1:9" s="70" customFormat="1" ht="18" customHeight="1" x14ac:dyDescent="0.15">
      <c r="A19" s="324" t="s">
        <v>171</v>
      </c>
      <c r="B19" s="325"/>
      <c r="C19" s="325"/>
      <c r="D19" s="325"/>
      <c r="E19" s="325"/>
      <c r="F19" s="325"/>
      <c r="G19" s="325"/>
      <c r="H19" s="325"/>
      <c r="I19" s="325"/>
    </row>
    <row r="20" spans="1:9" s="70" customFormat="1" ht="18" customHeight="1" x14ac:dyDescent="0.15">
      <c r="A20" s="324" t="s">
        <v>54</v>
      </c>
      <c r="B20" s="325"/>
      <c r="C20" s="325"/>
      <c r="D20" s="325"/>
      <c r="E20" s="325"/>
      <c r="F20" s="325"/>
      <c r="G20" s="325"/>
      <c r="H20" s="325"/>
      <c r="I20" s="325"/>
    </row>
    <row r="21" spans="1:9" ht="37.5" customHeight="1" x14ac:dyDescent="0.15"/>
    <row r="22" spans="1:9" ht="18" customHeight="1" x14ac:dyDescent="0.15">
      <c r="A22" s="534" t="s">
        <v>219</v>
      </c>
      <c r="B22" s="535"/>
      <c r="C22" s="535"/>
      <c r="D22" s="535"/>
      <c r="E22" s="535"/>
      <c r="F22" s="535"/>
      <c r="G22" s="535"/>
      <c r="H22" s="535"/>
      <c r="I22" s="535"/>
    </row>
    <row r="23" spans="1:9" s="63" customFormat="1" ht="24.95" customHeight="1" x14ac:dyDescent="0.15">
      <c r="A23" s="329" t="s">
        <v>181</v>
      </c>
      <c r="B23" s="330" t="s">
        <v>211</v>
      </c>
      <c r="C23" s="330" t="s">
        <v>70</v>
      </c>
      <c r="D23" s="330" t="s">
        <v>293</v>
      </c>
      <c r="E23" s="330" t="s">
        <v>225</v>
      </c>
      <c r="F23" s="337" t="s">
        <v>60</v>
      </c>
      <c r="G23" s="337"/>
      <c r="H23" s="337"/>
      <c r="I23" s="494" t="s">
        <v>406</v>
      </c>
    </row>
    <row r="24" spans="1:9" s="67" customFormat="1" ht="55.5" customHeight="1" x14ac:dyDescent="0.15">
      <c r="A24" s="331"/>
      <c r="B24" s="332"/>
      <c r="C24" s="332"/>
      <c r="D24" s="332"/>
      <c r="E24" s="332"/>
      <c r="F24" s="72" t="s">
        <v>47</v>
      </c>
      <c r="G24" s="72" t="s">
        <v>503</v>
      </c>
      <c r="H24" s="88" t="s">
        <v>89</v>
      </c>
      <c r="I24" s="495"/>
    </row>
    <row r="25" spans="1:9" s="67" customFormat="1" ht="66" customHeight="1" x14ac:dyDescent="0.15">
      <c r="A25" s="89"/>
      <c r="B25" s="90" t="str">
        <f>IF(A25="","",2873000)</f>
        <v/>
      </c>
      <c r="C25" s="91"/>
      <c r="D25" s="92"/>
      <c r="E25" s="93" t="str">
        <f>IF(C25="","",34000*C25)</f>
        <v/>
      </c>
      <c r="F25" s="93" t="str">
        <f>IF(A25="","",MIN(A25,B25))</f>
        <v/>
      </c>
      <c r="G25" s="93" t="str">
        <f>IF(D25="","",MIN(D25,E25))</f>
        <v/>
      </c>
      <c r="H25" s="93" t="str">
        <f>IF(AND(F25="",G25=""),"",SUM(F25:G25))</f>
        <v/>
      </c>
      <c r="I25" s="94"/>
    </row>
    <row r="26" spans="1:9" s="67" customFormat="1" ht="24" customHeight="1" x14ac:dyDescent="0.15">
      <c r="A26" s="95" t="s">
        <v>41</v>
      </c>
      <c r="B26" s="96" t="s">
        <v>41</v>
      </c>
      <c r="C26" s="96"/>
      <c r="D26" s="96" t="s">
        <v>41</v>
      </c>
      <c r="E26" s="96" t="s">
        <v>41</v>
      </c>
      <c r="F26" s="96" t="s">
        <v>41</v>
      </c>
      <c r="G26" s="96" t="s">
        <v>41</v>
      </c>
      <c r="H26" s="96" t="s">
        <v>41</v>
      </c>
      <c r="I26" s="97"/>
    </row>
    <row r="28" spans="1:9" s="70" customFormat="1" ht="18" customHeight="1" x14ac:dyDescent="0.15">
      <c r="A28" s="70" t="s">
        <v>321</v>
      </c>
    </row>
    <row r="29" spans="1:9" s="70" customFormat="1" ht="18" customHeight="1" x14ac:dyDescent="0.15">
      <c r="A29" s="324" t="s">
        <v>412</v>
      </c>
      <c r="B29" s="325"/>
      <c r="C29" s="325"/>
      <c r="D29" s="325"/>
      <c r="E29" s="325"/>
      <c r="F29" s="325"/>
      <c r="G29" s="325"/>
      <c r="H29" s="325"/>
      <c r="I29" s="325"/>
    </row>
    <row r="30" spans="1:9" ht="18" customHeight="1" x14ac:dyDescent="0.15">
      <c r="A30" s="522" t="s">
        <v>330</v>
      </c>
      <c r="B30" s="522"/>
      <c r="C30" s="522"/>
      <c r="D30" s="522"/>
      <c r="E30" s="522"/>
      <c r="F30" s="522"/>
      <c r="G30" s="522"/>
      <c r="H30" s="522"/>
      <c r="I30" s="522"/>
    </row>
    <row r="31" spans="1:9" s="70" customFormat="1" ht="18" customHeight="1" x14ac:dyDescent="0.15">
      <c r="A31" s="324" t="s">
        <v>171</v>
      </c>
      <c r="B31" s="325"/>
      <c r="C31" s="325"/>
      <c r="D31" s="325"/>
      <c r="E31" s="325"/>
      <c r="F31" s="325"/>
      <c r="G31" s="325"/>
      <c r="H31" s="325"/>
      <c r="I31" s="325"/>
    </row>
    <row r="32" spans="1:9" s="70" customFormat="1" ht="18" customHeight="1" x14ac:dyDescent="0.15">
      <c r="A32" s="324" t="s">
        <v>54</v>
      </c>
      <c r="B32" s="325"/>
      <c r="C32" s="325"/>
      <c r="D32" s="325"/>
      <c r="E32" s="325"/>
      <c r="F32" s="325"/>
      <c r="G32" s="325"/>
      <c r="H32" s="325"/>
      <c r="I32" s="325"/>
    </row>
  </sheetData>
  <mergeCells count="32">
    <mergeCell ref="A3:I3"/>
    <mergeCell ref="A4:I4"/>
    <mergeCell ref="A5:E5"/>
    <mergeCell ref="E6:F6"/>
    <mergeCell ref="G6:I6"/>
    <mergeCell ref="E8:F8"/>
    <mergeCell ref="G8:I8"/>
    <mergeCell ref="A9:E9"/>
    <mergeCell ref="A10:I10"/>
    <mergeCell ref="F11:H11"/>
    <mergeCell ref="A11:A12"/>
    <mergeCell ref="B11:B12"/>
    <mergeCell ref="C11:C12"/>
    <mergeCell ref="D11:D12"/>
    <mergeCell ref="E11:E12"/>
    <mergeCell ref="I11:I12"/>
    <mergeCell ref="A17:I17"/>
    <mergeCell ref="A18:I18"/>
    <mergeCell ref="A19:I19"/>
    <mergeCell ref="A20:I20"/>
    <mergeCell ref="A22:I22"/>
    <mergeCell ref="F23:H23"/>
    <mergeCell ref="A29:I29"/>
    <mergeCell ref="A30:I30"/>
    <mergeCell ref="A31:I31"/>
    <mergeCell ref="A32:I32"/>
    <mergeCell ref="A23:A24"/>
    <mergeCell ref="B23:B24"/>
    <mergeCell ref="C23:C24"/>
    <mergeCell ref="D23:D24"/>
    <mergeCell ref="E23:E24"/>
    <mergeCell ref="I23:I24"/>
  </mergeCells>
  <phoneticPr fontId="2"/>
  <printOptions horizontalCentered="1"/>
  <pageMargins left="0.78740157480314965" right="0.78740157480314965" top="0.59055118110236227" bottom="0.59055118110236227" header="0.31496062992125984" footer="0.31496062992125984"/>
  <pageSetup paperSize="9" scale="95" orientation="portrait" blackAndWhite="1" r:id="rId1"/>
  <headerFooter>
    <oddHeader>&amp;R様式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47</vt:i4>
      </vt:variant>
      <vt:variant>
        <vt:lpstr>名前付き一覧</vt:lpstr>
      </vt:variant>
      <vt:variant>
        <vt:i4>46</vt:i4>
      </vt:variant>
    </vt:vector>
  </HeadingPairs>
  <TitlesOfParts>
    <vt:vector size="93" baseType="lpstr">
      <vt:lpstr>入力シート</vt:lpstr>
      <vt:lpstr>表紙</vt:lpstr>
      <vt:lpstr>目次</vt:lpstr>
      <vt:lpstr>1</vt:lpstr>
      <vt:lpstr>2</vt:lpstr>
      <vt:lpstr>3</vt:lpstr>
      <vt:lpstr>4</vt:lpstr>
      <vt:lpstr>5</vt:lpstr>
      <vt:lpstr>6</vt:lpstr>
      <vt:lpstr>7</vt:lpstr>
      <vt:lpstr>8-1</vt:lpstr>
      <vt:lpstr>8-2</vt:lpstr>
      <vt:lpstr>8-3</vt:lpstr>
      <vt:lpstr>9</vt:lpstr>
      <vt:lpstr>10</vt:lpstr>
      <vt:lpstr>11</vt:lpstr>
      <vt:lpstr>12</vt:lpstr>
      <vt:lpstr>13</vt:lpstr>
      <vt:lpstr>14</vt:lpstr>
      <vt:lpstr>15</vt:lpstr>
      <vt:lpstr>16</vt:lpstr>
      <vt:lpstr>17</vt:lpstr>
      <vt:lpstr>18</vt:lpstr>
      <vt:lpstr>19</vt:lpstr>
      <vt:lpstr>20 </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'1'!Print_Area</vt:lpstr>
      <vt:lpstr>'10'!Print_Area</vt:lpstr>
      <vt:lpstr>'11'!Print_Area</vt:lpstr>
      <vt:lpstr>'12'!Print_Area</vt:lpstr>
      <vt:lpstr>'13'!Print_Area</vt:lpstr>
      <vt:lpstr>'14'!Print_Area</vt:lpstr>
      <vt:lpstr>'15'!Print_Area</vt:lpstr>
      <vt:lpstr>'16'!Print_Area</vt:lpstr>
      <vt:lpstr>'17'!Print_Area</vt:lpstr>
      <vt:lpstr>'18'!Print_Area</vt:lpstr>
      <vt:lpstr>'19'!Print_Area</vt:lpstr>
      <vt:lpstr>'2'!Print_Area</vt:lpstr>
      <vt:lpstr>'20 '!Print_Area</vt:lpstr>
      <vt:lpstr>'21'!Print_Area</vt:lpstr>
      <vt:lpstr>'22'!Print_Area</vt:lpstr>
      <vt:lpstr>'23'!Print_Area</vt:lpstr>
      <vt:lpstr>'24'!Print_Area</vt:lpstr>
      <vt:lpstr>'25'!Print_Area</vt:lpstr>
      <vt:lpstr>'26'!Print_Area</vt:lpstr>
      <vt:lpstr>'27'!Print_Area</vt:lpstr>
      <vt:lpstr>'28'!Print_Area</vt:lpstr>
      <vt:lpstr>'29'!Print_Area</vt:lpstr>
      <vt:lpstr>'3'!Print_Area</vt:lpstr>
      <vt:lpstr>'30'!Print_Area</vt:lpstr>
      <vt:lpstr>'31'!Print_Area</vt:lpstr>
      <vt:lpstr>'32'!Print_Area</vt:lpstr>
      <vt:lpstr>'33'!Print_Area</vt:lpstr>
      <vt:lpstr>'34'!Print_Area</vt:lpstr>
      <vt:lpstr>'35'!Print_Area</vt:lpstr>
      <vt:lpstr>'36'!Print_Area</vt:lpstr>
      <vt:lpstr>'37'!Print_Area</vt:lpstr>
      <vt:lpstr>'38'!Print_Area</vt:lpstr>
      <vt:lpstr>'39'!Print_Area</vt:lpstr>
      <vt:lpstr>'4'!Print_Area</vt:lpstr>
      <vt:lpstr>'40'!Print_Area</vt:lpstr>
      <vt:lpstr>'41'!Print_Area</vt:lpstr>
      <vt:lpstr>'42'!Print_Area</vt:lpstr>
      <vt:lpstr>'5'!Print_Area</vt:lpstr>
      <vt:lpstr>'6'!Print_Area</vt:lpstr>
      <vt:lpstr>'7'!Print_Area</vt:lpstr>
      <vt:lpstr>'8-1'!Print_Area</vt:lpstr>
      <vt:lpstr>'8-2'!Print_Area</vt:lpstr>
      <vt:lpstr>'8-3'!Print_Area</vt:lpstr>
      <vt:lpstr>'9'!Print_Area</vt:lpstr>
      <vt:lpstr>入力シート!Print_Area</vt:lpstr>
      <vt:lpstr>目次!Print_Area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ioas_user</dc:creator>
  <cp:lastModifiedBy>tamura shuuhei</cp:lastModifiedBy>
  <cp:lastPrinted>2025-06-09T03:43:31Z</cp:lastPrinted>
  <dcterms:created xsi:type="dcterms:W3CDTF">2015-12-14T06:33:22Z</dcterms:created>
  <dcterms:modified xsi:type="dcterms:W3CDTF">2025-06-09T03:43:56Z</dcterms:modified>
</cp:coreProperties>
</file>

<file path=docProps/custom.xml><?xml version="1.0" encoding="utf-8"?>
<Properties xmlns="http://schemas.openxmlformats.org/officeDocument/2006/custom-properties" xmlns:vt="http://schemas.openxmlformats.org/officeDocument/2006/docPropsVTypes">
  <property fmtid="{DCFEDD21-7773-49B2-8022-6FC58DB5260B}" pid="2" name="SavedVersions">
    <vt:vector size="3" baseType="lpwstr">
      <vt:lpwstr>2.1.8.0</vt:lpwstr>
      <vt:lpwstr>3.0.4.0</vt:lpwstr>
      <vt:lpwstr>3.1.10.0</vt:lpwstr>
    </vt:vector>
  </property>
  <property fmtid="{DCFEDD21-7773-49B2-8022-6FC58DB5260B}" pid="3" name="LastSavedVersion">
    <vt:lpwstr>3.1.10.0</vt:lpwstr>
  </property>
  <property fmtid="{DCFEDD21-7773-49B2-8022-6FC58DB5260B}" pid="4" name="LastSavedDate">
    <vt:filetime>2025-04-21T02:32:40Z</vt:filetime>
  </property>
</Properties>
</file>