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B2F1C0B9-4EB0-41E3-A0A3-6884550D693A}"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AM35" i="10" s="1"/>
  <c r="BE34" i="10" s="1"/>
  <c r="BE35" i="10" s="1"/>
</calcChain>
</file>

<file path=xl/sharedStrings.xml><?xml version="1.0" encoding="utf-8"?>
<sst xmlns="http://schemas.openxmlformats.org/spreadsheetml/2006/main" count="1164" uniqueCount="571">
  <si>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</si>
  <si>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</si>
  <si>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</si>
  <si>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</si>
  <si>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</si>
  <si>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</si>
  <si>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</si>
  <si>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</si>
  <si>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</si>
  <si>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</si>
  <si>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</si>
  <si>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</si>
  <si>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</si>
  <si>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</si>
  <si>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</si>
  <si>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</si>
  <si>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</si>
  <si>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</si>
  <si>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</si>
  <si>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</si>
  <si>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</si>
  <si>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</si>
  <si>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</si>
  <si>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</si>
  <si>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</si>
  <si>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</si>
  <si>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</si>
  <si>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</si>
  <si>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</si>
  <si>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</si>
  <si>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</si>
  <si>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</si>
  <si>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</si>
  <si>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</si>
  <si>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</si>
  <si>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</si>
  <si>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</si>
  <si>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</si>
  <si>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</si>
  <si>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</si>
  <si>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</si>
  <si>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</si>
  <si>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</si>
  <si>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</si>
  <si>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</si>
  <si>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</si>
  <si>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</si>
  <si>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</si>
  <si>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</si>
  <si>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</si>
  <si>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</si>
  <si>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</si>
  <si>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</si>
  <si>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</si>
  <si>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</si>
  <si>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</si>
  <si>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</si>
  <si>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</si>
  <si>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</si>
  <si>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</si>
  <si>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</si>
  <si>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</si>
  <si>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</si>
  <si>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</si>
  <si>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</si>
  <si>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</si>
  <si>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</si>
  <si>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</si>
  <si>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</si>
  <si>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</si>
  <si>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</si>
  <si>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</si>
  <si>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</si>
  <si>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</si>
  <si>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</si>
  <si>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</si>
  <si>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</si>
  <si>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</si>
  <si>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</si>
  <si>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</si>
  <si>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</si>
  <si>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</si>
  <si>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</si>
  <si>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</si>
  <si>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</si>
  <si>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</si>
  <si>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</si>
  <si>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</si>
  <si>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</si>
  <si>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</si>
  <si>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</si>
  <si>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</si>
  <si>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</si>
  <si>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</si>
  <si>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つるぎ町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</si>
  <si>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</si>
  <si>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</si>
  <si>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</si>
  <si>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</si>
  <si>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</si>
  <si>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</si>
  <si>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</si>
  <si>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</si>
  <si>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</si>
  <si>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</si>
  <si>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</si>
  <si>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</si>
  <si>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</si>
  <si>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</si>
  <si>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</si>
  <si>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</si>
  <si>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</si>
  <si>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</si>
  <si>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</si>
  <si>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</si>
  <si>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</si>
  <si>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</si>
  <si>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</si>
  <si>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</si>
  <si>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</si>
  <si>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</si>
  <si>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</si>
  <si>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</si>
  <si>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</si>
  <si>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</si>
  <si>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</si>
  <si>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</si>
  <si>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</si>
  <si>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</si>
  <si>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</si>
  <si>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</si>
  <si>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</si>
  <si>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</si>
  <si>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</si>
  <si>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</si>
  <si>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</si>
  <si>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</si>
  <si>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</si>
  <si>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</si>
  <si>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</si>
  <si>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</si>
  <si>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</si>
  <si>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6"/>
  </si>
  <si>
    <t>うち日本人(％)</t>
    <phoneticPr fontId="5"/>
  </si>
  <si>
    <t>-3.5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</si>
  <si>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</si>
  <si>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</si>
  <si>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</si>
  <si>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</si>
  <si>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</si>
  <si>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</si>
  <si>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</si>
  <si>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</si>
  <si>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</si>
  <si>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</si>
  <si>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</si>
  <si>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</si>
  <si>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</si>
  <si>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</si>
  <si>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</si>
  <si>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</si>
  <si>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</si>
  <si>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</si>
  <si>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</si>
  <si>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</si>
  <si>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</si>
  <si>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</si>
  <si>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</si>
  <si>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</si>
  <si>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</si>
  <si>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</si>
  <si>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</si>
  <si>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</si>
  <si>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</si>
  <si>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</si>
  <si>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</si>
  <si>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</si>
  <si>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</si>
  <si>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</si>
  <si>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</si>
  <si>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</si>
  <si>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</si>
  <si>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</si>
  <si>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</si>
  <si>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</si>
  <si>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</si>
  <si>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</si>
  <si>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</si>
  <si>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</si>
  <si>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</si>
  <si>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</si>
  <si>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</si>
  <si>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</si>
  <si>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</si>
  <si>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</si>
  <si>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</si>
  <si>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</si>
  <si>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</si>
  <si>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</si>
  <si>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</si>
  <si>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</si>
  <si>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</si>
  <si>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</si>
  <si>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徳島県つるぎ町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</si>
  <si>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</si>
  <si>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</si>
  <si>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</si>
  <si>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</si>
  <si>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</si>
  <si>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</si>
  <si>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</si>
  <si>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</si>
  <si>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</si>
  <si>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</si>
  <si>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</si>
  <si>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</si>
  <si>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</si>
  <si>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</si>
  <si>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</si>
  <si>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</si>
  <si>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</si>
  <si>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</si>
  <si>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</si>
  <si>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</si>
  <si>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</si>
  <si>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</si>
  <si>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</si>
  <si>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</si>
  <si>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</si>
  <si>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</si>
  <si>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</si>
  <si>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</si>
  <si>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</si>
  <si>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</si>
  <si>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</si>
  <si>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</si>
  <si>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</si>
  <si>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</si>
  <si>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</si>
  <si>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</si>
  <si>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</si>
  <si>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</si>
  <si>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</si>
  <si>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</si>
  <si>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</si>
  <si>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</si>
  <si>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</si>
  <si>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</si>
  <si>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</si>
  <si>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</si>
  <si>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</si>
  <si>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</si>
  <si>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</si>
  <si>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</si>
  <si>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</si>
  <si>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</si>
  <si>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</si>
  <si>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</si>
  <si>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</si>
  <si>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</si>
  <si>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</si>
  <si>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</si>
  <si>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</si>
  <si>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</si>
  <si>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</si>
  <si>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</si>
  <si>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</si>
  <si>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</si>
  <si>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</si>
  <si>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</si>
  <si>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</si>
  <si>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</si>
  <si>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</si>
  <si>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</si>
  <si>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</si>
  <si>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</si>
  <si>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</si>
  <si>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</si>
  <si>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</si>
  <si>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</si>
  <si>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</si>
  <si>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</si>
  <si>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</si>
  <si>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</si>
  <si>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</si>
  <si>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</si>
  <si>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</si>
  <si>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</si>
  <si>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</si>
  <si>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</si>
  <si>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</si>
  <si>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</si>
  <si>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</si>
  <si>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</si>
  <si>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</si>
  <si>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</si>
  <si>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</si>
  <si>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</si>
  <si>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</si>
  <si>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</si>
  <si>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</si>
  <si>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</si>
  <si>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</si>
  <si>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</si>
  <si>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</si>
  <si>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</si>
  <si>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</si>
  <si>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</si>
  <si>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</si>
  <si>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</si>
  <si>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</si>
  <si>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</si>
  <si>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</si>
  <si>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</si>
  <si>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</si>
  <si>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</si>
  <si>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</si>
  <si>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</si>
  <si>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</si>
  <si>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</si>
  <si>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</si>
  <si>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</si>
  <si>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</si>
  <si>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</si>
  <si>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</si>
  <si>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</si>
  <si>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</si>
  <si>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</si>
  <si>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</si>
  <si>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</si>
  <si>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</si>
  <si>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</si>
  <si>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</si>
  <si>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</si>
  <si>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</si>
  <si>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</si>
  <si>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</si>
  <si>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</si>
  <si>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</si>
  <si>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</si>
  <si>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</si>
  <si>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</si>
  <si>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</si>
  <si>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</si>
  <si>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</si>
  <si>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</si>
  <si>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</si>
  <si>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</si>
  <si>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</si>
  <si>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</si>
  <si>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</si>
  <si>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</si>
  <si>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</si>
  <si>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</si>
  <si>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徳島県つるぎ町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</si>
  <si>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</si>
  <si>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</si>
  <si>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</si>
  <si>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</si>
  <si>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</si>
  <si>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</si>
  <si>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</si>
  <si>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</si>
  <si>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</si>
  <si>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</si>
  <si>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</si>
  <si>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</si>
  <si>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</si>
  <si>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</si>
  <si>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</si>
  <si>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</si>
  <si>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</si>
  <si>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</si>
  <si>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</si>
  <si>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</si>
  <si>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つるぎ町剣山木綿麻温泉事業特別会計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</si>
  <si>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</si>
  <si>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</si>
  <si>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</si>
  <si>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</si>
  <si>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</si>
  <si>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</si>
  <si>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</si>
  <si>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</si>
  <si>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</si>
  <si>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</si>
  <si>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</si>
  <si>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</si>
  <si>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</si>
  <si>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つるぎ町国民健康保険（事業勘定）事業特別会計</t>
    <phoneticPr fontId="5"/>
  </si>
  <si>
    <t>つるぎ町介護保険（事業勘定）事業特別会計</t>
    <phoneticPr fontId="5"/>
  </si>
  <si>
    <t>つるぎ町後期高齢者医療特別会計</t>
    <phoneticPr fontId="5"/>
  </si>
  <si>
    <t>つるぎ町介護サービス事業特別会計</t>
    <phoneticPr fontId="5"/>
  </si>
  <si>
    <t>つるぎ町水道事業会計</t>
    <phoneticPr fontId="5"/>
  </si>
  <si>
    <t>法適用企業</t>
    <phoneticPr fontId="5"/>
  </si>
  <si>
    <t>つるぎ町病院事業会計</t>
    <phoneticPr fontId="5"/>
  </si>
  <si>
    <t>つるぎ町農業集落排水事業特別会計</t>
    <phoneticPr fontId="5"/>
  </si>
  <si>
    <t>法非適用企業</t>
    <phoneticPr fontId="5"/>
  </si>
  <si>
    <t>つるぎ町特定環境保全公共下水道事業特別会計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</si>
  <si>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</si>
  <si>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</si>
  <si>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</si>
  <si>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</si>
  <si>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</si>
  <si>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</si>
  <si>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</si>
  <si>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</si>
  <si>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</si>
  <si>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</si>
  <si>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</si>
  <si>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</si>
  <si>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</si>
  <si>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</si>
  <si>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</si>
  <si>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</si>
  <si>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</si>
  <si>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</si>
  <si>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</si>
  <si>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</si>
  <si>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</si>
  <si>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</si>
  <si>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</si>
  <si>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</si>
  <si>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</si>
  <si>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</si>
  <si>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</si>
  <si>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</si>
  <si>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</si>
  <si>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</si>
  <si>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</si>
  <si>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</si>
  <si>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</si>
  <si>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</si>
  <si>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</si>
  <si>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</si>
  <si>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</si>
  <si>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</si>
  <si>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</si>
  <si>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</si>
  <si>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</si>
  <si>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</si>
  <si>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</si>
  <si>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</si>
  <si>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</si>
  <si>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</si>
  <si>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</si>
  <si>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</si>
  <si>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</si>
  <si>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</si>
  <si>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</si>
  <si>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</si>
  <si>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</si>
  <si>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</si>
  <si>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</si>
  <si>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</si>
  <si>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</si>
  <si>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</si>
  <si>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</si>
  <si>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</si>
  <si>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</si>
  <si>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</si>
  <si>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</si>
  <si>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</si>
  <si>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</si>
  <si>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</si>
  <si>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</si>
  <si>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</si>
  <si>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</si>
  <si>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</si>
  <si>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</si>
  <si>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</si>
  <si>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</si>
  <si>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</si>
  <si>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</si>
  <si>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</si>
  <si>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</si>
  <si>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</si>
  <si>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</si>
  <si>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</si>
  <si>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</si>
  <si>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</si>
  <si>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</si>
  <si>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</si>
  <si>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</si>
  <si>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</si>
  <si>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</si>
  <si>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</si>
  <si>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</si>
  <si>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</si>
  <si>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</si>
  <si>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</si>
  <si>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</si>
  <si>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</si>
  <si>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</si>
  <si>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</si>
  <si>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</si>
  <si>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</si>
  <si>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</si>
  <si>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</si>
  <si>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</si>
  <si>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</si>
  <si>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</si>
  <si>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</si>
  <si>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</si>
  <si>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</si>
  <si>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</si>
  <si>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</si>
  <si>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</si>
  <si>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</si>
  <si>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</si>
  <si>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</si>
  <si>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</si>
  <si>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</si>
  <si>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</si>
  <si>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</si>
  <si>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</si>
  <si>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</si>
  <si>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</si>
  <si>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</si>
  <si>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</si>
  <si>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</si>
  <si>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</si>
  <si>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</si>
  <si>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</si>
  <si>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</si>
  <si>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</si>
  <si>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</si>
  <si>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</si>
  <si>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</si>
  <si>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</si>
  <si>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</si>
  <si>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</si>
  <si>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</si>
  <si>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</si>
  <si>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1.81</t>
  </si>
  <si>
    <t>▲ 1.29</t>
  </si>
  <si>
    <t>つるぎ町病院事業会計</t>
  </si>
  <si>
    <t>一般会計</t>
  </si>
  <si>
    <t>つるぎ町水道事業会計</t>
  </si>
  <si>
    <t>つるぎ町介護保険（事業勘定）事業特別会計</t>
  </si>
  <si>
    <t>つるぎ町国民健康保険（事業勘定）事業特別会計</t>
  </si>
  <si>
    <t>つるぎ町特定環境保全公共下水道事業特別会計</t>
  </si>
  <si>
    <t>つるぎ町介護サービス事業特別会計</t>
  </si>
  <si>
    <t>つるぎ町農業集落排水事業特別会計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</si>
  <si>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</si>
  <si>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</si>
  <si>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</si>
  <si>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</si>
  <si>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</si>
  <si>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</si>
  <si>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</si>
  <si>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</si>
  <si>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</si>
  <si>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〃（徳島県滞納整理機構特別会計）</t>
    <rPh sb="2" eb="5">
      <t>トクシマケン</t>
    </rPh>
    <rPh sb="5" eb="7">
      <t>タイノウ</t>
    </rPh>
    <rPh sb="7" eb="9">
      <t>セイリ</t>
    </rPh>
    <rPh sb="9" eb="11">
      <t>キコウ</t>
    </rPh>
    <rPh sb="11" eb="13">
      <t>トクベツ</t>
    </rPh>
    <rPh sb="13" eb="15">
      <t>カイケイ</t>
    </rPh>
    <phoneticPr fontId="5"/>
  </si>
  <si>
    <t>徳島県市町村議会議員公務災害補償等組合（一般会計）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</si>
  <si>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</si>
  <si>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〃（後期高齢者医療事業会計）</t>
    <rPh sb="2" eb="4">
      <t>コウキ</t>
    </rPh>
    <rPh sb="4" eb="7">
      <t>コウレイシャ</t>
    </rPh>
    <rPh sb="7" eb="9">
      <t>イリョウ</t>
    </rPh>
    <rPh sb="9" eb="11">
      <t>ジギョウ</t>
    </rPh>
    <rPh sb="11" eb="13">
      <t>カイケイ</t>
    </rPh>
    <phoneticPr fontId="5"/>
  </si>
  <si>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5"/>
  </si>
  <si>
    <t>〃（美馬地区広域振興事業特別会計）</t>
    <rPh sb="2" eb="4">
      <t>ミマ</t>
    </rPh>
    <rPh sb="4" eb="6">
      <t>チク</t>
    </rPh>
    <rPh sb="6" eb="8">
      <t>コウイキ</t>
    </rPh>
    <rPh sb="8" eb="10">
      <t>シンコウ</t>
    </rPh>
    <rPh sb="10" eb="12">
      <t>ジギョウ</t>
    </rPh>
    <rPh sb="12" eb="14">
      <t>トクベツ</t>
    </rPh>
    <rPh sb="14" eb="16">
      <t>カイケイ</t>
    </rPh>
    <phoneticPr fontId="5"/>
  </si>
  <si>
    <t>美馬環境整備組合（一般会計）</t>
    <rPh sb="0" eb="2">
      <t>ミマ</t>
    </rPh>
    <rPh sb="2" eb="4">
      <t>カンキョウ</t>
    </rPh>
    <rPh sb="4" eb="6">
      <t>セイビ</t>
    </rPh>
    <rPh sb="6" eb="8">
      <t>クミアイ</t>
    </rPh>
    <rPh sb="9" eb="11">
      <t>イッパン</t>
    </rPh>
    <rPh sb="11" eb="13">
      <t>カイケイ</t>
    </rPh>
    <phoneticPr fontId="5"/>
  </si>
  <si>
    <t>吉野川環境整備組合（一般会計）</t>
    <rPh sb="0" eb="3">
      <t>ヨシノガワ</t>
    </rPh>
    <rPh sb="3" eb="5">
      <t>カンキョウ</t>
    </rPh>
    <rPh sb="5" eb="7">
      <t>セイビ</t>
    </rPh>
    <rPh sb="7" eb="9">
      <t>クミアイ</t>
    </rPh>
    <rPh sb="10" eb="12">
      <t>イッパン</t>
    </rPh>
    <rPh sb="12" eb="14">
      <t>カイケイ</t>
    </rPh>
    <phoneticPr fontId="5"/>
  </si>
  <si>
    <t>西阿老人ホーム組合（一般会計）</t>
    <rPh sb="0" eb="1">
      <t>ニシ</t>
    </rPh>
    <rPh sb="1" eb="2">
      <t>ア</t>
    </rPh>
    <rPh sb="2" eb="4">
      <t>ロウジン</t>
    </rPh>
    <rPh sb="7" eb="9">
      <t>クミアイ</t>
    </rPh>
    <rPh sb="10" eb="12">
      <t>イッパン</t>
    </rPh>
    <rPh sb="12" eb="14">
      <t>カイケイ</t>
    </rPh>
    <phoneticPr fontId="5"/>
  </si>
  <si>
    <t>美馬西部共立火葬場組合（一般会計）</t>
    <rPh sb="0" eb="2">
      <t>ミマ</t>
    </rPh>
    <rPh sb="2" eb="4">
      <t>セイブ</t>
    </rPh>
    <rPh sb="4" eb="6">
      <t>キョウリツ</t>
    </rPh>
    <rPh sb="6" eb="9">
      <t>カソウジョウ</t>
    </rPh>
    <rPh sb="9" eb="11">
      <t>クミアイ</t>
    </rPh>
    <rPh sb="12" eb="14">
      <t>イッパン</t>
    </rPh>
    <rPh sb="14" eb="16">
      <t>カイケイ</t>
    </rPh>
    <phoneticPr fontId="5"/>
  </si>
  <si>
    <t>美馬西部特別養護老人ホーム組合（一般会計）</t>
    <rPh sb="0" eb="2">
      <t>ミマ</t>
    </rPh>
    <rPh sb="2" eb="4">
      <t>セイブ</t>
    </rPh>
    <rPh sb="4" eb="6">
      <t>トクベツ</t>
    </rPh>
    <rPh sb="6" eb="8">
      <t>ヨウゴ</t>
    </rPh>
    <rPh sb="8" eb="10">
      <t>ロウジン</t>
    </rPh>
    <rPh sb="13" eb="15">
      <t>クミアイ</t>
    </rPh>
    <rPh sb="16" eb="18">
      <t>イッパン</t>
    </rPh>
    <rPh sb="18" eb="20">
      <t>カイケイ</t>
    </rPh>
    <phoneticPr fontId="5"/>
  </si>
  <si>
    <t>美馬西部消防組合（一般会計）</t>
    <rPh sb="0" eb="2">
      <t>ミマ</t>
    </rPh>
    <rPh sb="2" eb="4">
      <t>セイブ</t>
    </rPh>
    <rPh sb="4" eb="6">
      <t>ショウボウ</t>
    </rPh>
    <rPh sb="6" eb="8">
      <t>クミアイ</t>
    </rPh>
    <rPh sb="9" eb="11">
      <t>イッパン</t>
    </rPh>
    <rPh sb="11" eb="13">
      <t>カイケイ</t>
    </rPh>
    <phoneticPr fontId="5"/>
  </si>
  <si>
    <t>貞光ゆうゆう館</t>
    <rPh sb="0" eb="2">
      <t>サダミツ</t>
    </rPh>
    <rPh sb="6" eb="7">
      <t>カン</t>
    </rPh>
    <phoneticPr fontId="2"/>
  </si>
  <si>
    <t>まちづくり事業基金</t>
    <rPh sb="5" eb="9">
      <t>ジギョウキキン</t>
    </rPh>
    <phoneticPr fontId="5"/>
  </si>
  <si>
    <t>災害対策基金</t>
    <rPh sb="0" eb="6">
      <t>サイガイタイサクキキン</t>
    </rPh>
    <phoneticPr fontId="2"/>
  </si>
  <si>
    <t>地域振興基金</t>
    <rPh sb="0" eb="2">
      <t>チイキ</t>
    </rPh>
    <rPh sb="2" eb="4">
      <t>シンコウ</t>
    </rPh>
    <rPh sb="4" eb="6">
      <t>キキン</t>
    </rPh>
    <phoneticPr fontId="2"/>
  </si>
  <si>
    <t>森林環境基金</t>
    <rPh sb="0" eb="2">
      <t>シンリン</t>
    </rPh>
    <rPh sb="2" eb="4">
      <t>カンキョウ</t>
    </rPh>
    <rPh sb="4" eb="6">
      <t>キキン</t>
    </rPh>
    <phoneticPr fontId="2"/>
  </si>
  <si>
    <t>貞光ゆうゆう館基盤整備基金</t>
    <rPh sb="0" eb="2">
      <t>サダミツ</t>
    </rPh>
    <rPh sb="7" eb="9">
      <t>キバン</t>
    </rPh>
    <rPh sb="9" eb="11">
      <t>セイビ</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</si>
</sst>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6755-4B06-BEBD-5CA8A468EE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73879</c:v>
                </c:pt>
                <c:pt idx="1">
                  <c:v>72783</c:v>
                </c:pt>
                <c:pt idx="2">
                  <c:v>93714</c:v>
                </c:pt>
                <c:pt idx="3">
                  <c:v>98099</c:v>
                </c:pt>
                <c:pt idx="4">
                  <c:v>97288</c:v>
                </c:pt>
              </c:numCache>
            </c:numRef>
          </c:val>
          <c:smooth val="0"/>
          <c:extLst>
            <c:ext xmlns:c16="http://schemas.microsoft.com/office/drawing/2014/chart" uri="{C3380CC4-5D6E-409C-BE32-E72D297353CC}">
              <c16:uniqueId val="{00000001-6755-4B06-BEBD-5CA8A468EE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2.2999999999999998</c:v>
                </c:pt>
                <c:pt idx="1">
                  <c:v>2.93</c:v>
                </c:pt>
                <c:pt idx="2">
                  <c:v>4.3899999999999997</c:v>
                </c:pt>
                <c:pt idx="3">
                  <c:v>3.26</c:v>
                </c:pt>
                <c:pt idx="4">
                  <c:v>5.64</c:v>
                </c:pt>
              </c:numCache>
            </c:numRef>
          </c:val>
          <c:extLst>
            <c:ext xmlns:c16="http://schemas.microsoft.com/office/drawing/2014/chart" uri="{C3380CC4-5D6E-409C-BE32-E72D297353CC}">
              <c16:uniqueId val="{00000000-8B72-473F-B06A-15A2CDBF44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14.47</c:v>
                </c:pt>
                <c:pt idx="1">
                  <c:v>14.47</c:v>
                </c:pt>
                <c:pt idx="2">
                  <c:v>13.85</c:v>
                </c:pt>
                <c:pt idx="3">
                  <c:v>14.57</c:v>
                </c:pt>
                <c:pt idx="4">
                  <c:v>14.93</c:v>
                </c:pt>
              </c:numCache>
            </c:numRef>
          </c:val>
          <c:extLst>
            <c:ext xmlns:c16="http://schemas.microsoft.com/office/drawing/2014/chart" uri="{C3380CC4-5D6E-409C-BE32-E72D297353CC}">
              <c16:uniqueId val="{00000001-8B72-473F-B06A-15A2CDBF44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-1.81</c:v>
                </c:pt>
                <c:pt idx="1">
                  <c:v>0.7</c:v>
                </c:pt>
                <c:pt idx="2">
                  <c:v>1.65</c:v>
                </c:pt>
                <c:pt idx="3">
                  <c:v>-1.29</c:v>
                </c:pt>
                <c:pt idx="4">
                  <c:v>2.37</c:v>
                </c:pt>
              </c:numCache>
            </c:numRef>
          </c:val>
          <c:smooth val="0"/>
          <c:extLst>
            <c:ext xmlns:c16="http://schemas.microsoft.com/office/drawing/2014/chart" uri="{C3380CC4-5D6E-409C-BE32-E72D297353CC}">
              <c16:uniqueId val="{00000002-8B72-473F-B06A-15A2CDBF44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0.11</c:v>
                </c:pt>
                <c:pt idx="4">
                  <c:v>#N/A</c:v>
                </c:pt>
                <c:pt idx="5">
                  <c:v>0.08</c:v>
                </c:pt>
                <c:pt idx="6">
                  <c:v>#N/A</c:v>
                </c:pt>
                <c:pt idx="7">
                  <c:v>0.01</c:v>
                </c:pt>
                <c:pt idx="8">
                  <c:v>#N/A</c:v>
                </c:pt>
                <c:pt idx="9">
                  <c:v>0.04</c:v>
                </c:pt>
              </c:numCache>
            </c:numRef>
          </c:val>
          <c:extLst>
            <c:ext xmlns:c16="http://schemas.microsoft.com/office/drawing/2014/chart" uri="{C3380CC4-5D6E-409C-BE32-E72D297353CC}">
              <c16:uniqueId val="{00000000-F61F-45DD-B926-853E0037EB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1F-45DD-B926-853E0037EB2A}"/>
            </c:ext>
          </c:extLst>
        </c:ser>
        <c:ser>
          <c:idx val="2"/>
          <c:order val="2"/>
          <c:tx>
            <c:strRef>
              <c:f>データシート!$A$29</c:f>
              <c:strCache>
                <c:ptCount val="1"/>
                <c:pt idx="0">
                  <c:v>つるぎ町農業集落排水事業特別会計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7.0000000000000007E-2</c:v>
                </c:pt>
                <c:pt idx="4">
                  <c:v>#N/A</c:v>
                </c:pt>
                <c:pt idx="5">
                  <c:v>0.06</c:v>
                </c:pt>
                <c:pt idx="6">
                  <c:v>#N/A</c:v>
                </c:pt>
                <c:pt idx="7">
                  <c:v>0.05</c:v>
                </c:pt>
                <c:pt idx="8">
                  <c:v>#N/A</c:v>
                </c:pt>
                <c:pt idx="9">
                  <c:v>0.17</c:v>
                </c:pt>
              </c:numCache>
            </c:numRef>
          </c:val>
          <c:extLst>
            <c:ext xmlns:c16="http://schemas.microsoft.com/office/drawing/2014/chart" uri="{C3380CC4-5D6E-409C-BE32-E72D297353CC}">
              <c16:uniqueId val="{00000002-F61F-45DD-B926-853E0037EB2A}"/>
            </c:ext>
          </c:extLst>
        </c:ser>
        <c:ser>
          <c:idx val="3"/>
          <c:order val="3"/>
          <c:tx>
            <c:strRef>
              <c:f>データシート!$A$30</c:f>
              <c:strCache>
                <c:ptCount val="1"/>
                <c:pt idx="0">
                  <c:v>つるぎ町介護サービス事業特別会計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0.27</c:v>
                </c:pt>
                <c:pt idx="2">
                  <c:v>#N/A</c:v>
                </c:pt>
                <c:pt idx="3">
                  <c:v>0.26</c:v>
                </c:pt>
                <c:pt idx="4">
                  <c:v>#N/A</c:v>
                </c:pt>
                <c:pt idx="5">
                  <c:v>0.28999999999999998</c:v>
                </c:pt>
                <c:pt idx="6">
                  <c:v>#N/A</c:v>
                </c:pt>
                <c:pt idx="7">
                  <c:v>0.24</c:v>
                </c:pt>
                <c:pt idx="8">
                  <c:v>#N/A</c:v>
                </c:pt>
                <c:pt idx="9">
                  <c:v>0.23</c:v>
                </c:pt>
              </c:numCache>
            </c:numRef>
          </c:val>
          <c:extLst>
            <c:ext xmlns:c16="http://schemas.microsoft.com/office/drawing/2014/chart" uri="{C3380CC4-5D6E-409C-BE32-E72D297353CC}">
              <c16:uniqueId val="{00000003-F61F-45DD-B926-853E0037EB2A}"/>
            </c:ext>
          </c:extLst>
        </c:ser>
        <c:ser>
          <c:idx val="4"/>
          <c:order val="4"/>
          <c:tx>
            <c:strRef>
              <c:f>データシート!$A$31</c:f>
              <c:strCache>
                <c:ptCount val="1"/>
                <c:pt idx="0">
                  <c:v>つるぎ町特定環境保全公共下水道事業特別会計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0.05</c:v>
                </c:pt>
                <c:pt idx="4">
                  <c:v>#N/A</c:v>
                </c:pt>
                <c:pt idx="5">
                  <c:v>0.04</c:v>
                </c:pt>
                <c:pt idx="6">
                  <c:v>#N/A</c:v>
                </c:pt>
                <c:pt idx="7">
                  <c:v>0.05</c:v>
                </c:pt>
                <c:pt idx="8">
                  <c:v>#N/A</c:v>
                </c:pt>
                <c:pt idx="9">
                  <c:v>0.44</c:v>
                </c:pt>
              </c:numCache>
            </c:numRef>
          </c:val>
          <c:extLst>
            <c:ext xmlns:c16="http://schemas.microsoft.com/office/drawing/2014/chart" uri="{C3380CC4-5D6E-409C-BE32-E72D297353CC}">
              <c16:uniqueId val="{00000004-F61F-45DD-B926-853E0037EB2A}"/>
            </c:ext>
          </c:extLst>
        </c:ser>
        <c:ser>
          <c:idx val="5"/>
          <c:order val="5"/>
          <c:tx>
            <c:strRef>
              <c:f>データシート!$A$32</c:f>
              <c:strCache>
                <c:ptCount val="1"/>
                <c:pt idx="0">
                  <c:v>つるぎ町国民健康保険（事業勘定）事業特別会計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0.92</c:v>
                </c:pt>
                <c:pt idx="4">
                  <c:v>#N/A</c:v>
                </c:pt>
                <c:pt idx="5">
                  <c:v>0.96</c:v>
                </c:pt>
                <c:pt idx="6">
                  <c:v>#N/A</c:v>
                </c:pt>
                <c:pt idx="7">
                  <c:v>1.07</c:v>
                </c:pt>
                <c:pt idx="8">
                  <c:v>#N/A</c:v>
                </c:pt>
                <c:pt idx="9">
                  <c:v>1.06</c:v>
                </c:pt>
              </c:numCache>
            </c:numRef>
          </c:val>
          <c:extLst>
            <c:ext xmlns:c16="http://schemas.microsoft.com/office/drawing/2014/chart" uri="{C3380CC4-5D6E-409C-BE32-E72D297353CC}">
              <c16:uniqueId val="{00000005-F61F-45DD-B926-853E0037EB2A}"/>
            </c:ext>
          </c:extLst>
        </c:ser>
        <c:ser>
          <c:idx val="6"/>
          <c:order val="6"/>
          <c:tx>
            <c:strRef>
              <c:f>データシート!$A$33</c:f>
              <c:strCache>
                <c:ptCount val="1"/>
                <c:pt idx="0">
                  <c:v>つるぎ町介護保険（事業勘定）事業特別会計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1.75</c:v>
                </c:pt>
                <c:pt idx="2">
                  <c:v>#N/A</c:v>
                </c:pt>
                <c:pt idx="3">
                  <c:v>1.71</c:v>
                </c:pt>
                <c:pt idx="4">
                  <c:v>#N/A</c:v>
                </c:pt>
                <c:pt idx="5">
                  <c:v>2.29</c:v>
                </c:pt>
                <c:pt idx="6">
                  <c:v>#N/A</c:v>
                </c:pt>
                <c:pt idx="7">
                  <c:v>3.23</c:v>
                </c:pt>
                <c:pt idx="8">
                  <c:v>#N/A</c:v>
                </c:pt>
                <c:pt idx="9">
                  <c:v>3.21</c:v>
                </c:pt>
              </c:numCache>
            </c:numRef>
          </c:val>
          <c:extLst>
            <c:ext xmlns:c16="http://schemas.microsoft.com/office/drawing/2014/chart" uri="{C3380CC4-5D6E-409C-BE32-E72D297353CC}">
              <c16:uniqueId val="{00000006-F61F-45DD-B926-853E0037EB2A}"/>
            </c:ext>
          </c:extLst>
        </c:ser>
        <c:ser>
          <c:idx val="7"/>
          <c:order val="7"/>
          <c:tx>
            <c:strRef>
              <c:f>データシート!$A$34</c:f>
              <c:strCache>
                <c:ptCount val="1"/>
                <c:pt idx="0">
                  <c:v>つるぎ町水道事業会計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2.61</c:v>
                </c:pt>
                <c:pt idx="2">
                  <c:v>#N/A</c:v>
                </c:pt>
                <c:pt idx="3">
                  <c:v>3.36</c:v>
                </c:pt>
                <c:pt idx="4">
                  <c:v>#N/A</c:v>
                </c:pt>
                <c:pt idx="5">
                  <c:v>3.47</c:v>
                </c:pt>
                <c:pt idx="6">
                  <c:v>#N/A</c:v>
                </c:pt>
                <c:pt idx="7">
                  <c:v>4.54</c:v>
                </c:pt>
                <c:pt idx="8">
                  <c:v>#N/A</c:v>
                </c:pt>
                <c:pt idx="9">
                  <c:v>5.54</c:v>
                </c:pt>
              </c:numCache>
            </c:numRef>
          </c:val>
          <c:extLst>
            <c:ext xmlns:c16="http://schemas.microsoft.com/office/drawing/2014/chart" uri="{C3380CC4-5D6E-409C-BE32-E72D297353CC}">
              <c16:uniqueId val="{00000007-F61F-45DD-B926-853E0037EB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2.2200000000000002</c:v>
                </c:pt>
                <c:pt idx="2">
                  <c:v>#N/A</c:v>
                </c:pt>
                <c:pt idx="3">
                  <c:v>2.83</c:v>
                </c:pt>
                <c:pt idx="4">
                  <c:v>#N/A</c:v>
                </c:pt>
                <c:pt idx="5">
                  <c:v>4.3099999999999996</c:v>
                </c:pt>
                <c:pt idx="6">
                  <c:v>#N/A</c:v>
                </c:pt>
                <c:pt idx="7">
                  <c:v>3.25</c:v>
                </c:pt>
                <c:pt idx="8">
                  <c:v>#N/A</c:v>
                </c:pt>
                <c:pt idx="9">
                  <c:v>5.6</c:v>
                </c:pt>
              </c:numCache>
            </c:numRef>
          </c:val>
          <c:extLst>
            <c:ext xmlns:c16="http://schemas.microsoft.com/office/drawing/2014/chart" uri="{C3380CC4-5D6E-409C-BE32-E72D297353CC}">
              <c16:uniqueId val="{00000008-F61F-45DD-B926-853E0037EB2A}"/>
            </c:ext>
          </c:extLst>
        </c:ser>
        <c:ser>
          <c:idx val="9"/>
          <c:order val="9"/>
          <c:tx>
            <c:strRef>
              <c:f>データシート!$A$36</c:f>
              <c:strCache>
                <c:ptCount val="1"/>
                <c:pt idx="0">
                  <c:v>つるぎ町病院事業会計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6.95</c:v>
                </c:pt>
                <c:pt idx="2">
                  <c:v>#N/A</c:v>
                </c:pt>
                <c:pt idx="3">
                  <c:v>8.43</c:v>
                </c:pt>
                <c:pt idx="4">
                  <c:v>#N/A</c:v>
                </c:pt>
                <c:pt idx="5">
                  <c:v>18.36</c:v>
                </c:pt>
                <c:pt idx="6">
                  <c:v>#N/A</c:v>
                </c:pt>
                <c:pt idx="7">
                  <c:v>25.08</c:v>
                </c:pt>
                <c:pt idx="8">
                  <c:v>#N/A</c:v>
                </c:pt>
                <c:pt idx="9">
                  <c:v>18.03</c:v>
                </c:pt>
              </c:numCache>
            </c:numRef>
          </c:val>
          <c:extLst>
            <c:ext xmlns:c16="http://schemas.microsoft.com/office/drawing/2014/chart" uri="{C3380CC4-5D6E-409C-BE32-E72D297353CC}">
              <c16:uniqueId val="{00000009-F61F-45DD-B926-853E0037EB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1272</c:v>
                </c:pt>
                <c:pt idx="5">
                  <c:v>1213</c:v>
                </c:pt>
                <c:pt idx="8">
                  <c:v>1222</c:v>
                </c:pt>
                <c:pt idx="11">
                  <c:v>1205</c:v>
                </c:pt>
                <c:pt idx="14">
                  <c:v>1116</c:v>
                </c:pt>
              </c:numCache>
            </c:numRef>
          </c:val>
          <c:extLst>
            <c:ext xmlns:c16="http://schemas.microsoft.com/office/drawing/2014/chart" uri="{C3380CC4-5D6E-409C-BE32-E72D297353CC}">
              <c16:uniqueId val="{00000000-3224-40F5-BE45-F2007266AF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24-40F5-BE45-F2007266AF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24-40F5-BE45-F2007266AF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31</c:v>
                </c:pt>
                <c:pt idx="6">
                  <c:v>25</c:v>
                </c:pt>
                <c:pt idx="9">
                  <c:v>7</c:v>
                </c:pt>
                <c:pt idx="12">
                  <c:v>0</c:v>
                </c:pt>
              </c:numCache>
            </c:numRef>
          </c:val>
          <c:extLst>
            <c:ext xmlns:c16="http://schemas.microsoft.com/office/drawing/2014/chart" uri="{C3380CC4-5D6E-409C-BE32-E72D297353CC}">
              <c16:uniqueId val="{00000003-3224-40F5-BE45-F2007266AF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269</c:v>
                </c:pt>
                <c:pt idx="3">
                  <c:v>284</c:v>
                </c:pt>
                <c:pt idx="6">
                  <c:v>277</c:v>
                </c:pt>
                <c:pt idx="9">
                  <c:v>268</c:v>
                </c:pt>
                <c:pt idx="12">
                  <c:v>248</c:v>
                </c:pt>
              </c:numCache>
            </c:numRef>
          </c:val>
          <c:extLst>
            <c:ext xmlns:c16="http://schemas.microsoft.com/office/drawing/2014/chart" uri="{C3380CC4-5D6E-409C-BE32-E72D297353CC}">
              <c16:uniqueId val="{00000004-3224-40F5-BE45-F2007266AF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24-40F5-BE45-F2007266AF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24-40F5-BE45-F2007266AF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1397</c:v>
                </c:pt>
                <c:pt idx="3">
                  <c:v>1342</c:v>
                </c:pt>
                <c:pt idx="6">
                  <c:v>1384</c:v>
                </c:pt>
                <c:pt idx="9">
                  <c:v>1400</c:v>
                </c:pt>
                <c:pt idx="12">
                  <c:v>1299</c:v>
                </c:pt>
              </c:numCache>
            </c:numRef>
          </c:val>
          <c:extLst>
            <c:ext xmlns:c16="http://schemas.microsoft.com/office/drawing/2014/chart" uri="{C3380CC4-5D6E-409C-BE32-E72D297353CC}">
              <c16:uniqueId val="{00000007-3224-40F5-BE45-F2007266AF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441</c:v>
                </c:pt>
                <c:pt idx="2">
                  <c:v>#N/A</c:v>
                </c:pt>
                <c:pt idx="3">
                  <c:v>#N/A</c:v>
                </c:pt>
                <c:pt idx="4">
                  <c:v>444</c:v>
                </c:pt>
                <c:pt idx="5">
                  <c:v>#N/A</c:v>
                </c:pt>
                <c:pt idx="6">
                  <c:v>#N/A</c:v>
                </c:pt>
                <c:pt idx="7">
                  <c:v>464</c:v>
                </c:pt>
                <c:pt idx="8">
                  <c:v>#N/A</c:v>
                </c:pt>
                <c:pt idx="9">
                  <c:v>#N/A</c:v>
                </c:pt>
                <c:pt idx="10">
                  <c:v>470</c:v>
                </c:pt>
                <c:pt idx="11">
                  <c:v>#N/A</c:v>
                </c:pt>
                <c:pt idx="12">
                  <c:v>#N/A</c:v>
                </c:pt>
                <c:pt idx="13">
                  <c:v>431</c:v>
                </c:pt>
                <c:pt idx="14">
                  <c:v>#N/A</c:v>
                </c:pt>
              </c:numCache>
            </c:numRef>
          </c:val>
          <c:smooth val="0"/>
          <c:extLst>
            <c:ext xmlns:c16="http://schemas.microsoft.com/office/drawing/2014/chart" uri="{C3380CC4-5D6E-409C-BE32-E72D297353CC}">
              <c16:uniqueId val="{00000008-3224-40F5-BE45-F2007266AF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9835</c:v>
                </c:pt>
                <c:pt idx="5">
                  <c:v>9161</c:v>
                </c:pt>
                <c:pt idx="8">
                  <c:v>8614</c:v>
                </c:pt>
                <c:pt idx="11">
                  <c:v>7878</c:v>
                </c:pt>
                <c:pt idx="14">
                  <c:v>7548</c:v>
                </c:pt>
              </c:numCache>
            </c:numRef>
          </c:val>
          <c:extLst>
            <c:ext xmlns:c16="http://schemas.microsoft.com/office/drawing/2014/chart" uri="{C3380CC4-5D6E-409C-BE32-E72D297353CC}">
              <c16:uniqueId val="{00000000-EF52-447E-A911-2E1526CC1F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c:v>
                </c:pt>
                <c:pt idx="5">
                  <c:v>8</c:v>
                </c:pt>
                <c:pt idx="8">
                  <c:v>1</c:v>
                </c:pt>
                <c:pt idx="11">
                  <c:v>0</c:v>
                </c:pt>
                <c:pt idx="14">
                  <c:v>0</c:v>
                </c:pt>
              </c:numCache>
            </c:numRef>
          </c:val>
          <c:extLst>
            <c:ext xmlns:c16="http://schemas.microsoft.com/office/drawing/2014/chart" uri="{C3380CC4-5D6E-409C-BE32-E72D297353CC}">
              <c16:uniqueId val="{00000001-EF52-447E-A911-2E1526CC1F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3066</c:v>
                </c:pt>
                <c:pt idx="5">
                  <c:v>3049</c:v>
                </c:pt>
                <c:pt idx="8">
                  <c:v>3360</c:v>
                </c:pt>
                <c:pt idx="11">
                  <c:v>3524</c:v>
                </c:pt>
                <c:pt idx="14">
                  <c:v>3624</c:v>
                </c:pt>
              </c:numCache>
            </c:numRef>
          </c:val>
          <c:extLst>
            <c:ext xmlns:c16="http://schemas.microsoft.com/office/drawing/2014/chart" uri="{C3380CC4-5D6E-409C-BE32-E72D297353CC}">
              <c16:uniqueId val="{00000002-EF52-447E-A911-2E1526CC1F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52-447E-A911-2E1526CC1F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52-447E-A911-2E1526CC1F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52-447E-A911-2E1526CC1F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783</c:v>
                </c:pt>
                <c:pt idx="3">
                  <c:v>683</c:v>
                </c:pt>
                <c:pt idx="6">
                  <c:v>598</c:v>
                </c:pt>
                <c:pt idx="9">
                  <c:v>551</c:v>
                </c:pt>
                <c:pt idx="12">
                  <c:v>562</c:v>
                </c:pt>
              </c:numCache>
            </c:numRef>
          </c:val>
          <c:extLst>
            <c:ext xmlns:c16="http://schemas.microsoft.com/office/drawing/2014/chart" uri="{C3380CC4-5D6E-409C-BE32-E72D297353CC}">
              <c16:uniqueId val="{00000006-EF52-447E-A911-2E1526CC1F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73</c:v>
                </c:pt>
                <c:pt idx="3">
                  <c:v>36</c:v>
                </c:pt>
                <c:pt idx="6">
                  <c:v>7</c:v>
                </c:pt>
                <c:pt idx="9">
                  <c:v>0</c:v>
                </c:pt>
                <c:pt idx="12">
                  <c:v>0</c:v>
                </c:pt>
              </c:numCache>
            </c:numRef>
          </c:val>
          <c:extLst>
            <c:ext xmlns:c16="http://schemas.microsoft.com/office/drawing/2014/chart" uri="{C3380CC4-5D6E-409C-BE32-E72D297353CC}">
              <c16:uniqueId val="{00000007-EF52-447E-A911-2E1526CC1F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2287</c:v>
                </c:pt>
                <c:pt idx="3">
                  <c:v>2073</c:v>
                </c:pt>
                <c:pt idx="6">
                  <c:v>1891</c:v>
                </c:pt>
                <c:pt idx="9">
                  <c:v>1785</c:v>
                </c:pt>
                <c:pt idx="12">
                  <c:v>1598</c:v>
                </c:pt>
              </c:numCache>
            </c:numRef>
          </c:val>
          <c:extLst>
            <c:ext xmlns:c16="http://schemas.microsoft.com/office/drawing/2014/chart" uri="{C3380CC4-5D6E-409C-BE32-E72D297353CC}">
              <c16:uniqueId val="{00000008-EF52-447E-A911-2E1526CC1F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52-447E-A911-2E1526CC1F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11004</c:v>
                </c:pt>
                <c:pt idx="3">
                  <c:v>10342</c:v>
                </c:pt>
                <c:pt idx="6">
                  <c:v>9779</c:v>
                </c:pt>
                <c:pt idx="9">
                  <c:v>9113</c:v>
                </c:pt>
                <c:pt idx="12">
                  <c:v>8503</c:v>
                </c:pt>
              </c:numCache>
            </c:numRef>
          </c:val>
          <c:extLst>
            <c:ext xmlns:c16="http://schemas.microsoft.com/office/drawing/2014/chart" uri="{C3380CC4-5D6E-409C-BE32-E72D297353CC}">
              <c16:uniqueId val="{0000000A-EF52-447E-A911-2E1526CC1F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1224</c:v>
                </c:pt>
                <c:pt idx="2">
                  <c:v>#N/A</c:v>
                </c:pt>
                <c:pt idx="3">
                  <c:v>#N/A</c:v>
                </c:pt>
                <c:pt idx="4">
                  <c:v>917</c:v>
                </c:pt>
                <c:pt idx="5">
                  <c:v>#N/A</c:v>
                </c:pt>
                <c:pt idx="6">
                  <c:v>#N/A</c:v>
                </c:pt>
                <c:pt idx="7">
                  <c:v>300</c:v>
                </c:pt>
                <c:pt idx="8">
                  <c:v>#N/A</c:v>
                </c:pt>
                <c:pt idx="9">
                  <c:v>#N/A</c:v>
                </c:pt>
                <c:pt idx="10">
                  <c:v>47</c:v>
                </c:pt>
                <c:pt idx="11">
                  <c:v>#N/A</c:v>
                </c:pt>
                <c:pt idx="12">
                  <c:v>#N/A</c:v>
                </c:pt>
                <c:pt idx="13">
                  <c:v>0</c:v>
                </c:pt>
                <c:pt idx="14">
                  <c:v>#N/A</c:v>
                </c:pt>
              </c:numCache>
            </c:numRef>
          </c:val>
          <c:smooth val="0"/>
          <c:extLst>
            <c:ext xmlns:c16="http://schemas.microsoft.com/office/drawing/2014/chart" uri="{C3380CC4-5D6E-409C-BE32-E72D297353CC}">
              <c16:uniqueId val="{0000000B-EF52-447E-A911-2E1526CC1F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756</c:v>
                </c:pt>
                <c:pt idx="1">
                  <c:v>759</c:v>
                </c:pt>
                <c:pt idx="2">
                  <c:v>762</c:v>
                </c:pt>
              </c:numCache>
            </c:numRef>
          </c:val>
          <c:extLst>
            <c:ext xmlns:c16="http://schemas.microsoft.com/office/drawing/2014/chart" uri="{C3380CC4-5D6E-409C-BE32-E72D297353CC}">
              <c16:uniqueId val="{00000000-EF05-4EC0-9100-2BDBAE48C3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1894</c:v>
                </c:pt>
                <c:pt idx="1">
                  <c:v>2074</c:v>
                </c:pt>
                <c:pt idx="2">
                  <c:v>2165</c:v>
                </c:pt>
              </c:numCache>
            </c:numRef>
          </c:val>
          <c:extLst>
            <c:ext xmlns:c16="http://schemas.microsoft.com/office/drawing/2014/chart" uri="{C3380CC4-5D6E-409C-BE32-E72D297353CC}">
              <c16:uniqueId val="{00000001-EF05-4EC0-9100-2BDBAE48C3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2150</c:v>
                </c:pt>
                <c:pt idx="1">
                  <c:v>2174</c:v>
                </c:pt>
                <c:pt idx="2">
                  <c:v>2168</c:v>
                </c:pt>
              </c:numCache>
            </c:numRef>
          </c:val>
          <c:extLst>
            <c:ext xmlns:c16="http://schemas.microsoft.com/office/drawing/2014/chart" uri="{C3380CC4-5D6E-409C-BE32-E72D297353CC}">
              <c16:uniqueId val="{00000002-EF05-4EC0-9100-2BDBAE48C3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7,622
7,581
194.84
8,110,768
7,778,846
287,619
5,100,767
8,503,058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本町では過疎化等の影響により全国平均を大幅に上回り高齢化が進んでいる。（全国高齢化比率２９．</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％・つるぎ町４</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年３月末現在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）町税の徴収率については、令和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年度で９６．</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で長引く不況等の影響により年々減少傾向にある。今後も納税義務者が減少していくと予測され、徴収率の向上は見込めず、増収も考えにくい。よって、歳出全体の抑制が必要であり、定員管理の徹底や地方債の借入を伴う投資的経費の抑制に、より一層努め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村合併時（平成１７年度１０４，３％）と比較すると改善しているが、依然として類似団体を上回る状況である。人件費カット（平成１８年～平成２１年度）や交付税の増額で平成２２年度は８６．４％まで改善したが、それ以降は、年々悪化傾向であった。国の補正予算第１号による普通交付税の</a:t>
          </a:r>
          <a:r>
            <a:rPr lang="ja-JP" altLang="en-US" sz="1100" b="0" i="0" baseline="0">
              <a:solidFill>
                <a:schemeClr val="dk1"/>
              </a:solidFill>
              <a:effectLst/>
              <a:latin typeface="+mn-lt"/>
              <a:ea typeface="+mn-ea"/>
              <a:cs typeface="+mn-cs"/>
            </a:rPr>
            <a:t>大規模な</a:t>
          </a:r>
          <a:r>
            <a:rPr lang="ja-JP" altLang="ja-JP" sz="1100" b="0" i="0" baseline="0">
              <a:solidFill>
                <a:schemeClr val="dk1"/>
              </a:solidFill>
              <a:effectLst/>
              <a:latin typeface="+mn-lt"/>
              <a:ea typeface="+mn-ea"/>
              <a:cs typeface="+mn-cs"/>
            </a:rPr>
            <a:t>追加交付が実施された</a:t>
          </a:r>
          <a:r>
            <a:rPr lang="ja-JP" altLang="en-US" sz="1100" b="0" i="0" baseline="0">
              <a:solidFill>
                <a:schemeClr val="dk1"/>
              </a:solidFill>
              <a:effectLst/>
              <a:latin typeface="+mn-lt"/>
              <a:ea typeface="+mn-ea"/>
              <a:cs typeface="+mn-cs"/>
            </a:rPr>
            <a:t>令和３年度を除いては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毎年数値が改善されており</a:t>
          </a:r>
          <a:r>
            <a:rPr lang="ja-JP" altLang="ja-JP" sz="1100" b="0" i="0" baseline="0">
              <a:solidFill>
                <a:schemeClr val="dk1"/>
              </a:solidFill>
              <a:effectLst/>
              <a:latin typeface="+mn-lt"/>
              <a:ea typeface="+mn-ea"/>
              <a:cs typeface="+mn-cs"/>
            </a:rPr>
            <a:t>、経常的経費は削減できている。しかし、依然として高い水準であり、引き続き経常的経費の抑制に努めなければならない。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115781</xdr:rowOff>
    </xdr:from>
    <xdr:to>
      <xdr:col>23</xdr:col>
      <xdr:colOff>133350</xdr:colOff>
      <xdr:row>64</xdr:row>
      <xdr:rowOff>119804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8858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119804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3978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65</xdr:row>
      <xdr:rowOff>20744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3978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20744</xdr:rowOff>
    </xdr:from>
    <xdr:to>
      <xdr:col>11</xdr:col>
      <xdr:colOff>31750</xdr:colOff>
      <xdr:row>65</xdr:row>
      <xdr:rowOff>105198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6499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37058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54398</xdr:rowOff>
    </xdr:from>
    <xdr:to>
      <xdr:col>7</xdr:col>
      <xdr:colOff>31750</xdr:colOff>
      <xdr:row>65</xdr:row>
      <xdr:rowOff>155998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140775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物件費等の合計額の人口１人あたりの金額が類似団体平均を上回っているのは、人件費が主な要因となっている。定員管理の状況からみても職員数が類似団体を大きく上回っているため、令和２年度策定の「第４次つるぎ町集中改革プラン」に沿った定員管理の適正化を進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148963</xdr:rowOff>
    </xdr:from>
    <xdr:to>
      <xdr:col>23</xdr:col>
      <xdr:colOff>133350</xdr:colOff>
      <xdr:row>82</xdr:row>
      <xdr:rowOff>152829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7863"/>
          <a:ext cx="8382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125287</xdr:rowOff>
    </xdr:from>
    <xdr:to>
      <xdr:col>19</xdr:col>
      <xdr:colOff>133350</xdr:colOff>
      <xdr:row>82</xdr:row>
      <xdr:rowOff>148963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84187"/>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121483</xdr:rowOff>
    </xdr:from>
    <xdr:to>
      <xdr:col>15</xdr:col>
      <xdr:colOff>82550</xdr:colOff>
      <xdr:row>82</xdr:row>
      <xdr:rowOff>125287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80383"/>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121483</xdr:rowOff>
    </xdr:from>
    <xdr:to>
      <xdr:col>11</xdr:col>
      <xdr:colOff>31750</xdr:colOff>
      <xdr:row>82</xdr:row>
      <xdr:rowOff>128085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80383"/>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102029</xdr:rowOff>
    </xdr:from>
    <xdr:to>
      <xdr:col>23</xdr:col>
      <xdr:colOff>184150</xdr:colOff>
      <xdr:row>83</xdr:row>
      <xdr:rowOff>32179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74106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3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98163</xdr:rowOff>
    </xdr:from>
    <xdr:to>
      <xdr:col>19</xdr:col>
      <xdr:colOff>184150</xdr:colOff>
      <xdr:row>83</xdr:row>
      <xdr:rowOff>28313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13090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4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74487</xdr:rowOff>
    </xdr:from>
    <xdr:to>
      <xdr:col>15</xdr:col>
      <xdr:colOff>133350</xdr:colOff>
      <xdr:row>83</xdr:row>
      <xdr:rowOff>4637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160864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1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70683</xdr:rowOff>
    </xdr:from>
    <xdr:to>
      <xdr:col>11</xdr:col>
      <xdr:colOff>82550</xdr:colOff>
      <xdr:row>83</xdr:row>
      <xdr:rowOff>833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157060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1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77285</xdr:rowOff>
    </xdr:from>
    <xdr:to>
      <xdr:col>7</xdr:col>
      <xdr:colOff>31750</xdr:colOff>
      <xdr:row>83</xdr:row>
      <xdr:rowOff>7435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163662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３年度、２４年度は国家公務員の一時的な減額措置により基準を上回っていたが、平成２５年度より減額措置がなくなっているので数値が基準を下回っている。また、類似団体よりも数値が下回っているので健全であるといえる。今後も「第４次つるぎ町集中改革プラン」において給与の適正化に関する方針を定め、数値が悪化しないよう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53823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441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65314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441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76805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671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76805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3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村合併等の影響もあり人口千人あたりの職員数が類似団体平均を大きく上回る状況となっている。そのため「第３次つるぎ町集中改革プラン」において職員の新規採用の抑制に努めてきたが、地理的問題もあり実行出来ていないのが現状である。令和２年度策定の「第４次つるぎ町集中改革プラン」に沿った定員管理の適正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77724</xdr:rowOff>
    </xdr:from>
    <xdr:to>
      <xdr:col>81</xdr:col>
      <xdr:colOff>44450</xdr:colOff>
      <xdr:row>66</xdr:row>
      <xdr:rowOff>86571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393424"/>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86571</xdr:rowOff>
    </xdr:from>
    <xdr:to>
      <xdr:col>77</xdr:col>
      <xdr:colOff>44450</xdr:colOff>
      <xdr:row>66</xdr:row>
      <xdr:rowOff>96224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402271"/>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31877</xdr:rowOff>
    </xdr:from>
    <xdr:to>
      <xdr:col>72</xdr:col>
      <xdr:colOff>203200</xdr:colOff>
      <xdr:row>66</xdr:row>
      <xdr:rowOff>96224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4757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31877</xdr:rowOff>
    </xdr:from>
    <xdr:to>
      <xdr:col>68</xdr:col>
      <xdr:colOff>152400</xdr:colOff>
      <xdr:row>66</xdr:row>
      <xdr:rowOff>76116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347577"/>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26924</xdr:rowOff>
    </xdr:from>
    <xdr:to>
      <xdr:col>81</xdr:col>
      <xdr:colOff>95250</xdr:colOff>
      <xdr:row>66</xdr:row>
      <xdr:rowOff>128524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94251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3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35771</xdr:rowOff>
    </xdr:from>
    <xdr:to>
      <xdr:col>77</xdr:col>
      <xdr:colOff>95250</xdr:colOff>
      <xdr:row>66</xdr:row>
      <xdr:rowOff>137371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122148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3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45424</xdr:rowOff>
    </xdr:from>
    <xdr:to>
      <xdr:col>73</xdr:col>
      <xdr:colOff>44450</xdr:colOff>
      <xdr:row>66</xdr:row>
      <xdr:rowOff>147024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131801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4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152527</xdr:rowOff>
    </xdr:from>
    <xdr:to>
      <xdr:col>68</xdr:col>
      <xdr:colOff>203200</xdr:colOff>
      <xdr:row>66</xdr:row>
      <xdr:rowOff>82677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67454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38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25316</xdr:rowOff>
    </xdr:from>
    <xdr:to>
      <xdr:col>64</xdr:col>
      <xdr:colOff>152400</xdr:colOff>
      <xdr:row>66</xdr:row>
      <xdr:rowOff>126916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3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111693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4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実質公債費比率については、類似団体平均を上回る結果となっている。令和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年度においては、合併特例債の元金償還金が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したため</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している。令和４年度で合併特例債の元利償還金返済のピーク</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終了</a:t>
          </a:r>
          <a:r>
            <a:rPr lang="ja-JP" altLang="en-US" sz="1100" b="0" i="0" baseline="0">
              <a:solidFill>
                <a:schemeClr val="dk1"/>
              </a:solidFill>
              <a:effectLst/>
              <a:latin typeface="+mn-lt"/>
              <a:ea typeface="+mn-ea"/>
              <a:cs typeface="+mn-cs"/>
            </a:rPr>
            <a:t>しているため</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改善していく見込みである。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42</xdr:row>
      <xdr:rowOff>141224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324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141224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3228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92964</xdr:rowOff>
    </xdr:from>
    <xdr:to>
      <xdr:col>72</xdr:col>
      <xdr:colOff>203200</xdr:colOff>
      <xdr:row>42</xdr:row>
      <xdr:rowOff>121920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938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92964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健全化法が施行された平成１９年度【１０１．５％】</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、類似団体を上回る結果</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なってい</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決算でようやく比率の発生が解消されている。改善要因として、</a:t>
          </a:r>
          <a:r>
            <a:rPr lang="ja-JP" altLang="ja-JP" sz="1100" b="0" i="0" baseline="0">
              <a:solidFill>
                <a:schemeClr val="dk1"/>
              </a:solidFill>
              <a:effectLst/>
              <a:latin typeface="+mn-lt"/>
              <a:ea typeface="+mn-ea"/>
              <a:cs typeface="+mn-cs"/>
            </a:rPr>
            <a:t>公営企業及び一部事務組合の地方債現在高の減少、地方債発行の抑制による一般会計地方債現在高の減少、減債基金への積立による充当可能基金の増加</a:t>
          </a:r>
          <a:r>
            <a:rPr lang="ja-JP" altLang="en-US" sz="1100" b="0" i="0" baseline="0">
              <a:solidFill>
                <a:schemeClr val="dk1"/>
              </a:solidFill>
              <a:effectLst/>
              <a:latin typeface="+mn-lt"/>
              <a:ea typeface="+mn-ea"/>
              <a:cs typeface="+mn-cs"/>
            </a:rPr>
            <a:t>があげられる</a:t>
          </a:r>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しかし、普通交付税の動向に大きく左右される状況に変わりはないため、歳出全体の抑制を図り、予算規模の縮小と財政基盤の強化に努める</a:t>
          </a:r>
          <a:r>
            <a:rPr kumimoji="1" lang="ja-JP" altLang="en-US" sz="1100" b="0" i="0" baseline="0">
              <a:solidFill>
                <a:schemeClr val="dk1"/>
              </a:solidFill>
              <a:effectLst/>
              <a:latin typeface="+mn-lt"/>
              <a:ea typeface="+mn-ea"/>
              <a:cs typeface="+mn-cs"/>
            </a:rPr>
            <a:t>必要がある</a:t>
          </a:r>
          <a:r>
            <a:rPr kumimoji="1" lang="ja-JP" altLang="ja-JP" sz="1100" b="0" i="0" baseline="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103324</xdr:rowOff>
    </xdr:from>
    <xdr:to>
      <xdr:col>77</xdr:col>
      <xdr:colOff>44450</xdr:colOff>
      <xdr:row>14</xdr:row>
      <xdr:rowOff>33564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332174"/>
          <a:ext cx="8890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33564</xdr:rowOff>
    </xdr:from>
    <xdr:to>
      <xdr:col>72</xdr:col>
      <xdr:colOff>203200</xdr:colOff>
      <xdr:row>15</xdr:row>
      <xdr:rowOff>136162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33864"/>
          <a:ext cx="889000" cy="2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136162</xdr:rowOff>
    </xdr:from>
    <xdr:to>
      <xdr:col>68</xdr:col>
      <xdr:colOff>152400</xdr:colOff>
      <xdr:row>16</xdr:row>
      <xdr:rowOff>106045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07912"/>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52524</xdr:rowOff>
    </xdr:from>
    <xdr:to>
      <xdr:col>77</xdr:col>
      <xdr:colOff>95250</xdr:colOff>
      <xdr:row>13</xdr:row>
      <xdr:rowOff>154124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2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138901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367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154214</xdr:rowOff>
    </xdr:from>
    <xdr:to>
      <xdr:col>73</xdr:col>
      <xdr:colOff>44450</xdr:colOff>
      <xdr:row>14</xdr:row>
      <xdr:rowOff>84364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69141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6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85362</xdr:rowOff>
    </xdr:from>
    <xdr:to>
      <xdr:col>68</xdr:col>
      <xdr:colOff>203200</xdr:colOff>
      <xdr:row>16</xdr:row>
      <xdr:rowOff>15512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289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4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141622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7,622
7,581
194.84
8,110,768
7,778,846
287,619
5,100,767
8,503,058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職員数が多いため経常収支比率の人件費分の割合が高くなっており、改善する必要がある。「第４次集中改革プラン」に基づいた新規採用職員の抑制や諸手当の見直し等について具体的な方針を定め、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80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4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421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7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ついては、以前から積極的な経費の削減や経済対策事業のような補助事業への振替等により類似団体内でも最小値を示しており、一定の効果が表れている。今後も引き続き、業務内容等を精査し、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14986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5730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140716</xdr:rowOff>
    </xdr:from>
    <xdr:to>
      <xdr:col>78</xdr:col>
      <xdr:colOff>69850</xdr:colOff>
      <xdr:row>15</xdr:row>
      <xdr:rowOff>14986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5410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140716</xdr:rowOff>
    </xdr:from>
    <xdr:to>
      <xdr:col>73</xdr:col>
      <xdr:colOff>180975</xdr:colOff>
      <xdr:row>14</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541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65278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5501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30497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135636</xdr:rowOff>
    </xdr:from>
    <xdr:to>
      <xdr:col>78</xdr:col>
      <xdr:colOff>120650</xdr:colOff>
      <xdr:row>15</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75963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04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89916</xdr:rowOff>
    </xdr:from>
    <xdr:to>
      <xdr:col>74</xdr:col>
      <xdr:colOff>31750</xdr:colOff>
      <xdr:row>15</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事務事業等の見直しにより一定の役割を果たし、事業の縮減等に努めた結果、類似団体で最小に近い数値となっている。しかし、今後は高齢化等の影響により大きな負担が予測されるため、今まで以上に資格審査等の適正化を図り、財政への負担を軽減できるように努める。特に町独自で行っている事業については将来的な負担が過大にならないように精査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については、以前から類似団体と大きな差はなく、公営企業会計等への繰出金の抑制に努めている結果が表れている。今後も、公営企業等の財政状況の悪化に伴う赤字補填的な繰出金が多額にならないよう、健全な財政運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74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59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1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166387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ついては経常収支比率が類似団体を上回っており、町立半田病院への繰出金と一部事務組合への負担金が大きいことが主な要因と考えられる。一部事務組合への負担金については毎年事業内容を確認し抑制に努めているが、新規事業への着手、施設の状況等により、今後も負担金が増加する可能性がある。各団体への補助金については、引き続き活動内容や収益性を勘案するとともに、一定の交付基準を設定し、見直しや廃止も視野に入れ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146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99568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605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154432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605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38</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69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117348</xdr:rowOff>
    </xdr:from>
    <xdr:to>
      <xdr:col>82</xdr:col>
      <xdr:colOff>158750</xdr:colOff>
      <xdr:row>39</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89425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117348</xdr:rowOff>
    </xdr:from>
    <xdr:to>
      <xdr:col>65</xdr:col>
      <xdr:colOff>53975</xdr:colOff>
      <xdr:row>39</xdr:row>
      <xdr:rowOff>47498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32275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令和４年度で合併特例債の元利償還金返済のピークは終了</a:t>
          </a:r>
          <a:r>
            <a:rPr lang="ja-JP" altLang="en-US" sz="1100" b="0" i="0" baseline="0">
              <a:solidFill>
                <a:schemeClr val="dk1"/>
              </a:solidFill>
              <a:effectLst/>
              <a:latin typeface="+mn-lt"/>
              <a:ea typeface="+mn-ea"/>
              <a:cs typeface="+mn-cs"/>
            </a:rPr>
            <a:t>したが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類似団体平均を大きく上回る結果となっている。今後も厳しい財政運営が予測されるので、公債費が大きな負担とならないよう、新規発行の抑制に努める。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4772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4696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78</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69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142239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477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110489</xdr:rowOff>
    </xdr:from>
    <xdr:to>
      <xdr:col>20</xdr:col>
      <xdr:colOff>38100</xdr:colOff>
      <xdr:row>79</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25416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公債費以外の経常収支比率については、以前から類似団体と大きな差はない。経常収支比率全体でみると、人件費と公債費に占める割合が大きいと思われるので、その部分を計画的に抑制することが、経常収支比率全体の改善につながっていく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77</xdr:row>
      <xdr:rowOff>142239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905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105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78</xdr:row>
      <xdr:rowOff>43180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105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85089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162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63516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44466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163830</xdr:rowOff>
    </xdr:from>
    <xdr:to>
      <xdr:col>69</xdr:col>
      <xdr:colOff>142875</xdr:colOff>
      <xdr:row>78</xdr:row>
      <xdr:rowOff>93980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34289</xdr:rowOff>
    </xdr:from>
    <xdr:to>
      <xdr:col>65</xdr:col>
      <xdr:colOff>53975</xdr:colOff>
      <xdr:row>78</xdr:row>
      <xdr:rowOff>135889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146066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90782</xdr:rowOff>
    </xdr:from>
    <xdr:to>
      <xdr:col>29</xdr:col>
      <xdr:colOff>127000</xdr:colOff>
      <xdr:row>13</xdr:row>
      <xdr:rowOff>102532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67257"/>
          <a:ext cx="6477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65072</xdr:rowOff>
    </xdr:from>
    <xdr:to>
      <xdr:col>26</xdr:col>
      <xdr:colOff>50800</xdr:colOff>
      <xdr:row>13</xdr:row>
      <xdr:rowOff>102532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341547"/>
          <a:ext cx="698500" cy="3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65072</xdr:rowOff>
    </xdr:from>
    <xdr:to>
      <xdr:col>22</xdr:col>
      <xdr:colOff>114300</xdr:colOff>
      <xdr:row>13</xdr:row>
      <xdr:rowOff>105626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41547"/>
          <a:ext cx="698500" cy="4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96688</xdr:rowOff>
    </xdr:from>
    <xdr:to>
      <xdr:col>18</xdr:col>
      <xdr:colOff>177800</xdr:colOff>
      <xdr:row>13</xdr:row>
      <xdr:rowOff>105626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73163"/>
          <a:ext cx="6985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39982</xdr:rowOff>
    </xdr:from>
    <xdr:to>
      <xdr:col>29</xdr:col>
      <xdr:colOff>177800</xdr:colOff>
      <xdr:row>13</xdr:row>
      <xdr:rowOff>141582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16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120009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51732</xdr:rowOff>
    </xdr:from>
    <xdr:to>
      <xdr:col>26</xdr:col>
      <xdr:colOff>101600</xdr:colOff>
      <xdr:row>13</xdr:row>
      <xdr:rowOff>153332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2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163509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9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14272</xdr:rowOff>
    </xdr:from>
    <xdr:to>
      <xdr:col>22</xdr:col>
      <xdr:colOff>165100</xdr:colOff>
      <xdr:row>13</xdr:row>
      <xdr:rowOff>115872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90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126049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5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54826</xdr:rowOff>
    </xdr:from>
    <xdr:to>
      <xdr:col>19</xdr:col>
      <xdr:colOff>38100</xdr:colOff>
      <xdr:row>13</xdr:row>
      <xdr:rowOff>156426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3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166603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0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45888</xdr:rowOff>
    </xdr:from>
    <xdr:to>
      <xdr:col>15</xdr:col>
      <xdr:colOff>101600</xdr:colOff>
      <xdr:row>13</xdr:row>
      <xdr:rowOff>147488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22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157665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30041</xdr:rowOff>
    </xdr:from>
    <xdr:to>
      <xdr:col>29</xdr:col>
      <xdr:colOff>127000</xdr:colOff>
      <xdr:row>35</xdr:row>
      <xdr:rowOff>79108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640391"/>
          <a:ext cx="647700" cy="49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30041</xdr:rowOff>
    </xdr:from>
    <xdr:to>
      <xdr:col>26</xdr:col>
      <xdr:colOff>50800</xdr:colOff>
      <xdr:row>35</xdr:row>
      <xdr:rowOff>73753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40391"/>
          <a:ext cx="698500" cy="43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73753</xdr:rowOff>
    </xdr:from>
    <xdr:to>
      <xdr:col>22</xdr:col>
      <xdr:colOff>114300</xdr:colOff>
      <xdr:row>35</xdr:row>
      <xdr:rowOff>143573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684103"/>
          <a:ext cx="698500" cy="6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143573</xdr:rowOff>
    </xdr:from>
    <xdr:to>
      <xdr:col>18</xdr:col>
      <xdr:colOff>177800</xdr:colOff>
      <xdr:row>35</xdr:row>
      <xdr:rowOff>172524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53923"/>
          <a:ext cx="698500" cy="28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28308</xdr:rowOff>
    </xdr:from>
    <xdr:to>
      <xdr:col>29</xdr:col>
      <xdr:colOff>177800</xdr:colOff>
      <xdr:row>35</xdr:row>
      <xdr:rowOff>129908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38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216285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8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322141</xdr:rowOff>
    </xdr:from>
    <xdr:to>
      <xdr:col>26</xdr:col>
      <xdr:colOff>101600</xdr:colOff>
      <xdr:row>35</xdr:row>
      <xdr:rowOff>80841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8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91018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5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22953</xdr:rowOff>
    </xdr:from>
    <xdr:to>
      <xdr:col>22</xdr:col>
      <xdr:colOff>165100</xdr:colOff>
      <xdr:row>35</xdr:row>
      <xdr:rowOff>124553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3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134729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92773</xdr:rowOff>
    </xdr:from>
    <xdr:to>
      <xdr:col>19</xdr:col>
      <xdr:colOff>38100</xdr:colOff>
      <xdr:row>35</xdr:row>
      <xdr:rowOff>194373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0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204550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7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121724</xdr:rowOff>
    </xdr:from>
    <xdr:to>
      <xdr:col>15</xdr:col>
      <xdr:colOff>101600</xdr:colOff>
      <xdr:row>35</xdr:row>
      <xdr:rowOff>223324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3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233501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0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7,622
7,581
194.84
8,110,768
7,778,846
287,619
5,100,767
8,503,058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56223</xdr:rowOff>
    </xdr:from>
    <xdr:to>
      <xdr:col>24</xdr:col>
      <xdr:colOff>63500</xdr:colOff>
      <xdr:row>32</xdr:row>
      <xdr:rowOff>70937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42623"/>
          <a:ext cx="8382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65961</xdr:rowOff>
    </xdr:from>
    <xdr:to>
      <xdr:col>19</xdr:col>
      <xdr:colOff>177800</xdr:colOff>
      <xdr:row>32</xdr:row>
      <xdr:rowOff>70937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552361"/>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65961</xdr:rowOff>
    </xdr:from>
    <xdr:to>
      <xdr:col>15</xdr:col>
      <xdr:colOff>50800</xdr:colOff>
      <xdr:row>32</xdr:row>
      <xdr:rowOff>96815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52361"/>
          <a:ext cx="88900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96815</xdr:rowOff>
    </xdr:from>
    <xdr:to>
      <xdr:col>10</xdr:col>
      <xdr:colOff>114300</xdr:colOff>
      <xdr:row>32</xdr:row>
      <xdr:rowOff>149103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83215"/>
          <a:ext cx="889000" cy="5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5423</xdr:rowOff>
    </xdr:from>
    <xdr:to>
      <xdr:col>24</xdr:col>
      <xdr:colOff>114300</xdr:colOff>
      <xdr:row>32</xdr:row>
      <xdr:rowOff>107023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28300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20137</xdr:rowOff>
    </xdr:from>
    <xdr:to>
      <xdr:col>20</xdr:col>
      <xdr:colOff>38100</xdr:colOff>
      <xdr:row>32</xdr:row>
      <xdr:rowOff>121737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0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138264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8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15161</xdr:rowOff>
    </xdr:from>
    <xdr:to>
      <xdr:col>15</xdr:col>
      <xdr:colOff>101600</xdr:colOff>
      <xdr:row>32</xdr:row>
      <xdr:rowOff>116761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133288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7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46015</xdr:rowOff>
    </xdr:from>
    <xdr:to>
      <xdr:col>10</xdr:col>
      <xdr:colOff>165100</xdr:colOff>
      <xdr:row>32</xdr:row>
      <xdr:rowOff>147615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164142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0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98303</xdr:rowOff>
    </xdr:from>
    <xdr:to>
      <xdr:col>6</xdr:col>
      <xdr:colOff>38100</xdr:colOff>
      <xdr:row>33</xdr:row>
      <xdr:rowOff>28453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44980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5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91944</xdr:rowOff>
    </xdr:from>
    <xdr:to>
      <xdr:col>24</xdr:col>
      <xdr:colOff>63500</xdr:colOff>
      <xdr:row>58</xdr:row>
      <xdr:rowOff>95685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36044"/>
          <a:ext cx="8382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91944</xdr:rowOff>
    </xdr:from>
    <xdr:to>
      <xdr:col>19</xdr:col>
      <xdr:colOff>177800</xdr:colOff>
      <xdr:row>58</xdr:row>
      <xdr:rowOff>120414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36044"/>
          <a:ext cx="889000" cy="2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117382</xdr:rowOff>
    </xdr:from>
    <xdr:to>
      <xdr:col>15</xdr:col>
      <xdr:colOff>50800</xdr:colOff>
      <xdr:row>58</xdr:row>
      <xdr:rowOff>120414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61482"/>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89808</xdr:rowOff>
    </xdr:from>
    <xdr:to>
      <xdr:col>10</xdr:col>
      <xdr:colOff>114300</xdr:colOff>
      <xdr:row>58</xdr:row>
      <xdr:rowOff>117382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33908"/>
          <a:ext cx="889000" cy="2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44885</xdr:rowOff>
    </xdr:from>
    <xdr:to>
      <xdr:col>24</xdr:col>
      <xdr:colOff>114300</xdr:colOff>
      <xdr:row>58</xdr:row>
      <xdr:rowOff>146485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8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131262</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0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41144</xdr:rowOff>
    </xdr:from>
    <xdr:to>
      <xdr:col>20</xdr:col>
      <xdr:colOff>38100</xdr:colOff>
      <xdr:row>58</xdr:row>
      <xdr:rowOff>142744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8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133871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7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69614</xdr:rowOff>
    </xdr:from>
    <xdr:to>
      <xdr:col>15</xdr:col>
      <xdr:colOff>101600</xdr:colOff>
      <xdr:row>58</xdr:row>
      <xdr:rowOff>171214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162341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0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66582</xdr:rowOff>
    </xdr:from>
    <xdr:to>
      <xdr:col>10</xdr:col>
      <xdr:colOff>165100</xdr:colOff>
      <xdr:row>58</xdr:row>
      <xdr:rowOff>168182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1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159309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39008</xdr:rowOff>
    </xdr:from>
    <xdr:to>
      <xdr:col>6</xdr:col>
      <xdr:colOff>38100</xdr:colOff>
      <xdr:row>58</xdr:row>
      <xdr:rowOff>140608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131735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7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70834</xdr:rowOff>
    </xdr:from>
    <xdr:to>
      <xdr:col>24</xdr:col>
      <xdr:colOff>63500</xdr:colOff>
      <xdr:row>78</xdr:row>
      <xdr:rowOff>80817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43934"/>
          <a:ext cx="8382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70834</xdr:rowOff>
    </xdr:from>
    <xdr:to>
      <xdr:col>19</xdr:col>
      <xdr:colOff>177800</xdr:colOff>
      <xdr:row>78</xdr:row>
      <xdr:rowOff>85389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43934"/>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82911</xdr:rowOff>
    </xdr:from>
    <xdr:to>
      <xdr:col>15</xdr:col>
      <xdr:colOff>50800</xdr:colOff>
      <xdr:row>78</xdr:row>
      <xdr:rowOff>85389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56011"/>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82911</xdr:rowOff>
    </xdr:from>
    <xdr:to>
      <xdr:col>10</xdr:col>
      <xdr:colOff>114300</xdr:colOff>
      <xdr:row>78</xdr:row>
      <xdr:rowOff>113678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56011"/>
          <a:ext cx="889000" cy="3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30017</xdr:rowOff>
    </xdr:from>
    <xdr:to>
      <xdr:col>24</xdr:col>
      <xdr:colOff>114300</xdr:colOff>
      <xdr:row>78</xdr:row>
      <xdr:rowOff>131617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116394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20034</xdr:rowOff>
    </xdr:from>
    <xdr:to>
      <xdr:col>20</xdr:col>
      <xdr:colOff>38100</xdr:colOff>
      <xdr:row>78</xdr:row>
      <xdr:rowOff>121634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112761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34589</xdr:rowOff>
    </xdr:from>
    <xdr:to>
      <xdr:col>15</xdr:col>
      <xdr:colOff>101600</xdr:colOff>
      <xdr:row>78</xdr:row>
      <xdr:rowOff>136189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127316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0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32111</xdr:rowOff>
    </xdr:from>
    <xdr:to>
      <xdr:col>10</xdr:col>
      <xdr:colOff>165100</xdr:colOff>
      <xdr:row>78</xdr:row>
      <xdr:rowOff>133711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124838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62878</xdr:rowOff>
    </xdr:from>
    <xdr:to>
      <xdr:col>6</xdr:col>
      <xdr:colOff>38100</xdr:colOff>
      <xdr:row>78</xdr:row>
      <xdr:rowOff>164478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155605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149859</xdr:rowOff>
    </xdr:from>
    <xdr:to>
      <xdr:col>24</xdr:col>
      <xdr:colOff>63500</xdr:colOff>
      <xdr:row>97</xdr:row>
      <xdr:rowOff>80685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09059"/>
          <a:ext cx="838200" cy="10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24640</xdr:rowOff>
    </xdr:from>
    <xdr:to>
      <xdr:col>19</xdr:col>
      <xdr:colOff>177800</xdr:colOff>
      <xdr:row>96</xdr:row>
      <xdr:rowOff>149859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83840"/>
          <a:ext cx="889000" cy="12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24640</xdr:rowOff>
    </xdr:from>
    <xdr:to>
      <xdr:col>15</xdr:col>
      <xdr:colOff>50800</xdr:colOff>
      <xdr:row>97</xdr:row>
      <xdr:rowOff>93176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83840"/>
          <a:ext cx="889000" cy="2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93176</xdr:rowOff>
    </xdr:from>
    <xdr:to>
      <xdr:col>10</xdr:col>
      <xdr:colOff>114300</xdr:colOff>
      <xdr:row>97</xdr:row>
      <xdr:rowOff>126743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23826"/>
          <a:ext cx="889000" cy="3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29885</xdr:rowOff>
    </xdr:from>
    <xdr:to>
      <xdr:col>24</xdr:col>
      <xdr:colOff>114300</xdr:colOff>
      <xdr:row>97</xdr:row>
      <xdr:rowOff>131485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8312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99059</xdr:rowOff>
    </xdr:from>
    <xdr:to>
      <xdr:col>20</xdr:col>
      <xdr:colOff>38100</xdr:colOff>
      <xdr:row>97</xdr:row>
      <xdr:rowOff>29209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45736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145290</xdr:rowOff>
    </xdr:from>
    <xdr:to>
      <xdr:col>15</xdr:col>
      <xdr:colOff>101600</xdr:colOff>
      <xdr:row>96</xdr:row>
      <xdr:rowOff>75440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91967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0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42376</xdr:rowOff>
    </xdr:from>
    <xdr:to>
      <xdr:col>10</xdr:col>
      <xdr:colOff>165100</xdr:colOff>
      <xdr:row>97</xdr:row>
      <xdr:rowOff>143976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160503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75943</xdr:rowOff>
    </xdr:from>
    <xdr:to>
      <xdr:col>6</xdr:col>
      <xdr:colOff>38100</xdr:colOff>
      <xdr:row>98</xdr:row>
      <xdr:rowOff>6093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168670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85767</xdr:rowOff>
    </xdr:from>
    <xdr:to>
      <xdr:col>55</xdr:col>
      <xdr:colOff>0</xdr:colOff>
      <xdr:row>35</xdr:row>
      <xdr:rowOff>129299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86517"/>
          <a:ext cx="838200" cy="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129299</xdr:rowOff>
    </xdr:from>
    <xdr:to>
      <xdr:col>50</xdr:col>
      <xdr:colOff>114300</xdr:colOff>
      <xdr:row>36</xdr:row>
      <xdr:rowOff>22206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30049"/>
          <a:ext cx="889000" cy="6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16540</xdr:rowOff>
    </xdr:from>
    <xdr:to>
      <xdr:col>45</xdr:col>
      <xdr:colOff>177800</xdr:colOff>
      <xdr:row>36</xdr:row>
      <xdr:rowOff>22206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45840"/>
          <a:ext cx="889000" cy="34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16540</xdr:rowOff>
    </xdr:from>
    <xdr:to>
      <xdr:col>41</xdr:col>
      <xdr:colOff>50800</xdr:colOff>
      <xdr:row>36</xdr:row>
      <xdr:rowOff>95009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45840"/>
          <a:ext cx="889000" cy="4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34967</xdr:rowOff>
    </xdr:from>
    <xdr:to>
      <xdr:col>55</xdr:col>
      <xdr:colOff>50800</xdr:colOff>
      <xdr:row>35</xdr:row>
      <xdr:rowOff>136567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3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57844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8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78499</xdr:rowOff>
    </xdr:from>
    <xdr:to>
      <xdr:col>50</xdr:col>
      <xdr:colOff>165100</xdr:colOff>
      <xdr:row>36</xdr:row>
      <xdr:rowOff>8649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7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25176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5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142856</xdr:rowOff>
    </xdr:from>
    <xdr:to>
      <xdr:col>46</xdr:col>
      <xdr:colOff>38100</xdr:colOff>
      <xdr:row>36</xdr:row>
      <xdr:rowOff>73006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89533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1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137190</xdr:rowOff>
    </xdr:from>
    <xdr:to>
      <xdr:col>41</xdr:col>
      <xdr:colOff>101600</xdr:colOff>
      <xdr:row>34</xdr:row>
      <xdr:rowOff>67340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83867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44209</xdr:rowOff>
    </xdr:from>
    <xdr:to>
      <xdr:col>36</xdr:col>
      <xdr:colOff>165100</xdr:colOff>
      <xdr:row>36</xdr:row>
      <xdr:rowOff>145809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162336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9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94849</xdr:rowOff>
    </xdr:from>
    <xdr:to>
      <xdr:col>55</xdr:col>
      <xdr:colOff>0</xdr:colOff>
      <xdr:row>58</xdr:row>
      <xdr:rowOff>95220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8949"/>
          <a:ext cx="8382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94849</xdr:rowOff>
    </xdr:from>
    <xdr:to>
      <xdr:col>50</xdr:col>
      <xdr:colOff>114300</xdr:colOff>
      <xdr:row>58</xdr:row>
      <xdr:rowOff>96854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38949"/>
          <a:ext cx="889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96854</xdr:rowOff>
    </xdr:from>
    <xdr:to>
      <xdr:col>45</xdr:col>
      <xdr:colOff>177800</xdr:colOff>
      <xdr:row>58</xdr:row>
      <xdr:rowOff>106424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40954"/>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105922</xdr:rowOff>
    </xdr:from>
    <xdr:to>
      <xdr:col>41</xdr:col>
      <xdr:colOff>50800</xdr:colOff>
      <xdr:row>58</xdr:row>
      <xdr:rowOff>106424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50022"/>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44420</xdr:rowOff>
    </xdr:from>
    <xdr:to>
      <xdr:col>55</xdr:col>
      <xdr:colOff>50800</xdr:colOff>
      <xdr:row>58</xdr:row>
      <xdr:rowOff>146020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44049</xdr:rowOff>
    </xdr:from>
    <xdr:to>
      <xdr:col>50</xdr:col>
      <xdr:colOff>165100</xdr:colOff>
      <xdr:row>58</xdr:row>
      <xdr:rowOff>145649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136776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8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46054</xdr:rowOff>
    </xdr:from>
    <xdr:to>
      <xdr:col>46</xdr:col>
      <xdr:colOff>38100</xdr:colOff>
      <xdr:row>58</xdr:row>
      <xdr:rowOff>147654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138781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55624</xdr:rowOff>
    </xdr:from>
    <xdr:to>
      <xdr:col>41</xdr:col>
      <xdr:colOff>101600</xdr:colOff>
      <xdr:row>58</xdr:row>
      <xdr:rowOff>157224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148351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55122</xdr:rowOff>
    </xdr:from>
    <xdr:to>
      <xdr:col>36</xdr:col>
      <xdr:colOff>165100</xdr:colOff>
      <xdr:row>58</xdr:row>
      <xdr:rowOff>156722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147849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139226</xdr:rowOff>
    </xdr:from>
    <xdr:to>
      <xdr:col>55</xdr:col>
      <xdr:colOff>0</xdr:colOff>
      <xdr:row>78</xdr:row>
      <xdr:rowOff>139495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2326"/>
          <a:ext cx="8382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138753</xdr:rowOff>
    </xdr:from>
    <xdr:to>
      <xdr:col>50</xdr:col>
      <xdr:colOff>114300</xdr:colOff>
      <xdr:row>78</xdr:row>
      <xdr:rowOff>139495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1853"/>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135544</xdr:rowOff>
    </xdr:from>
    <xdr:to>
      <xdr:col>45</xdr:col>
      <xdr:colOff>177800</xdr:colOff>
      <xdr:row>78</xdr:row>
      <xdr:rowOff>138753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8644"/>
          <a:ext cx="8890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130445</xdr:rowOff>
    </xdr:from>
    <xdr:to>
      <xdr:col>41</xdr:col>
      <xdr:colOff>50800</xdr:colOff>
      <xdr:row>78</xdr:row>
      <xdr:rowOff>135544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03545"/>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88426</xdr:rowOff>
    </xdr:from>
    <xdr:to>
      <xdr:col>55</xdr:col>
      <xdr:colOff>50800</xdr:colOff>
      <xdr:row>79</xdr:row>
      <xdr:rowOff>18576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88695</xdr:rowOff>
    </xdr:from>
    <xdr:to>
      <xdr:col>50</xdr:col>
      <xdr:colOff>165100</xdr:colOff>
      <xdr:row>79</xdr:row>
      <xdr:rowOff>18845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9972</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55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87953</xdr:rowOff>
    </xdr:from>
    <xdr:to>
      <xdr:col>46</xdr:col>
      <xdr:colOff>38100</xdr:colOff>
      <xdr:row>79</xdr:row>
      <xdr:rowOff>18103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9230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84744</xdr:rowOff>
    </xdr:from>
    <xdr:to>
      <xdr:col>41</xdr:col>
      <xdr:colOff>101600</xdr:colOff>
      <xdr:row>79</xdr:row>
      <xdr:rowOff>14894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6021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79645</xdr:rowOff>
    </xdr:from>
    <xdr:to>
      <xdr:col>36</xdr:col>
      <xdr:colOff>165100</xdr:colOff>
      <xdr:row>79</xdr:row>
      <xdr:rowOff>9795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922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135651</xdr:rowOff>
    </xdr:from>
    <xdr:to>
      <xdr:col>55</xdr:col>
      <xdr:colOff>0</xdr:colOff>
      <xdr:row>97</xdr:row>
      <xdr:rowOff>143077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66301"/>
          <a:ext cx="8382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143077</xdr:rowOff>
    </xdr:from>
    <xdr:to>
      <xdr:col>50</xdr:col>
      <xdr:colOff>114300</xdr:colOff>
      <xdr:row>97</xdr:row>
      <xdr:rowOff>157367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73727"/>
          <a:ext cx="889000" cy="1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157367</xdr:rowOff>
    </xdr:from>
    <xdr:to>
      <xdr:col>45</xdr:col>
      <xdr:colOff>177800</xdr:colOff>
      <xdr:row>98</xdr:row>
      <xdr:rowOff>88860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88017"/>
          <a:ext cx="889000" cy="10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88860</xdr:rowOff>
    </xdr:from>
    <xdr:to>
      <xdr:col>41</xdr:col>
      <xdr:colOff>50800</xdr:colOff>
      <xdr:row>98</xdr:row>
      <xdr:rowOff>105122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90960"/>
          <a:ext cx="889000" cy="1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84851</xdr:rowOff>
    </xdr:from>
    <xdr:to>
      <xdr:col>55</xdr:col>
      <xdr:colOff>50800</xdr:colOff>
      <xdr:row>98</xdr:row>
      <xdr:rowOff>15001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107728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92277</xdr:rowOff>
    </xdr:from>
    <xdr:to>
      <xdr:col>50</xdr:col>
      <xdr:colOff>165100</xdr:colOff>
      <xdr:row>98</xdr:row>
      <xdr:rowOff>22427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38954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49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106567</xdr:rowOff>
    </xdr:from>
    <xdr:to>
      <xdr:col>46</xdr:col>
      <xdr:colOff>38100</xdr:colOff>
      <xdr:row>98</xdr:row>
      <xdr:rowOff>36717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5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38060</xdr:rowOff>
    </xdr:from>
    <xdr:to>
      <xdr:col>41</xdr:col>
      <xdr:colOff>101600</xdr:colOff>
      <xdr:row>98</xdr:row>
      <xdr:rowOff>139660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4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130787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3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54322</xdr:rowOff>
    </xdr:from>
    <xdr:to>
      <xdr:col>36</xdr:col>
      <xdr:colOff>165100</xdr:colOff>
      <xdr:row>98</xdr:row>
      <xdr:rowOff>155922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147049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9703</xdr:rowOff>
    </xdr:from>
    <xdr:to>
      <xdr:col>85</xdr:col>
      <xdr:colOff>127000</xdr:colOff>
      <xdr:row>39</xdr:row>
      <xdr:rowOff>42414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96253"/>
          <a:ext cx="838200" cy="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9703</xdr:rowOff>
    </xdr:from>
    <xdr:to>
      <xdr:col>81</xdr:col>
      <xdr:colOff>50800</xdr:colOff>
      <xdr:row>39</xdr:row>
      <xdr:rowOff>53267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96253"/>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53267</xdr:rowOff>
    </xdr:from>
    <xdr:to>
      <xdr:col>76</xdr:col>
      <xdr:colOff>114300</xdr:colOff>
      <xdr:row>39</xdr:row>
      <xdr:rowOff>87405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39817"/>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46170</xdr:rowOff>
    </xdr:from>
    <xdr:to>
      <xdr:col>71</xdr:col>
      <xdr:colOff>177800</xdr:colOff>
      <xdr:row>39</xdr:row>
      <xdr:rowOff>87405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2720"/>
          <a:ext cx="889000" cy="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163064</xdr:rowOff>
    </xdr:from>
    <xdr:to>
      <xdr:col>85</xdr:col>
      <xdr:colOff>177800</xdr:colOff>
      <xdr:row>39</xdr:row>
      <xdr:rowOff>93214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77991</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130353</xdr:rowOff>
    </xdr:from>
    <xdr:to>
      <xdr:col>81</xdr:col>
      <xdr:colOff>101600</xdr:colOff>
      <xdr:row>39</xdr:row>
      <xdr:rowOff>60503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51630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3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2467</xdr:rowOff>
    </xdr:from>
    <xdr:to>
      <xdr:col>76</xdr:col>
      <xdr:colOff>165100</xdr:colOff>
      <xdr:row>39</xdr:row>
      <xdr:rowOff>104067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95194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36605</xdr:rowOff>
    </xdr:from>
    <xdr:to>
      <xdr:col>72</xdr:col>
      <xdr:colOff>38100</xdr:colOff>
      <xdr:row>39</xdr:row>
      <xdr:rowOff>138205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129332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166820</xdr:rowOff>
    </xdr:from>
    <xdr:to>
      <xdr:col>67</xdr:col>
      <xdr:colOff>101600</xdr:colOff>
      <xdr:row>39</xdr:row>
      <xdr:rowOff>96970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88097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54246</xdr:rowOff>
    </xdr:from>
    <xdr:to>
      <xdr:col>85</xdr:col>
      <xdr:colOff>127000</xdr:colOff>
      <xdr:row>75</xdr:row>
      <xdr:rowOff>81163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912996"/>
          <a:ext cx="838200" cy="2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54246</xdr:rowOff>
    </xdr:from>
    <xdr:to>
      <xdr:col>81</xdr:col>
      <xdr:colOff>50800</xdr:colOff>
      <xdr:row>75</xdr:row>
      <xdr:rowOff>84062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912996"/>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84062</xdr:rowOff>
    </xdr:from>
    <xdr:to>
      <xdr:col>76</xdr:col>
      <xdr:colOff>114300</xdr:colOff>
      <xdr:row>75</xdr:row>
      <xdr:rowOff>125740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942812"/>
          <a:ext cx="889000" cy="4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118193</xdr:rowOff>
    </xdr:from>
    <xdr:to>
      <xdr:col>71</xdr:col>
      <xdr:colOff>177800</xdr:colOff>
      <xdr:row>75</xdr:row>
      <xdr:rowOff>125740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976943"/>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30363</xdr:rowOff>
    </xdr:from>
    <xdr:to>
      <xdr:col>85</xdr:col>
      <xdr:colOff>177800</xdr:colOff>
      <xdr:row>75</xdr:row>
      <xdr:rowOff>131963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53240</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3446</xdr:rowOff>
    </xdr:from>
    <xdr:to>
      <xdr:col>81</xdr:col>
      <xdr:colOff>101600</xdr:colOff>
      <xdr:row>75</xdr:row>
      <xdr:rowOff>105046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8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121573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6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33262</xdr:rowOff>
    </xdr:from>
    <xdr:to>
      <xdr:col>76</xdr:col>
      <xdr:colOff>165100</xdr:colOff>
      <xdr:row>75</xdr:row>
      <xdr:rowOff>134862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151389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66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74940</xdr:rowOff>
    </xdr:from>
    <xdr:to>
      <xdr:col>72</xdr:col>
      <xdr:colOff>38100</xdr:colOff>
      <xdr:row>76</xdr:row>
      <xdr:rowOff>5091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336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21617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70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67393</xdr:rowOff>
    </xdr:from>
    <xdr:to>
      <xdr:col>67</xdr:col>
      <xdr:colOff>101600</xdr:colOff>
      <xdr:row>75</xdr:row>
      <xdr:rowOff>168993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14070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70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70011</xdr:rowOff>
    </xdr:from>
    <xdr:to>
      <xdr:col>85</xdr:col>
      <xdr:colOff>127000</xdr:colOff>
      <xdr:row>98</xdr:row>
      <xdr:rowOff>103032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72111"/>
          <a:ext cx="838200" cy="3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46913</xdr:rowOff>
    </xdr:from>
    <xdr:to>
      <xdr:col>81</xdr:col>
      <xdr:colOff>50800</xdr:colOff>
      <xdr:row>98</xdr:row>
      <xdr:rowOff>70011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49013"/>
          <a:ext cx="889000" cy="2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46913</xdr:rowOff>
    </xdr:from>
    <xdr:to>
      <xdr:col>76</xdr:col>
      <xdr:colOff>114300</xdr:colOff>
      <xdr:row>98</xdr:row>
      <xdr:rowOff>129787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49013"/>
          <a:ext cx="889000" cy="8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129787</xdr:rowOff>
    </xdr:from>
    <xdr:to>
      <xdr:col>71</xdr:col>
      <xdr:colOff>177800</xdr:colOff>
      <xdr:row>98</xdr:row>
      <xdr:rowOff>133576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31887"/>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52232</xdr:rowOff>
    </xdr:from>
    <xdr:to>
      <xdr:col>85</xdr:col>
      <xdr:colOff>177800</xdr:colOff>
      <xdr:row>98</xdr:row>
      <xdr:rowOff>153832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5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138609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6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19211</xdr:rowOff>
    </xdr:from>
    <xdr:to>
      <xdr:col>81</xdr:col>
      <xdr:colOff>101600</xdr:colOff>
      <xdr:row>98</xdr:row>
      <xdr:rowOff>120811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111938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167563</xdr:rowOff>
    </xdr:from>
    <xdr:to>
      <xdr:col>76</xdr:col>
      <xdr:colOff>165100</xdr:colOff>
      <xdr:row>98</xdr:row>
      <xdr:rowOff>97713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88840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78987</xdr:rowOff>
    </xdr:from>
    <xdr:to>
      <xdr:col>72</xdr:col>
      <xdr:colOff>38100</xdr:colOff>
      <xdr:row>99</xdr:row>
      <xdr:rowOff>9137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8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7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82776</xdr:rowOff>
    </xdr:from>
    <xdr:to>
      <xdr:col>67</xdr:col>
      <xdr:colOff>101600</xdr:colOff>
      <xdr:row>99</xdr:row>
      <xdr:rowOff>12926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4053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7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127698</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42798"/>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76898</xdr:rowOff>
    </xdr:from>
    <xdr:to>
      <xdr:col>116</xdr:col>
      <xdr:colOff>114300</xdr:colOff>
      <xdr:row>39</xdr:row>
      <xdr:rowOff>7048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163275</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0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76797</xdr:rowOff>
    </xdr:from>
    <xdr:to>
      <xdr:col>116</xdr:col>
      <xdr:colOff>63500</xdr:colOff>
      <xdr:row>72</xdr:row>
      <xdr:rowOff>169608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421197"/>
          <a:ext cx="8382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77127</xdr:rowOff>
    </xdr:from>
    <xdr:to>
      <xdr:col>111</xdr:col>
      <xdr:colOff>177800</xdr:colOff>
      <xdr:row>72</xdr:row>
      <xdr:rowOff>169608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421527"/>
          <a:ext cx="889000" cy="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64668</xdr:rowOff>
    </xdr:from>
    <xdr:to>
      <xdr:col>107</xdr:col>
      <xdr:colOff>50800</xdr:colOff>
      <xdr:row>72</xdr:row>
      <xdr:rowOff>77127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409068"/>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64668</xdr:rowOff>
    </xdr:from>
    <xdr:to>
      <xdr:col>102</xdr:col>
      <xdr:colOff>114300</xdr:colOff>
      <xdr:row>72</xdr:row>
      <xdr:rowOff>114465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409068"/>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25997</xdr:rowOff>
    </xdr:from>
    <xdr:to>
      <xdr:col>116</xdr:col>
      <xdr:colOff>114300</xdr:colOff>
      <xdr:row>72</xdr:row>
      <xdr:rowOff>127597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3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48874</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22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118808</xdr:rowOff>
    </xdr:from>
    <xdr:to>
      <xdr:col>112</xdr:col>
      <xdr:colOff>38100</xdr:colOff>
      <xdr:row>73</xdr:row>
      <xdr:rowOff>48958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4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65485</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23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26327</xdr:rowOff>
    </xdr:from>
    <xdr:to>
      <xdr:col>107</xdr:col>
      <xdr:colOff>101600</xdr:colOff>
      <xdr:row>72</xdr:row>
      <xdr:rowOff>127927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3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144454</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14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13868</xdr:rowOff>
    </xdr:from>
    <xdr:to>
      <xdr:col>102</xdr:col>
      <xdr:colOff>165100</xdr:colOff>
      <xdr:row>72</xdr:row>
      <xdr:rowOff>115468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35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131995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13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63665</xdr:rowOff>
    </xdr:from>
    <xdr:to>
      <xdr:col>98</xdr:col>
      <xdr:colOff>38100</xdr:colOff>
      <xdr:row>72</xdr:row>
      <xdr:rowOff>165265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4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10342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18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人件費、補助費等、普通建設事業費（うち更新整備）、公債費、繰出金について、住民一人あたりの割合が、類似団体と比べ非常に高い水準にある。人件費については、</a:t>
          </a:r>
          <a:r>
            <a:rPr lang="ja-JP" altLang="ja-JP" sz="1100" b="0" i="0" baseline="0">
              <a:solidFill>
                <a:schemeClr val="dk1"/>
              </a:solidFill>
              <a:effectLst/>
              <a:latin typeface="+mn-lt"/>
              <a:ea typeface="+mn-ea"/>
              <a:cs typeface="+mn-cs"/>
            </a:rPr>
            <a:t>類似団体と比較して職員数が多いため住民一人あたりの人件費の割合が高くなっている。補助費等については、町立半田病院への繰出金と一部事務組合への負担金が大きいことが主な要因である。普通建設事業費（うち更新整備）については、</a:t>
          </a:r>
          <a:r>
            <a:rPr lang="ja-JP" altLang="en-US" sz="1100" b="0" i="0" baseline="0">
              <a:solidFill>
                <a:schemeClr val="dk1"/>
              </a:solidFill>
              <a:effectLst/>
              <a:latin typeface="+mn-lt"/>
              <a:ea typeface="+mn-ea"/>
              <a:cs typeface="+mn-cs"/>
            </a:rPr>
            <a:t>農業構造改善センター昇降機設置事業</a:t>
          </a:r>
          <a:r>
            <a:rPr lang="ja-JP" altLang="ja-JP" sz="1100" b="0" i="0" baseline="0">
              <a:solidFill>
                <a:schemeClr val="dk1"/>
              </a:solidFill>
              <a:effectLst/>
              <a:latin typeface="+mn-lt"/>
              <a:ea typeface="+mn-ea"/>
              <a:cs typeface="+mn-cs"/>
            </a:rPr>
            <a:t>を実施したことが主な要因である。公債費については、合併特例債の借入により元利償還金が増加していることが主な要因である。繰出金については、介護保険（事業勘定）事業特別会計や介護サービス事業特別会計など社会保障施策への繰出金が大きいことが主な要因である。その他の項目については、類似団体と同程度若しくは低い水準となっており、今後も、住民サービスの低下を招かない範囲内で水準を確保していくことが重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7,622
7,581
194.84
8,110,768
7,778,846
287,619
5,100,767
8,503,058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76345</xdr:rowOff>
    </xdr:from>
    <xdr:to>
      <xdr:col>24</xdr:col>
      <xdr:colOff>63500</xdr:colOff>
      <xdr:row>36</xdr:row>
      <xdr:rowOff>145741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48545"/>
          <a:ext cx="8382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79284</xdr:rowOff>
    </xdr:from>
    <xdr:to>
      <xdr:col>19</xdr:col>
      <xdr:colOff>177800</xdr:colOff>
      <xdr:row>36</xdr:row>
      <xdr:rowOff>145741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51484"/>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79284</xdr:rowOff>
    </xdr:from>
    <xdr:to>
      <xdr:col>15</xdr:col>
      <xdr:colOff>50800</xdr:colOff>
      <xdr:row>36</xdr:row>
      <xdr:rowOff>137087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51484"/>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137087</xdr:rowOff>
    </xdr:from>
    <xdr:to>
      <xdr:col>10</xdr:col>
      <xdr:colOff>114300</xdr:colOff>
      <xdr:row>36</xdr:row>
      <xdr:rowOff>151783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0928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25545</xdr:rowOff>
    </xdr:from>
    <xdr:to>
      <xdr:col>24</xdr:col>
      <xdr:colOff>114300</xdr:colOff>
      <xdr:row>36</xdr:row>
      <xdr:rowOff>127145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3972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94941</xdr:rowOff>
    </xdr:from>
    <xdr:to>
      <xdr:col>20</xdr:col>
      <xdr:colOff>38100</xdr:colOff>
      <xdr:row>37</xdr:row>
      <xdr:rowOff>25091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16218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5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28484</xdr:rowOff>
    </xdr:from>
    <xdr:to>
      <xdr:col>15</xdr:col>
      <xdr:colOff>101600</xdr:colOff>
      <xdr:row>36</xdr:row>
      <xdr:rowOff>130084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121211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86287</xdr:rowOff>
    </xdr:from>
    <xdr:to>
      <xdr:col>10</xdr:col>
      <xdr:colOff>165100</xdr:colOff>
      <xdr:row>37</xdr:row>
      <xdr:rowOff>16437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7564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5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100983</xdr:rowOff>
    </xdr:from>
    <xdr:to>
      <xdr:col>6</xdr:col>
      <xdr:colOff>38100</xdr:colOff>
      <xdr:row>37</xdr:row>
      <xdr:rowOff>31133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22260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100261</xdr:rowOff>
    </xdr:from>
    <xdr:to>
      <xdr:col>24</xdr:col>
      <xdr:colOff>63500</xdr:colOff>
      <xdr:row>58</xdr:row>
      <xdr:rowOff>114834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44361"/>
          <a:ext cx="8382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53068</xdr:rowOff>
    </xdr:from>
    <xdr:to>
      <xdr:col>19</xdr:col>
      <xdr:colOff>177800</xdr:colOff>
      <xdr:row>58</xdr:row>
      <xdr:rowOff>100261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97168"/>
          <a:ext cx="889000" cy="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158946</xdr:rowOff>
    </xdr:from>
    <xdr:to>
      <xdr:col>15</xdr:col>
      <xdr:colOff>50800</xdr:colOff>
      <xdr:row>58</xdr:row>
      <xdr:rowOff>53068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31596"/>
          <a:ext cx="889000" cy="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158946</xdr:rowOff>
    </xdr:from>
    <xdr:to>
      <xdr:col>10</xdr:col>
      <xdr:colOff>114300</xdr:colOff>
      <xdr:row>58</xdr:row>
      <xdr:rowOff>121365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31596"/>
          <a:ext cx="889000" cy="13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64034</xdr:rowOff>
    </xdr:from>
    <xdr:to>
      <xdr:col>24</xdr:col>
      <xdr:colOff>114300</xdr:colOff>
      <xdr:row>58</xdr:row>
      <xdr:rowOff>165634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150411</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2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49461</xdr:rowOff>
    </xdr:from>
    <xdr:to>
      <xdr:col>20</xdr:col>
      <xdr:colOff>38100</xdr:colOff>
      <xdr:row>58</xdr:row>
      <xdr:rowOff>151061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142188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2268</xdr:rowOff>
    </xdr:from>
    <xdr:to>
      <xdr:col>15</xdr:col>
      <xdr:colOff>101600</xdr:colOff>
      <xdr:row>58</xdr:row>
      <xdr:rowOff>103868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94995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3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108146</xdr:rowOff>
    </xdr:from>
    <xdr:to>
      <xdr:col>10</xdr:col>
      <xdr:colOff>165100</xdr:colOff>
      <xdr:row>58</xdr:row>
      <xdr:rowOff>38296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29423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7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70565</xdr:rowOff>
    </xdr:from>
    <xdr:to>
      <xdr:col>6</xdr:col>
      <xdr:colOff>38100</xdr:colOff>
      <xdr:row>59</xdr:row>
      <xdr:rowOff>715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163292</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0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64053</xdr:rowOff>
    </xdr:from>
    <xdr:to>
      <xdr:col>24</xdr:col>
      <xdr:colOff>63500</xdr:colOff>
      <xdr:row>75</xdr:row>
      <xdr:rowOff>125470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22803"/>
          <a:ext cx="8382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66106</xdr:rowOff>
    </xdr:from>
    <xdr:to>
      <xdr:col>19</xdr:col>
      <xdr:colOff>177800</xdr:colOff>
      <xdr:row>75</xdr:row>
      <xdr:rowOff>125470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924856"/>
          <a:ext cx="889000" cy="5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66106</xdr:rowOff>
    </xdr:from>
    <xdr:to>
      <xdr:col>15</xdr:col>
      <xdr:colOff>50800</xdr:colOff>
      <xdr:row>76</xdr:row>
      <xdr:rowOff>17773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24856"/>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16701</xdr:rowOff>
    </xdr:from>
    <xdr:to>
      <xdr:col>10</xdr:col>
      <xdr:colOff>114300</xdr:colOff>
      <xdr:row>76</xdr:row>
      <xdr:rowOff>17773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046901"/>
          <a:ext cx="889000" cy="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13253</xdr:rowOff>
    </xdr:from>
    <xdr:to>
      <xdr:col>24</xdr:col>
      <xdr:colOff>114300</xdr:colOff>
      <xdr:row>75</xdr:row>
      <xdr:rowOff>114853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7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36130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2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74670</xdr:rowOff>
    </xdr:from>
    <xdr:to>
      <xdr:col>20</xdr:col>
      <xdr:colOff>38100</xdr:colOff>
      <xdr:row>76</xdr:row>
      <xdr:rowOff>4820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21347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0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15306</xdr:rowOff>
    </xdr:from>
    <xdr:to>
      <xdr:col>15</xdr:col>
      <xdr:colOff>101600</xdr:colOff>
      <xdr:row>75</xdr:row>
      <xdr:rowOff>116906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7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133433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4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138423</xdr:rowOff>
    </xdr:from>
    <xdr:to>
      <xdr:col>10</xdr:col>
      <xdr:colOff>165100</xdr:colOff>
      <xdr:row>76</xdr:row>
      <xdr:rowOff>68573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9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85100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7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137352</xdr:rowOff>
    </xdr:from>
    <xdr:to>
      <xdr:col>6</xdr:col>
      <xdr:colOff>38100</xdr:colOff>
      <xdr:row>76</xdr:row>
      <xdr:rowOff>67503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961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84029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77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89591</xdr:rowOff>
    </xdr:from>
    <xdr:to>
      <xdr:col>24</xdr:col>
      <xdr:colOff>63500</xdr:colOff>
      <xdr:row>98</xdr:row>
      <xdr:rowOff>91342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91691"/>
          <a:ext cx="8382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89591</xdr:rowOff>
    </xdr:from>
    <xdr:to>
      <xdr:col>19</xdr:col>
      <xdr:colOff>177800</xdr:colOff>
      <xdr:row>98</xdr:row>
      <xdr:rowOff>94380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91691"/>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94380</xdr:rowOff>
    </xdr:from>
    <xdr:to>
      <xdr:col>15</xdr:col>
      <xdr:colOff>50800</xdr:colOff>
      <xdr:row>98</xdr:row>
      <xdr:rowOff>96258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96480"/>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96258</xdr:rowOff>
    </xdr:from>
    <xdr:to>
      <xdr:col>10</xdr:col>
      <xdr:colOff>114300</xdr:colOff>
      <xdr:row>98</xdr:row>
      <xdr:rowOff>97796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8358"/>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40542</xdr:rowOff>
    </xdr:from>
    <xdr:to>
      <xdr:col>24</xdr:col>
      <xdr:colOff>114300</xdr:colOff>
      <xdr:row>98</xdr:row>
      <xdr:rowOff>142142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38791</xdr:rowOff>
    </xdr:from>
    <xdr:to>
      <xdr:col>20</xdr:col>
      <xdr:colOff>38100</xdr:colOff>
      <xdr:row>98</xdr:row>
      <xdr:rowOff>140391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156918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61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43580</xdr:rowOff>
    </xdr:from>
    <xdr:to>
      <xdr:col>15</xdr:col>
      <xdr:colOff>101600</xdr:colOff>
      <xdr:row>98</xdr:row>
      <xdr:rowOff>145180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161707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45458</xdr:rowOff>
    </xdr:from>
    <xdr:to>
      <xdr:col>10</xdr:col>
      <xdr:colOff>165100</xdr:colOff>
      <xdr:row>98</xdr:row>
      <xdr:rowOff>147058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163585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46996</xdr:rowOff>
    </xdr:from>
    <xdr:to>
      <xdr:col>6</xdr:col>
      <xdr:colOff>38100</xdr:colOff>
      <xdr:row>98</xdr:row>
      <xdr:rowOff>148596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165123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123534</xdr:rowOff>
    </xdr:from>
    <xdr:to>
      <xdr:col>55</xdr:col>
      <xdr:colOff>0</xdr:colOff>
      <xdr:row>57</xdr:row>
      <xdr:rowOff>23054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24734"/>
          <a:ext cx="838200" cy="7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156873</xdr:rowOff>
    </xdr:from>
    <xdr:to>
      <xdr:col>50</xdr:col>
      <xdr:colOff>114300</xdr:colOff>
      <xdr:row>57</xdr:row>
      <xdr:rowOff>23054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758073"/>
          <a:ext cx="889000" cy="3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156873</xdr:rowOff>
    </xdr:from>
    <xdr:to>
      <xdr:col>45</xdr:col>
      <xdr:colOff>177800</xdr:colOff>
      <xdr:row>57</xdr:row>
      <xdr:rowOff>5987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58073"/>
          <a:ext cx="889000" cy="2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5987</xdr:rowOff>
    </xdr:from>
    <xdr:to>
      <xdr:col>41</xdr:col>
      <xdr:colOff>50800</xdr:colOff>
      <xdr:row>57</xdr:row>
      <xdr:rowOff>61857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78637"/>
          <a:ext cx="889000" cy="5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72734</xdr:rowOff>
    </xdr:from>
    <xdr:to>
      <xdr:col>55</xdr:col>
      <xdr:colOff>50800</xdr:colOff>
      <xdr:row>57</xdr:row>
      <xdr:rowOff>2884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95611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143704</xdr:rowOff>
    </xdr:from>
    <xdr:to>
      <xdr:col>50</xdr:col>
      <xdr:colOff>165100</xdr:colOff>
      <xdr:row>57</xdr:row>
      <xdr:rowOff>73854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90381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2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106073</xdr:rowOff>
    </xdr:from>
    <xdr:to>
      <xdr:col>46</xdr:col>
      <xdr:colOff>38100</xdr:colOff>
      <xdr:row>57</xdr:row>
      <xdr:rowOff>36223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52750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4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126637</xdr:rowOff>
    </xdr:from>
    <xdr:to>
      <xdr:col>41</xdr:col>
      <xdr:colOff>101600</xdr:colOff>
      <xdr:row>57</xdr:row>
      <xdr:rowOff>56787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73314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0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11057</xdr:rowOff>
    </xdr:from>
    <xdr:to>
      <xdr:col>36</xdr:col>
      <xdr:colOff>165100</xdr:colOff>
      <xdr:row>57</xdr:row>
      <xdr:rowOff>112657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129184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64373</xdr:rowOff>
    </xdr:from>
    <xdr:to>
      <xdr:col>55</xdr:col>
      <xdr:colOff>0</xdr:colOff>
      <xdr:row>78</xdr:row>
      <xdr:rowOff>114790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37473"/>
          <a:ext cx="838200" cy="5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64373</xdr:rowOff>
    </xdr:from>
    <xdr:to>
      <xdr:col>50</xdr:col>
      <xdr:colOff>114300</xdr:colOff>
      <xdr:row>79</xdr:row>
      <xdr:rowOff>1626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37473"/>
          <a:ext cx="889000" cy="10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1626</xdr:rowOff>
    </xdr:from>
    <xdr:to>
      <xdr:col>45</xdr:col>
      <xdr:colOff>177800</xdr:colOff>
      <xdr:row>79</xdr:row>
      <xdr:rowOff>8156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46176"/>
          <a:ext cx="8890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163288</xdr:rowOff>
    </xdr:from>
    <xdr:to>
      <xdr:col>41</xdr:col>
      <xdr:colOff>50800</xdr:colOff>
      <xdr:row>79</xdr:row>
      <xdr:rowOff>8156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536388"/>
          <a:ext cx="889000" cy="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63990</xdr:rowOff>
    </xdr:from>
    <xdr:to>
      <xdr:col>55</xdr:col>
      <xdr:colOff>50800</xdr:colOff>
      <xdr:row>78</xdr:row>
      <xdr:rowOff>165590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151036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13573</xdr:rowOff>
    </xdr:from>
    <xdr:to>
      <xdr:col>50</xdr:col>
      <xdr:colOff>165100</xdr:colOff>
      <xdr:row>78</xdr:row>
      <xdr:rowOff>115173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106300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122276</xdr:rowOff>
    </xdr:from>
    <xdr:to>
      <xdr:col>46</xdr:col>
      <xdr:colOff>38100</xdr:colOff>
      <xdr:row>79</xdr:row>
      <xdr:rowOff>52426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43553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128806</xdr:rowOff>
    </xdr:from>
    <xdr:to>
      <xdr:col>41</xdr:col>
      <xdr:colOff>101600</xdr:colOff>
      <xdr:row>79</xdr:row>
      <xdr:rowOff>58956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50083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9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112488</xdr:rowOff>
    </xdr:from>
    <xdr:to>
      <xdr:col>36</xdr:col>
      <xdr:colOff>165100</xdr:colOff>
      <xdr:row>79</xdr:row>
      <xdr:rowOff>42638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33765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7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61075</xdr:rowOff>
    </xdr:from>
    <xdr:to>
      <xdr:col>55</xdr:col>
      <xdr:colOff>0</xdr:colOff>
      <xdr:row>96</xdr:row>
      <xdr:rowOff>95580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20275"/>
          <a:ext cx="8382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61075</xdr:rowOff>
    </xdr:from>
    <xdr:to>
      <xdr:col>50</xdr:col>
      <xdr:colOff>114300</xdr:colOff>
      <xdr:row>96</xdr:row>
      <xdr:rowOff>126935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20275"/>
          <a:ext cx="889000" cy="6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126935</xdr:rowOff>
    </xdr:from>
    <xdr:to>
      <xdr:col>45</xdr:col>
      <xdr:colOff>177800</xdr:colOff>
      <xdr:row>96</xdr:row>
      <xdr:rowOff>148712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86135"/>
          <a:ext cx="889000" cy="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134246</xdr:rowOff>
    </xdr:from>
    <xdr:to>
      <xdr:col>41</xdr:col>
      <xdr:colOff>50800</xdr:colOff>
      <xdr:row>96</xdr:row>
      <xdr:rowOff>148712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593446"/>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44780</xdr:rowOff>
    </xdr:from>
    <xdr:to>
      <xdr:col>55</xdr:col>
      <xdr:colOff>50800</xdr:colOff>
      <xdr:row>96</xdr:row>
      <xdr:rowOff>146380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23207</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10275</xdr:rowOff>
    </xdr:from>
    <xdr:to>
      <xdr:col>50</xdr:col>
      <xdr:colOff>165100</xdr:colOff>
      <xdr:row>96</xdr:row>
      <xdr:rowOff>111875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128402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4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76135</xdr:rowOff>
    </xdr:from>
    <xdr:to>
      <xdr:col>46</xdr:col>
      <xdr:colOff>38100</xdr:colOff>
      <xdr:row>97</xdr:row>
      <xdr:rowOff>6285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168862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97912</xdr:rowOff>
    </xdr:from>
    <xdr:to>
      <xdr:col>41</xdr:col>
      <xdr:colOff>101600</xdr:colOff>
      <xdr:row>97</xdr:row>
      <xdr:rowOff>28062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19189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83446</xdr:rowOff>
    </xdr:from>
    <xdr:to>
      <xdr:col>36</xdr:col>
      <xdr:colOff>165100</xdr:colOff>
      <xdr:row>97</xdr:row>
      <xdr:rowOff>13596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4723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106831</xdr:rowOff>
    </xdr:from>
    <xdr:to>
      <xdr:col>85</xdr:col>
      <xdr:colOff>127000</xdr:colOff>
      <xdr:row>38</xdr:row>
      <xdr:rowOff>67054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50481"/>
          <a:ext cx="8382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31670</xdr:rowOff>
    </xdr:from>
    <xdr:to>
      <xdr:col>81</xdr:col>
      <xdr:colOff>50800</xdr:colOff>
      <xdr:row>38</xdr:row>
      <xdr:rowOff>67054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46770"/>
          <a:ext cx="889000" cy="3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91465</xdr:rowOff>
    </xdr:from>
    <xdr:to>
      <xdr:col>76</xdr:col>
      <xdr:colOff>114300</xdr:colOff>
      <xdr:row>38</xdr:row>
      <xdr:rowOff>31670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35115"/>
          <a:ext cx="889000" cy="1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91465</xdr:rowOff>
    </xdr:from>
    <xdr:to>
      <xdr:col>71</xdr:col>
      <xdr:colOff>177800</xdr:colOff>
      <xdr:row>37</xdr:row>
      <xdr:rowOff>157335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35115"/>
          <a:ext cx="889000" cy="6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56031</xdr:rowOff>
    </xdr:from>
    <xdr:to>
      <xdr:col>85</xdr:col>
      <xdr:colOff>177800</xdr:colOff>
      <xdr:row>37</xdr:row>
      <xdr:rowOff>157631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78908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16254</xdr:rowOff>
    </xdr:from>
    <xdr:to>
      <xdr:col>81</xdr:col>
      <xdr:colOff>101600</xdr:colOff>
      <xdr:row>38</xdr:row>
      <xdr:rowOff>117854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108981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152320</xdr:rowOff>
    </xdr:from>
    <xdr:to>
      <xdr:col>76</xdr:col>
      <xdr:colOff>165100</xdr:colOff>
      <xdr:row>38</xdr:row>
      <xdr:rowOff>82470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9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73597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40665</xdr:rowOff>
    </xdr:from>
    <xdr:to>
      <xdr:col>72</xdr:col>
      <xdr:colOff>38100</xdr:colOff>
      <xdr:row>37</xdr:row>
      <xdr:rowOff>142265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158792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106535</xdr:rowOff>
    </xdr:from>
    <xdr:to>
      <xdr:col>67</xdr:col>
      <xdr:colOff>101600</xdr:colOff>
      <xdr:row>38</xdr:row>
      <xdr:rowOff>36685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53212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43189</xdr:rowOff>
    </xdr:from>
    <xdr:to>
      <xdr:col>85</xdr:col>
      <xdr:colOff>127000</xdr:colOff>
      <xdr:row>57</xdr:row>
      <xdr:rowOff>74800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15839"/>
          <a:ext cx="8382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43189</xdr:rowOff>
    </xdr:from>
    <xdr:to>
      <xdr:col>81</xdr:col>
      <xdr:colOff>50800</xdr:colOff>
      <xdr:row>57</xdr:row>
      <xdr:rowOff>145628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15839"/>
          <a:ext cx="889000" cy="10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134583</xdr:rowOff>
    </xdr:from>
    <xdr:to>
      <xdr:col>76</xdr:col>
      <xdr:colOff>114300</xdr:colOff>
      <xdr:row>57</xdr:row>
      <xdr:rowOff>145628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07233"/>
          <a:ext cx="889000" cy="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111007</xdr:rowOff>
    </xdr:from>
    <xdr:to>
      <xdr:col>71</xdr:col>
      <xdr:colOff>177800</xdr:colOff>
      <xdr:row>57</xdr:row>
      <xdr:rowOff>134583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83657"/>
          <a:ext cx="889000" cy="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24000</xdr:rowOff>
    </xdr:from>
    <xdr:to>
      <xdr:col>85</xdr:col>
      <xdr:colOff>177800</xdr:colOff>
      <xdr:row>57</xdr:row>
      <xdr:rowOff>125600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2427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7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163839</xdr:rowOff>
    </xdr:from>
    <xdr:to>
      <xdr:col>81</xdr:col>
      <xdr:colOff>101600</xdr:colOff>
      <xdr:row>57</xdr:row>
      <xdr:rowOff>93989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110516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5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94828</xdr:rowOff>
    </xdr:from>
    <xdr:to>
      <xdr:col>76</xdr:col>
      <xdr:colOff>165100</xdr:colOff>
      <xdr:row>58</xdr:row>
      <xdr:rowOff>24978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6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16105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6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83783</xdr:rowOff>
    </xdr:from>
    <xdr:to>
      <xdr:col>72</xdr:col>
      <xdr:colOff>38100</xdr:colOff>
      <xdr:row>58</xdr:row>
      <xdr:rowOff>13933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60207</xdr:rowOff>
    </xdr:from>
    <xdr:to>
      <xdr:col>67</xdr:col>
      <xdr:colOff>101600</xdr:colOff>
      <xdr:row>57</xdr:row>
      <xdr:rowOff>161807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152934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9703</xdr:rowOff>
    </xdr:from>
    <xdr:to>
      <xdr:col>85</xdr:col>
      <xdr:colOff>127000</xdr:colOff>
      <xdr:row>79</xdr:row>
      <xdr:rowOff>42414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54253"/>
          <a:ext cx="838200" cy="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9703</xdr:rowOff>
    </xdr:from>
    <xdr:to>
      <xdr:col>81</xdr:col>
      <xdr:colOff>50800</xdr:colOff>
      <xdr:row>79</xdr:row>
      <xdr:rowOff>53268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54253"/>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53268</xdr:rowOff>
    </xdr:from>
    <xdr:to>
      <xdr:col>76</xdr:col>
      <xdr:colOff>114300</xdr:colOff>
      <xdr:row>79</xdr:row>
      <xdr:rowOff>87406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97818"/>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46169</xdr:rowOff>
    </xdr:from>
    <xdr:to>
      <xdr:col>71</xdr:col>
      <xdr:colOff>177800</xdr:colOff>
      <xdr:row>79</xdr:row>
      <xdr:rowOff>87406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90719"/>
          <a:ext cx="88900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163064</xdr:rowOff>
    </xdr:from>
    <xdr:to>
      <xdr:col>85</xdr:col>
      <xdr:colOff>177800</xdr:colOff>
      <xdr:row>79</xdr:row>
      <xdr:rowOff>93214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77991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130353</xdr:rowOff>
    </xdr:from>
    <xdr:to>
      <xdr:col>81</xdr:col>
      <xdr:colOff>101600</xdr:colOff>
      <xdr:row>79</xdr:row>
      <xdr:rowOff>60503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51630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2468</xdr:rowOff>
    </xdr:from>
    <xdr:to>
      <xdr:col>76</xdr:col>
      <xdr:colOff>165100</xdr:colOff>
      <xdr:row>79</xdr:row>
      <xdr:rowOff>104068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95195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3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36606</xdr:rowOff>
    </xdr:from>
    <xdr:to>
      <xdr:col>72</xdr:col>
      <xdr:colOff>38100</xdr:colOff>
      <xdr:row>79</xdr:row>
      <xdr:rowOff>138206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129333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7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166819</xdr:rowOff>
    </xdr:from>
    <xdr:to>
      <xdr:col>67</xdr:col>
      <xdr:colOff>101600</xdr:colOff>
      <xdr:row>79</xdr:row>
      <xdr:rowOff>96969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88096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3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54245</xdr:rowOff>
    </xdr:from>
    <xdr:to>
      <xdr:col>85</xdr:col>
      <xdr:colOff>127000</xdr:colOff>
      <xdr:row>95</xdr:row>
      <xdr:rowOff>81162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341995"/>
          <a:ext cx="838200" cy="2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54245</xdr:rowOff>
    </xdr:from>
    <xdr:to>
      <xdr:col>81</xdr:col>
      <xdr:colOff>50800</xdr:colOff>
      <xdr:row>95</xdr:row>
      <xdr:rowOff>84063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41995"/>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84063</xdr:rowOff>
    </xdr:from>
    <xdr:to>
      <xdr:col>76</xdr:col>
      <xdr:colOff>114300</xdr:colOff>
      <xdr:row>95</xdr:row>
      <xdr:rowOff>125740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71813"/>
          <a:ext cx="889000" cy="4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118193</xdr:rowOff>
    </xdr:from>
    <xdr:to>
      <xdr:col>71</xdr:col>
      <xdr:colOff>177800</xdr:colOff>
      <xdr:row>95</xdr:row>
      <xdr:rowOff>125740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405943"/>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30362</xdr:rowOff>
    </xdr:from>
    <xdr:to>
      <xdr:col>85</xdr:col>
      <xdr:colOff>177800</xdr:colOff>
      <xdr:row>95</xdr:row>
      <xdr:rowOff>131962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53239</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6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3445</xdr:rowOff>
    </xdr:from>
    <xdr:to>
      <xdr:col>81</xdr:col>
      <xdr:colOff>101600</xdr:colOff>
      <xdr:row>95</xdr:row>
      <xdr:rowOff>105045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121572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06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33263</xdr:rowOff>
    </xdr:from>
    <xdr:to>
      <xdr:col>76</xdr:col>
      <xdr:colOff>165100</xdr:colOff>
      <xdr:row>95</xdr:row>
      <xdr:rowOff>134863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151390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0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74940</xdr:rowOff>
    </xdr:from>
    <xdr:to>
      <xdr:col>72</xdr:col>
      <xdr:colOff>38100</xdr:colOff>
      <xdr:row>96</xdr:row>
      <xdr:rowOff>5090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6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21617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13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67393</xdr:rowOff>
    </xdr:from>
    <xdr:to>
      <xdr:col>67</xdr:col>
      <xdr:colOff>101600</xdr:colOff>
      <xdr:row>95</xdr:row>
      <xdr:rowOff>168993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14070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13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民生費、</a:t>
          </a:r>
          <a:r>
            <a:rPr kumimoji="1" lang="ja-JP" altLang="en-US" sz="1100" b="0" i="0" baseline="0">
              <a:solidFill>
                <a:schemeClr val="dk1"/>
              </a:solidFill>
              <a:effectLst/>
              <a:latin typeface="+mn-lt"/>
              <a:ea typeface="+mn-ea"/>
              <a:cs typeface="+mn-cs"/>
            </a:rPr>
            <a:t>農林水産業費、</a:t>
          </a:r>
          <a:r>
            <a:rPr kumimoji="1" lang="ja-JP" altLang="ja-JP" sz="1100" b="0" i="0" baseline="0">
              <a:solidFill>
                <a:schemeClr val="dk1"/>
              </a:solidFill>
              <a:effectLst/>
              <a:latin typeface="+mn-lt"/>
              <a:ea typeface="+mn-ea"/>
              <a:cs typeface="+mn-cs"/>
            </a:rPr>
            <a:t>公債費について、住民一人あたりの割合が、類似団体と比べ非常に高い水準にある。民生費については、高齢化が進み介護保険（事業勘定）事業特別会計繰出金をはじめとした社会保障経費が大きくなっていることが主な要因である。</a:t>
          </a:r>
          <a:r>
            <a:rPr kumimoji="1" lang="ja-JP" altLang="en-US" sz="1100" b="0" i="0" baseline="0">
              <a:solidFill>
                <a:schemeClr val="dk1"/>
              </a:solidFill>
              <a:effectLst/>
              <a:latin typeface="+mn-lt"/>
              <a:ea typeface="+mn-ea"/>
              <a:cs typeface="+mn-cs"/>
            </a:rPr>
            <a:t>農林水産業費については、鳥獣被害防止対策事業費などの増加が主な要因である。</a:t>
          </a:r>
          <a:r>
            <a:rPr lang="ja-JP" altLang="ja-JP" sz="1100" b="0" i="0" baseline="0">
              <a:solidFill>
                <a:schemeClr val="dk1"/>
              </a:solidFill>
              <a:effectLst/>
              <a:latin typeface="+mn-lt"/>
              <a:ea typeface="+mn-ea"/>
              <a:cs typeface="+mn-cs"/>
            </a:rPr>
            <a:t>公債費については、合併特例債の借入により元利償還金が増加していることが主な要因である。その他の項目については、類似団体と同程度若しくは低い水準となっており、今後も、住民サービスの低下を招かない範囲内で水準を確保していくことが重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９年度より一般財源の確保（交付税の減少等）が厳しくなり、取り崩しに転じていたが、物件費の抑制をはじめとした経常的な経費の削減による効果が表れてきたこともあり、令和２年度以降は、財政調整基金の取り崩しがないため改善している。今後は、予算規模を標準財政規模に近づけていくため、歳出全体の抑制を図り、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現在のところ、各会計において赤字は生じていない。今後においても赤字補填等の繰出がないように各会計において健全な財政運営に努める。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公営企業会計及び一部事務組合地方債元利償還金については年々減少している</a:t>
          </a:r>
          <a:r>
            <a:rPr lang="ja-JP" altLang="en-US" sz="1100" b="0" i="0" baseline="0">
              <a:solidFill>
                <a:schemeClr val="dk1"/>
              </a:solidFill>
              <a:effectLst/>
              <a:latin typeface="+mn-lt"/>
              <a:ea typeface="+mn-ea"/>
              <a:cs typeface="+mn-cs"/>
            </a:rPr>
            <a:t>。悪化の要因であった</a:t>
          </a:r>
          <a:r>
            <a:rPr lang="ja-JP" altLang="ja-JP" sz="1100" b="0" i="0" baseline="0">
              <a:solidFill>
                <a:schemeClr val="dk1"/>
              </a:solidFill>
              <a:effectLst/>
              <a:latin typeface="+mn-lt"/>
              <a:ea typeface="+mn-ea"/>
              <a:cs typeface="+mn-cs"/>
            </a:rPr>
            <a:t>合併特例債の</a:t>
          </a:r>
          <a:r>
            <a:rPr lang="ja-JP" altLang="en-US" sz="1100" b="0" i="0" baseline="0">
              <a:solidFill>
                <a:schemeClr val="dk1"/>
              </a:solidFill>
              <a:effectLst/>
              <a:latin typeface="+mn-lt"/>
              <a:ea typeface="+mn-ea"/>
              <a:cs typeface="+mn-cs"/>
            </a:rPr>
            <a:t>元利償還金返済のピークが令和４年度で終了したため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元利償還金が大きく減少しているが、</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も減少</a:t>
          </a:r>
          <a:r>
            <a:rPr lang="ja-JP" altLang="ja-JP" sz="1100" b="0" i="0" baseline="0">
              <a:solidFill>
                <a:schemeClr val="dk1"/>
              </a:solidFill>
              <a:effectLst/>
              <a:latin typeface="+mn-lt"/>
              <a:ea typeface="+mn-ea"/>
              <a:cs typeface="+mn-cs"/>
            </a:rPr>
            <a:t>していく見込みである。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営企業会計及び一部事務組合の地方債現在高については、順調に減少している。また、地方債発行の抑制により一般会計地方債現在高も大きく減少している。平成２９年度より一般財源の確保（交付税の減少等）が厳しくなり、取り崩しに転じていたが、令和２年度以降は取り崩しがないことに加えて、</a:t>
          </a:r>
          <a:r>
            <a:rPr lang="ja-JP" altLang="en-US" sz="1100" b="0" i="0" baseline="0">
              <a:solidFill>
                <a:schemeClr val="dk1"/>
              </a:solidFill>
              <a:effectLst/>
              <a:latin typeface="+mn-lt"/>
              <a:ea typeface="+mn-ea"/>
              <a:cs typeface="+mn-cs"/>
            </a:rPr>
            <a:t>前年度に引き続き</a:t>
          </a:r>
          <a:r>
            <a:rPr lang="ja-JP" altLang="ja-JP" sz="1100" b="0" i="0" baseline="0">
              <a:solidFill>
                <a:schemeClr val="dk1"/>
              </a:solidFill>
              <a:effectLst/>
              <a:latin typeface="+mn-lt"/>
              <a:ea typeface="+mn-ea"/>
              <a:cs typeface="+mn-cs"/>
            </a:rPr>
            <a:t>、減債基金に</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０，０００千円の積み増しを行ったため、充当可能基金現在高が増加したことにより、令和５年度決算でようやく比率の発生が解消されている。</a:t>
          </a:r>
          <a:r>
            <a:rPr kumimoji="1" lang="ja-JP" altLang="ja-JP" sz="1100" b="0" i="0" baseline="0">
              <a:solidFill>
                <a:schemeClr val="dk1"/>
              </a:solidFill>
              <a:effectLst/>
              <a:latin typeface="+mn-lt"/>
              <a:ea typeface="+mn-ea"/>
              <a:cs typeface="+mn-cs"/>
            </a:rPr>
            <a:t>しかし、普通交付税の動向に大きく左右される状況に変わりはないため、歳出全体の抑制を図り、予算規模の縮小と財政基盤の強化に努める必要がある。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徳島県つるぎ町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平成２９年度より一般財源の確保（交付税の減少等）が厳しくなり、取り崩しに転じていたが、令和２年度以降は取り崩しが発生していない。令和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年度に引き続き減債基金に</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０，０００千円の積み増しを行ったこと</a:t>
          </a:r>
          <a:r>
            <a:rPr kumimoji="1" lang="ja-JP" altLang="ja-JP" sz="1100" b="0" i="0" baseline="0">
              <a:solidFill>
                <a:schemeClr val="dk1"/>
              </a:solidFill>
              <a:effectLst/>
              <a:latin typeface="+mn-lt"/>
              <a:ea typeface="+mn-ea"/>
              <a:cs typeface="+mn-cs"/>
            </a:rPr>
            <a:t>により、基金現在高は増加している。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基金の使途明確化を図り、予算編成の段階で積極的に特定目的基金を取り崩していくことを予定している。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令和４年度で合併特例債の元利償還金返済のピーク</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終了</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ことや、地方債発行の抑制が継続的にできており、現状では、大きな基金の取り崩しは発生しない見込みである。</a:t>
          </a:r>
          <a:endParaRPr lang="ja-JP" altLang="ja-JP" sz="1400">
            <a:effectLst/>
          </a:endParaRPr>
        </a:p>
        <a:p>
          <a:r>
            <a:rPr lang="ja-JP" altLang="ja-JP" sz="1100" b="0" i="0" baseline="0">
              <a:solidFill>
                <a:schemeClr val="dk1"/>
              </a:solidFill>
              <a:effectLst/>
              <a:latin typeface="+mn-lt"/>
              <a:ea typeface="+mn-ea"/>
              <a:cs typeface="+mn-cs"/>
            </a:rPr>
            <a:t>しかし、普通交付税の動向に大きく左右される状況に変わりはないため、歳出全体の抑制を図り、予算規模の縮小と財政基盤の強化に努める。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まちづくり事業基金：地域における住民の連帯感の醸成及び個性ある地域づくりの振興を図る。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災害対策基金：地震や風水害など、あらゆる災害により甚大な被害が発生した場合の応急対策及び復興対策を円滑に推進する。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地域振興基金：福祉活動の促進及び快適な生活環境の形成等を図る。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b="0" i="0" baseline="0">
              <a:solidFill>
                <a:schemeClr val="dk1"/>
              </a:solidFill>
              <a:effectLst/>
              <a:latin typeface="+mn-lt"/>
              <a:ea typeface="+mn-ea"/>
              <a:cs typeface="+mn-cs"/>
            </a:rPr>
            <a:t>森林環境基金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森林環境整備全般の事業に取り崩しを実施したため８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８７４</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地域振興基金：ふるさと納税を原資に積み立てを行った一方で大相撲佐渡ヶ嶽部屋合宿事業などに取り崩しを実施したため全体で７，１７０千円減少している。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基金の使途明確化を図り、予算編成の段階で積極的に特定目的基金を取り崩していくことを予定している。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平成２９年度より一般財源の確保（交付税の減少等）が厳しくなり、取り崩しに転じていたが、令和２年度以降は取り崩しが発生していないことと、</a:t>
          </a:r>
          <a:r>
            <a:rPr kumimoji="1" lang="ja-JP" altLang="ja-JP" sz="1100" b="0" i="0" baseline="0">
              <a:solidFill>
                <a:schemeClr val="dk1"/>
              </a:solidFill>
              <a:effectLst/>
              <a:latin typeface="+mn-lt"/>
              <a:ea typeface="+mn-ea"/>
              <a:cs typeface="+mn-cs"/>
            </a:rPr>
            <a:t>基金運用利息２，９０６千円を積み立てたため。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令和４年度で合併特例債の元利償還金返済のピーク</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終了</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ことや、地方債発行の抑制が継続的にできており、現状では、大きな基金の取り崩しは発生しない見込みである。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しかし、普通交付税の動向に大きく左右される状況に変わりはないため、歳出全体の抑制を図り、予算規模の縮小と財政基盤の強化に努める。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平成２９年度より一般財源の確保（交付税の減少等）が厳しくなり、取り崩しに転じていたが、令和２年度以降は取り崩しが発生していないことと、令和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年度に引き続き</a:t>
          </a:r>
          <a:r>
            <a:rPr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０，０００千円の積み増しを行ったため。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令和４年度で合併特例債の元利償還金返済のピーク</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終了</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ことや、地方債発行の抑制が継続的にできており、</a:t>
          </a:r>
          <a:r>
            <a:rPr kumimoji="1" lang="ja-JP" altLang="ja-JP" sz="1100" b="0" i="0" baseline="0">
              <a:solidFill>
                <a:schemeClr val="dk1"/>
              </a:solidFill>
              <a:effectLst/>
              <a:latin typeface="+mn-lt"/>
              <a:ea typeface="+mn-ea"/>
              <a:cs typeface="+mn-cs"/>
            </a:rPr>
            <a:t>現状では、大きな基金の取り崩しは発生しない見込みである。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しかし、普通交付税の動向に大きく左右される状況に変わりはないため、歳出全体の抑制を図り、予算規模の縮小と財政基盤の強化に努める。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8110768</v>
      </c>
      <c r="BO4" s="371"/>
      <c r="BP4" s="371"/>
      <c r="BQ4" s="371"/>
      <c r="BR4" s="371"/>
      <c r="BS4" s="371"/>
      <c r="BT4" s="371"/>
      <c r="BU4" s="372"/>
      <c r="BV4" s="370">
        <v>8359650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5.6</v>
      </c>
      <c r="CU4" s="377"/>
      <c r="CV4" s="377"/>
      <c r="CW4" s="377"/>
      <c r="CX4" s="377"/>
      <c r="CY4" s="377"/>
      <c r="CZ4" s="377"/>
      <c r="DA4" s="378"/>
      <c r="DB4" s="376">
        <v>3.3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7778846</v>
      </c>
      <c r="BO5" s="408"/>
      <c r="BP5" s="408"/>
      <c r="BQ5" s="408"/>
      <c r="BR5" s="408"/>
      <c r="BS5" s="408"/>
      <c r="BT5" s="408"/>
      <c r="BU5" s="409"/>
      <c r="BV5" s="407">
        <v>8183530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97.3</v>
      </c>
      <c r="CU5" s="405"/>
      <c r="CV5" s="405"/>
      <c r="CW5" s="405"/>
      <c r="CX5" s="405"/>
      <c r="CY5" s="405"/>
      <c r="CZ5" s="405"/>
      <c r="DA5" s="406"/>
      <c r="DB5" s="404">
        <v>97.4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331922</v>
      </c>
      <c r="BO6" s="408"/>
      <c r="BP6" s="408"/>
      <c r="BQ6" s="408"/>
      <c r="BR6" s="408"/>
      <c r="BS6" s="408"/>
      <c r="BT6" s="408"/>
      <c r="BU6" s="409"/>
      <c r="BV6" s="407">
        <v>176120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97.7</v>
      </c>
      <c r="CU6" s="445"/>
      <c r="CV6" s="445"/>
      <c r="CW6" s="445"/>
      <c r="CX6" s="445"/>
      <c r="CY6" s="445"/>
      <c r="CZ6" s="445"/>
      <c r="DA6" s="446"/>
      <c r="DB6" s="444">
        <v>98.2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44303</v>
      </c>
      <c r="BO7" s="408"/>
      <c r="BP7" s="408"/>
      <c r="BQ7" s="408"/>
      <c r="BR7" s="408"/>
      <c r="BS7" s="408"/>
      <c r="BT7" s="408"/>
      <c r="BU7" s="409"/>
      <c r="BV7" s="407">
        <v>6256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5100767</v>
      </c>
      <c r="CU7" s="408"/>
      <c r="CV7" s="408"/>
      <c r="CW7" s="408"/>
      <c r="CX7" s="408"/>
      <c r="CY7" s="408"/>
      <c r="CZ7" s="408"/>
      <c r="DA7" s="409"/>
      <c r="DB7" s="407">
        <v>5206144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287619</v>
      </c>
      <c r="BO8" s="408"/>
      <c r="BP8" s="408"/>
      <c r="BQ8" s="408"/>
      <c r="BR8" s="408"/>
      <c r="BS8" s="408"/>
      <c r="BT8" s="408"/>
      <c r="BU8" s="409"/>
      <c r="BV8" s="407">
        <v>169864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0.18</v>
      </c>
      <c r="CU8" s="448"/>
      <c r="CV8" s="448"/>
      <c r="CW8" s="448"/>
      <c r="CX8" s="448"/>
      <c r="CY8" s="448"/>
      <c r="CZ8" s="448"/>
      <c r="DA8" s="449"/>
      <c r="DB8" s="447">
        <v>0.18</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7715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117755</v>
      </c>
      <c r="BO9" s="408"/>
      <c r="BP9" s="408"/>
      <c r="BQ9" s="408"/>
      <c r="BR9" s="408"/>
      <c r="BS9" s="408"/>
      <c r="BT9" s="408"/>
      <c r="BU9" s="409"/>
      <c r="BV9" s="407">
        <v>-69929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20.6</v>
      </c>
      <c r="CU9" s="405"/>
      <c r="CV9" s="405"/>
      <c r="CW9" s="405"/>
      <c r="CX9" s="405"/>
      <c r="CY9" s="405"/>
      <c r="CZ9" s="405"/>
      <c r="DA9" s="406"/>
      <c r="DB9" s="404">
        <v>21.8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8927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2906</v>
      </c>
      <c r="BO10" s="408"/>
      <c r="BP10" s="408"/>
      <c r="BQ10" s="408"/>
      <c r="BR10" s="408"/>
      <c r="BS10" s="408"/>
      <c r="BT10" s="408"/>
      <c r="BU10" s="409"/>
      <c r="BV10" s="407">
        <v>2906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7622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7581</v>
      </c>
      <c r="S13" s="492"/>
      <c r="T13" s="492"/>
      <c r="U13" s="492"/>
      <c r="V13" s="493"/>
      <c r="W13" s="423" t="s">
        <v>131</v>
      </c>
      <c r="X13" s="424"/>
      <c r="Y13" s="424"/>
      <c r="Z13" s="424"/>
      <c r="AA13" s="424"/>
      <c r="AB13" s="414"/>
      <c r="AC13" s="458">
        <v>253</v>
      </c>
      <c r="AD13" s="459"/>
      <c r="AE13" s="459"/>
      <c r="AF13" s="459"/>
      <c r="AG13" s="501"/>
      <c r="AH13" s="458">
        <v>338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120661</v>
      </c>
      <c r="BO13" s="408"/>
      <c r="BP13" s="408"/>
      <c r="BQ13" s="408"/>
      <c r="BR13" s="408"/>
      <c r="BS13" s="408"/>
      <c r="BT13" s="408"/>
      <c r="BU13" s="409"/>
      <c r="BV13" s="407">
        <v>-67023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11.1</v>
      </c>
      <c r="CU13" s="405"/>
      <c r="CV13" s="405"/>
      <c r="CW13" s="405"/>
      <c r="CX13" s="405"/>
      <c r="CY13" s="405"/>
      <c r="CZ13" s="405"/>
      <c r="DA13" s="406"/>
      <c r="DB13" s="404">
        <v>11.2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7893</v>
      </c>
      <c r="S14" s="492"/>
      <c r="T14" s="492"/>
      <c r="U14" s="492"/>
      <c r="V14" s="493"/>
      <c r="W14" s="397"/>
      <c r="X14" s="398"/>
      <c r="Y14" s="398"/>
      <c r="Z14" s="398"/>
      <c r="AA14" s="398"/>
      <c r="AB14" s="387"/>
      <c r="AC14" s="494">
        <v>7.9</v>
      </c>
      <c r="AD14" s="495"/>
      <c r="AE14" s="495"/>
      <c r="AF14" s="495"/>
      <c r="AG14" s="496"/>
      <c r="AH14" s="494">
        <v>9.1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1.1000000000000001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7860</v>
      </c>
      <c r="S15" s="492"/>
      <c r="T15" s="492"/>
      <c r="U15" s="492"/>
      <c r="V15" s="493"/>
      <c r="W15" s="423" t="s">
        <v>137</v>
      </c>
      <c r="X15" s="424"/>
      <c r="Y15" s="424"/>
      <c r="Z15" s="424"/>
      <c r="AA15" s="424"/>
      <c r="AB15" s="414"/>
      <c r="AC15" s="458">
        <v>940</v>
      </c>
      <c r="AD15" s="459"/>
      <c r="AE15" s="459"/>
      <c r="AF15" s="459"/>
      <c r="AG15" s="501"/>
      <c r="AH15" s="458">
        <v>1129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876988</v>
      </c>
      <c r="BO15" s="371"/>
      <c r="BP15" s="371"/>
      <c r="BQ15" s="371"/>
      <c r="BR15" s="371"/>
      <c r="BS15" s="371"/>
      <c r="BT15" s="371"/>
      <c r="BU15" s="372"/>
      <c r="BV15" s="370">
        <v>904299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29.5</v>
      </c>
      <c r="AD16" s="495"/>
      <c r="AE16" s="495"/>
      <c r="AF16" s="495"/>
      <c r="AG16" s="496"/>
      <c r="AH16" s="494">
        <v>30.4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4892280</v>
      </c>
      <c r="BO16" s="408"/>
      <c r="BP16" s="408"/>
      <c r="BQ16" s="408"/>
      <c r="BR16" s="408"/>
      <c r="BS16" s="408"/>
      <c r="BT16" s="408"/>
      <c r="BU16" s="409"/>
      <c r="BV16" s="407">
        <v>4952175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1994</v>
      </c>
      <c r="AD17" s="459"/>
      <c r="AE17" s="459"/>
      <c r="AF17" s="459"/>
      <c r="AG17" s="501"/>
      <c r="AH17" s="458">
        <v>2245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1072151</v>
      </c>
      <c r="BO17" s="408"/>
      <c r="BP17" s="408"/>
      <c r="BQ17" s="408"/>
      <c r="BR17" s="408"/>
      <c r="BS17" s="408"/>
      <c r="BT17" s="408"/>
      <c r="BU17" s="409"/>
      <c r="BV17" s="407">
        <v>1113993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194.84</v>
      </c>
      <c r="M18" s="531"/>
      <c r="N18" s="531"/>
      <c r="O18" s="531"/>
      <c r="P18" s="531"/>
      <c r="Q18" s="531"/>
      <c r="R18" s="532"/>
      <c r="S18" s="532"/>
      <c r="T18" s="532"/>
      <c r="U18" s="532"/>
      <c r="V18" s="533"/>
      <c r="W18" s="425"/>
      <c r="X18" s="426"/>
      <c r="Y18" s="426"/>
      <c r="Z18" s="426"/>
      <c r="AA18" s="426"/>
      <c r="AB18" s="417"/>
      <c r="AC18" s="534">
        <v>62.6</v>
      </c>
      <c r="AD18" s="535"/>
      <c r="AE18" s="535"/>
      <c r="AF18" s="535"/>
      <c r="AG18" s="536"/>
      <c r="AH18" s="534">
        <v>60.5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4981887</v>
      </c>
      <c r="BO18" s="408"/>
      <c r="BP18" s="408"/>
      <c r="BQ18" s="408"/>
      <c r="BR18" s="408"/>
      <c r="BS18" s="408"/>
      <c r="BT18" s="408"/>
      <c r="BU18" s="409"/>
      <c r="BV18" s="407">
        <v>5063980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40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6289654</v>
      </c>
      <c r="BO19" s="408"/>
      <c r="BP19" s="408"/>
      <c r="BQ19" s="408"/>
      <c r="BR19" s="408"/>
      <c r="BS19" s="408"/>
      <c r="BT19" s="408"/>
      <c r="BU19" s="409"/>
      <c r="BV19" s="407">
        <v>6404124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3407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8503058</v>
      </c>
      <c r="BO22" s="371"/>
      <c r="BP22" s="371"/>
      <c r="BQ22" s="371"/>
      <c r="BR22" s="371"/>
      <c r="BS22" s="371"/>
      <c r="BT22" s="371"/>
      <c r="BU22" s="372"/>
      <c r="BV22" s="370">
        <v>9112867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7150261</v>
      </c>
      <c r="BO23" s="408"/>
      <c r="BP23" s="408"/>
      <c r="BQ23" s="408"/>
      <c r="BR23" s="408"/>
      <c r="BS23" s="408"/>
      <c r="BT23" s="408"/>
      <c r="BU23" s="409"/>
      <c r="BV23" s="407">
        <v>7397428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7540</v>
      </c>
      <c r="R24" s="459"/>
      <c r="S24" s="459"/>
      <c r="T24" s="459"/>
      <c r="U24" s="459"/>
      <c r="V24" s="501"/>
      <c r="W24" s="553"/>
      <c r="X24" s="554"/>
      <c r="Y24" s="555"/>
      <c r="Z24" s="457" t="s">
        <v>162</v>
      </c>
      <c r="AA24" s="437"/>
      <c r="AB24" s="437"/>
      <c r="AC24" s="437"/>
      <c r="AD24" s="437"/>
      <c r="AE24" s="437"/>
      <c r="AF24" s="437"/>
      <c r="AG24" s="438"/>
      <c r="AH24" s="458">
        <v>164</v>
      </c>
      <c r="AI24" s="459"/>
      <c r="AJ24" s="459"/>
      <c r="AK24" s="459"/>
      <c r="AL24" s="501"/>
      <c r="AM24" s="458">
        <v>499052</v>
      </c>
      <c r="AN24" s="459"/>
      <c r="AO24" s="459"/>
      <c r="AP24" s="459"/>
      <c r="AQ24" s="459"/>
      <c r="AR24" s="501"/>
      <c r="AS24" s="458">
        <v>3043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6127830</v>
      </c>
      <c r="BO24" s="408"/>
      <c r="BP24" s="408"/>
      <c r="BQ24" s="408"/>
      <c r="BR24" s="408"/>
      <c r="BS24" s="408"/>
      <c r="BT24" s="408"/>
      <c r="BU24" s="409"/>
      <c r="BV24" s="407">
        <v>6455220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6040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5530</v>
      </c>
      <c r="R26" s="459"/>
      <c r="S26" s="459"/>
      <c r="T26" s="459"/>
      <c r="U26" s="459"/>
      <c r="V26" s="501"/>
      <c r="W26" s="553"/>
      <c r="X26" s="554"/>
      <c r="Y26" s="555"/>
      <c r="Z26" s="457" t="s">
        <v>168</v>
      </c>
      <c r="AA26" s="559"/>
      <c r="AB26" s="559"/>
      <c r="AC26" s="559"/>
      <c r="AD26" s="559"/>
      <c r="AE26" s="559"/>
      <c r="AF26" s="559"/>
      <c r="AG26" s="560"/>
      <c r="AH26" s="458">
        <v>17</v>
      </c>
      <c r="AI26" s="459"/>
      <c r="AJ26" s="459"/>
      <c r="AK26" s="459"/>
      <c r="AL26" s="501"/>
      <c r="AM26" s="458">
        <v>47872</v>
      </c>
      <c r="AN26" s="459"/>
      <c r="AO26" s="459"/>
      <c r="AP26" s="459"/>
      <c r="AQ26" s="459"/>
      <c r="AR26" s="501"/>
      <c r="AS26" s="458">
        <v>2816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2740</v>
      </c>
      <c r="R27" s="459"/>
      <c r="S27" s="459"/>
      <c r="T27" s="459"/>
      <c r="U27" s="459"/>
      <c r="V27" s="501"/>
      <c r="W27" s="553"/>
      <c r="X27" s="554"/>
      <c r="Y27" s="555"/>
      <c r="Z27" s="457" t="s">
        <v>171</v>
      </c>
      <c r="AA27" s="437"/>
      <c r="AB27" s="437"/>
      <c r="AC27" s="437"/>
      <c r="AD27" s="437"/>
      <c r="AE27" s="437"/>
      <c r="AF27" s="437"/>
      <c r="AG27" s="438"/>
      <c r="AH27" s="458">
        <v>7</v>
      </c>
      <c r="AI27" s="459"/>
      <c r="AJ27" s="459"/>
      <c r="AK27" s="459"/>
      <c r="AL27" s="501"/>
      <c r="AM27" s="458">
        <v>18123</v>
      </c>
      <c r="AN27" s="459"/>
      <c r="AO27" s="459"/>
      <c r="AP27" s="459"/>
      <c r="AQ27" s="459"/>
      <c r="AR27" s="501"/>
      <c r="AS27" s="458">
        <v>2589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2330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761565</v>
      </c>
      <c r="BO28" s="371"/>
      <c r="BP28" s="371"/>
      <c r="BQ28" s="371"/>
      <c r="BR28" s="371"/>
      <c r="BS28" s="371"/>
      <c r="BT28" s="371"/>
      <c r="BU28" s="372"/>
      <c r="BV28" s="370">
        <v>758659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10</v>
      </c>
      <c r="M29" s="459"/>
      <c r="N29" s="459"/>
      <c r="O29" s="459"/>
      <c r="P29" s="501"/>
      <c r="Q29" s="458">
        <v>1950</v>
      </c>
      <c r="R29" s="459"/>
      <c r="S29" s="459"/>
      <c r="T29" s="459"/>
      <c r="U29" s="459"/>
      <c r="V29" s="501"/>
      <c r="W29" s="556"/>
      <c r="X29" s="557"/>
      <c r="Y29" s="558"/>
      <c r="Z29" s="457" t="s">
        <v>177</v>
      </c>
      <c r="AA29" s="437"/>
      <c r="AB29" s="437"/>
      <c r="AC29" s="437"/>
      <c r="AD29" s="437"/>
      <c r="AE29" s="437"/>
      <c r="AF29" s="437"/>
      <c r="AG29" s="438"/>
      <c r="AH29" s="458">
        <v>171</v>
      </c>
      <c r="AI29" s="459"/>
      <c r="AJ29" s="459"/>
      <c r="AK29" s="459"/>
      <c r="AL29" s="501"/>
      <c r="AM29" s="458">
        <v>517175</v>
      </c>
      <c r="AN29" s="459"/>
      <c r="AO29" s="459"/>
      <c r="AP29" s="459"/>
      <c r="AQ29" s="459"/>
      <c r="AR29" s="501"/>
      <c r="AS29" s="458">
        <v>3024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2165066</v>
      </c>
      <c r="BO29" s="408"/>
      <c r="BP29" s="408"/>
      <c r="BQ29" s="408"/>
      <c r="BR29" s="408"/>
      <c r="BS29" s="408"/>
      <c r="BT29" s="408"/>
      <c r="BU29" s="409"/>
      <c r="BV29" s="407">
        <v>2074380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93.2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2167650</v>
      </c>
      <c r="BO30" s="527"/>
      <c r="BP30" s="527"/>
      <c r="BQ30" s="527"/>
      <c r="BR30" s="527"/>
      <c r="BS30" s="527"/>
      <c r="BT30" s="527"/>
      <c r="BU30" s="528"/>
      <c r="BV30" s="526">
        <v>2173842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つるぎ町国民健康保険（事業勘定）事業特別会計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つるぎ町水道事業会計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つるぎ町農業集落排水事業特別会計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徳島県市町村総合事務組合（一般会計）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貞光ゆうゆう館</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つるぎ町剣山木綿麻温泉事業特別会計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つるぎ町介護保険（事業勘定）事業特別会計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つるぎ町病院事業会計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つるぎ町特定環境保全公共下水道事業特別会計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〃（徳島県滞納整理機構特別会計）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つるぎ町後期高齢者医療特別会計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徳島県市町村議会議員公務災害補償等組合（一般会計）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つるぎ町介護サービス事業特別会計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徳島県後期高齢者医療広域連合（一般会計）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〃（後期高齢者医療事業会計）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美馬地区広域行政組合（一般会計）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〃（美馬地区広域振興事業特別会計）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美馬環境整備組合（一般会計）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吉野川環境整備組合（一般会計）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西阿老人ホーム組合（一般会計）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aPyVnHisEMYA4KlrnJORo7R4pRvbOdEL8Isx4Ly84paMNqgMVdX0sEC9fz3nYnoaJH3ESC/Kv08odBI+4v3EJA==" saltValue="58vSLRv369CYSPgjmESM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733424</v>
      </c>
      <c r="S5" s="613"/>
      <c r="T5" s="613"/>
      <c r="U5" s="613"/>
      <c r="V5" s="613"/>
      <c r="W5" s="613"/>
      <c r="X5" s="613"/>
      <c r="Y5" s="614"/>
      <c r="Z5" s="615">
        <v>9</v>
      </c>
      <c r="AA5" s="615"/>
      <c r="AB5" s="615"/>
      <c r="AC5" s="615"/>
      <c r="AD5" s="616">
        <v>733424</v>
      </c>
      <c r="AE5" s="616"/>
      <c r="AF5" s="616"/>
      <c r="AG5" s="616"/>
      <c r="AH5" s="616"/>
      <c r="AI5" s="616"/>
      <c r="AJ5" s="616"/>
      <c r="AK5" s="616"/>
      <c r="AL5" s="617">
        <v>14.4</v>
      </c>
      <c r="AM5" s="618"/>
      <c r="AN5" s="618"/>
      <c r="AO5" s="619"/>
      <c r="AP5" s="609" t="s">
        <v>216</v>
      </c>
      <c r="AQ5" s="610"/>
      <c r="AR5" s="610"/>
      <c r="AS5" s="610"/>
      <c r="AT5" s="610"/>
      <c r="AU5" s="610"/>
      <c r="AV5" s="610"/>
      <c r="AW5" s="610"/>
      <c r="AX5" s="610"/>
      <c r="AY5" s="610"/>
      <c r="AZ5" s="610"/>
      <c r="BA5" s="610"/>
      <c r="BB5" s="610"/>
      <c r="BC5" s="610"/>
      <c r="BD5" s="610"/>
      <c r="BE5" s="610"/>
      <c r="BF5" s="611"/>
      <c r="BG5" s="623">
        <v>733424</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129489</v>
      </c>
      <c r="S6" s="624"/>
      <c r="T6" s="624"/>
      <c r="U6" s="624"/>
      <c r="V6" s="624"/>
      <c r="W6" s="624"/>
      <c r="X6" s="624"/>
      <c r="Y6" s="625"/>
      <c r="Z6" s="626">
        <v>1.6</v>
      </c>
      <c r="AA6" s="626"/>
      <c r="AB6" s="626"/>
      <c r="AC6" s="626"/>
      <c r="AD6" s="627">
        <v>129489</v>
      </c>
      <c r="AE6" s="627"/>
      <c r="AF6" s="627"/>
      <c r="AG6" s="627"/>
      <c r="AH6" s="627"/>
      <c r="AI6" s="627"/>
      <c r="AJ6" s="627"/>
      <c r="AK6" s="627"/>
      <c r="AL6" s="628">
        <v>2.5</v>
      </c>
      <c r="AM6" s="629"/>
      <c r="AN6" s="629"/>
      <c r="AO6" s="630"/>
      <c r="AP6" s="620" t="s">
        <v>221</v>
      </c>
      <c r="AQ6" s="621"/>
      <c r="AR6" s="621"/>
      <c r="AS6" s="621"/>
      <c r="AT6" s="621"/>
      <c r="AU6" s="621"/>
      <c r="AV6" s="621"/>
      <c r="AW6" s="621"/>
      <c r="AX6" s="621"/>
      <c r="AY6" s="621"/>
      <c r="AZ6" s="621"/>
      <c r="BA6" s="621"/>
      <c r="BB6" s="621"/>
      <c r="BC6" s="621"/>
      <c r="BD6" s="621"/>
      <c r="BE6" s="621"/>
      <c r="BF6" s="622"/>
      <c r="BG6" s="623">
        <v>733424</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70791</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70791</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393</v>
      </c>
      <c r="S7" s="624"/>
      <c r="T7" s="624"/>
      <c r="U7" s="624"/>
      <c r="V7" s="624"/>
      <c r="W7" s="624"/>
      <c r="X7" s="624"/>
      <c r="Y7" s="625"/>
      <c r="Z7" s="626">
        <v>0</v>
      </c>
      <c r="AA7" s="626"/>
      <c r="AB7" s="626"/>
      <c r="AC7" s="626"/>
      <c r="AD7" s="627">
        <v>393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298962</v>
      </c>
      <c r="BH7" s="624"/>
      <c r="BI7" s="624"/>
      <c r="BJ7" s="624"/>
      <c r="BK7" s="624"/>
      <c r="BL7" s="624"/>
      <c r="BM7" s="624"/>
      <c r="BN7" s="625"/>
      <c r="BO7" s="626">
        <v>40.799999999999997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1088746</v>
      </c>
      <c r="CS7" s="624"/>
      <c r="CT7" s="624"/>
      <c r="CU7" s="624"/>
      <c r="CV7" s="624"/>
      <c r="CW7" s="624"/>
      <c r="CX7" s="624"/>
      <c r="CY7" s="625"/>
      <c r="CZ7" s="626">
        <v>14</v>
      </c>
      <c r="DA7" s="626"/>
      <c r="DB7" s="626"/>
      <c r="DC7" s="626"/>
      <c r="DD7" s="632">
        <v>61551</v>
      </c>
      <c r="DE7" s="624"/>
      <c r="DF7" s="624"/>
      <c r="DG7" s="624"/>
      <c r="DH7" s="624"/>
      <c r="DI7" s="624"/>
      <c r="DJ7" s="624"/>
      <c r="DK7" s="624"/>
      <c r="DL7" s="624"/>
      <c r="DM7" s="624"/>
      <c r="DN7" s="624"/>
      <c r="DO7" s="624"/>
      <c r="DP7" s="625"/>
      <c r="DQ7" s="632">
        <v>824676</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7631</v>
      </c>
      <c r="S8" s="624"/>
      <c r="T8" s="624"/>
      <c r="U8" s="624"/>
      <c r="V8" s="624"/>
      <c r="W8" s="624"/>
      <c r="X8" s="624"/>
      <c r="Y8" s="625"/>
      <c r="Z8" s="626">
        <v>0.1</v>
      </c>
      <c r="AA8" s="626"/>
      <c r="AB8" s="626"/>
      <c r="AC8" s="626"/>
      <c r="AD8" s="627">
        <v>7631</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11899</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2094946</v>
      </c>
      <c r="CS8" s="624"/>
      <c r="CT8" s="624"/>
      <c r="CU8" s="624"/>
      <c r="CV8" s="624"/>
      <c r="CW8" s="624"/>
      <c r="CX8" s="624"/>
      <c r="CY8" s="625"/>
      <c r="CZ8" s="626">
        <v>26.9</v>
      </c>
      <c r="DA8" s="626"/>
      <c r="DB8" s="626"/>
      <c r="DC8" s="626"/>
      <c r="DD8" s="632">
        <v>7200</v>
      </c>
      <c r="DE8" s="624"/>
      <c r="DF8" s="624"/>
      <c r="DG8" s="624"/>
      <c r="DH8" s="624"/>
      <c r="DI8" s="624"/>
      <c r="DJ8" s="624"/>
      <c r="DK8" s="624"/>
      <c r="DL8" s="624"/>
      <c r="DM8" s="624"/>
      <c r="DN8" s="624"/>
      <c r="DO8" s="624"/>
      <c r="DP8" s="625"/>
      <c r="DQ8" s="632">
        <v>1531741</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8100</v>
      </c>
      <c r="S9" s="624"/>
      <c r="T9" s="624"/>
      <c r="U9" s="624"/>
      <c r="V9" s="624"/>
      <c r="W9" s="624"/>
      <c r="X9" s="624"/>
      <c r="Y9" s="625"/>
      <c r="Z9" s="626">
        <v>0.1</v>
      </c>
      <c r="AA9" s="626"/>
      <c r="AB9" s="626"/>
      <c r="AC9" s="626"/>
      <c r="AD9" s="627">
        <v>8100</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253659</v>
      </c>
      <c r="BH9" s="624"/>
      <c r="BI9" s="624"/>
      <c r="BJ9" s="624"/>
      <c r="BK9" s="624"/>
      <c r="BL9" s="624"/>
      <c r="BM9" s="624"/>
      <c r="BN9" s="625"/>
      <c r="BO9" s="626">
        <v>34.6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806176</v>
      </c>
      <c r="CS9" s="624"/>
      <c r="CT9" s="624"/>
      <c r="CU9" s="624"/>
      <c r="CV9" s="624"/>
      <c r="CW9" s="624"/>
      <c r="CX9" s="624"/>
      <c r="CY9" s="625"/>
      <c r="CZ9" s="626">
        <v>10.4</v>
      </c>
      <c r="DA9" s="626"/>
      <c r="DB9" s="626"/>
      <c r="DC9" s="626"/>
      <c r="DD9" s="632">
        <v>3179</v>
      </c>
      <c r="DE9" s="624"/>
      <c r="DF9" s="624"/>
      <c r="DG9" s="624"/>
      <c r="DH9" s="624"/>
      <c r="DI9" s="624"/>
      <c r="DJ9" s="624"/>
      <c r="DK9" s="624"/>
      <c r="DL9" s="624"/>
      <c r="DM9" s="624"/>
      <c r="DN9" s="624"/>
      <c r="DO9" s="624"/>
      <c r="DP9" s="625"/>
      <c r="DQ9" s="632">
        <v>743276</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18402</v>
      </c>
      <c r="BH10" s="624"/>
      <c r="BI10" s="624"/>
      <c r="BJ10" s="624"/>
      <c r="BK10" s="624"/>
      <c r="BL10" s="624"/>
      <c r="BM10" s="624"/>
      <c r="BN10" s="625"/>
      <c r="BO10" s="626">
        <v>2.5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180574</v>
      </c>
      <c r="S11" s="624"/>
      <c r="T11" s="624"/>
      <c r="U11" s="624"/>
      <c r="V11" s="624"/>
      <c r="W11" s="624"/>
      <c r="X11" s="624"/>
      <c r="Y11" s="625"/>
      <c r="Z11" s="628">
        <v>2.2000000000000002</v>
      </c>
      <c r="AA11" s="629"/>
      <c r="AB11" s="629"/>
      <c r="AC11" s="635"/>
      <c r="AD11" s="632">
        <v>180574</v>
      </c>
      <c r="AE11" s="624"/>
      <c r="AF11" s="624"/>
      <c r="AG11" s="624"/>
      <c r="AH11" s="624"/>
      <c r="AI11" s="624"/>
      <c r="AJ11" s="624"/>
      <c r="AK11" s="625"/>
      <c r="AL11" s="628">
        <v>3.5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15002</v>
      </c>
      <c r="BH11" s="624"/>
      <c r="BI11" s="624"/>
      <c r="BJ11" s="624"/>
      <c r="BK11" s="624"/>
      <c r="BL11" s="624"/>
      <c r="BM11" s="624"/>
      <c r="BN11" s="625"/>
      <c r="BO11" s="626">
        <v>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598603</v>
      </c>
      <c r="CS11" s="624"/>
      <c r="CT11" s="624"/>
      <c r="CU11" s="624"/>
      <c r="CV11" s="624"/>
      <c r="CW11" s="624"/>
      <c r="CX11" s="624"/>
      <c r="CY11" s="625"/>
      <c r="CZ11" s="626">
        <v>7.7</v>
      </c>
      <c r="DA11" s="626"/>
      <c r="DB11" s="626"/>
      <c r="DC11" s="626"/>
      <c r="DD11" s="632">
        <v>210913</v>
      </c>
      <c r="DE11" s="624"/>
      <c r="DF11" s="624"/>
      <c r="DG11" s="624"/>
      <c r="DH11" s="624"/>
      <c r="DI11" s="624"/>
      <c r="DJ11" s="624"/>
      <c r="DK11" s="624"/>
      <c r="DL11" s="624"/>
      <c r="DM11" s="624"/>
      <c r="DN11" s="624"/>
      <c r="DO11" s="624"/>
      <c r="DP11" s="625"/>
      <c r="DQ11" s="632">
        <v>268506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352694</v>
      </c>
      <c r="BH12" s="624"/>
      <c r="BI12" s="624"/>
      <c r="BJ12" s="624"/>
      <c r="BK12" s="624"/>
      <c r="BL12" s="624"/>
      <c r="BM12" s="624"/>
      <c r="BN12" s="625"/>
      <c r="BO12" s="626">
        <v>48.1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202273</v>
      </c>
      <c r="CS12" s="624"/>
      <c r="CT12" s="624"/>
      <c r="CU12" s="624"/>
      <c r="CV12" s="624"/>
      <c r="CW12" s="624"/>
      <c r="CX12" s="624"/>
      <c r="CY12" s="625"/>
      <c r="CZ12" s="626">
        <v>2.6</v>
      </c>
      <c r="DA12" s="626"/>
      <c r="DB12" s="626"/>
      <c r="DC12" s="626"/>
      <c r="DD12" s="632">
        <v>437</v>
      </c>
      <c r="DE12" s="624"/>
      <c r="DF12" s="624"/>
      <c r="DG12" s="624"/>
      <c r="DH12" s="624"/>
      <c r="DI12" s="624"/>
      <c r="DJ12" s="624"/>
      <c r="DK12" s="624"/>
      <c r="DL12" s="624"/>
      <c r="DM12" s="624"/>
      <c r="DN12" s="624"/>
      <c r="DO12" s="624"/>
      <c r="DP12" s="625"/>
      <c r="DQ12" s="632">
        <v>152948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350483</v>
      </c>
      <c r="BH13" s="624"/>
      <c r="BI13" s="624"/>
      <c r="BJ13" s="624"/>
      <c r="BK13" s="624"/>
      <c r="BL13" s="624"/>
      <c r="BM13" s="624"/>
      <c r="BN13" s="625"/>
      <c r="BO13" s="626">
        <v>47.8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645205</v>
      </c>
      <c r="CS13" s="624"/>
      <c r="CT13" s="624"/>
      <c r="CU13" s="624"/>
      <c r="CV13" s="624"/>
      <c r="CW13" s="624"/>
      <c r="CX13" s="624"/>
      <c r="CY13" s="625"/>
      <c r="CZ13" s="626">
        <v>8.3000000000000007</v>
      </c>
      <c r="DA13" s="626"/>
      <c r="DB13" s="626"/>
      <c r="DC13" s="626"/>
      <c r="DD13" s="632">
        <v>327276</v>
      </c>
      <c r="DE13" s="624"/>
      <c r="DF13" s="624"/>
      <c r="DG13" s="624"/>
      <c r="DH13" s="624"/>
      <c r="DI13" s="624"/>
      <c r="DJ13" s="624"/>
      <c r="DK13" s="624"/>
      <c r="DL13" s="624"/>
      <c r="DM13" s="624"/>
      <c r="DN13" s="624"/>
      <c r="DO13" s="624"/>
      <c r="DP13" s="625"/>
      <c r="DQ13" s="632">
        <v>305099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769</v>
      </c>
      <c r="S14" s="624"/>
      <c r="T14" s="624"/>
      <c r="U14" s="624"/>
      <c r="V14" s="624"/>
      <c r="W14" s="624"/>
      <c r="X14" s="624"/>
      <c r="Y14" s="625"/>
      <c r="Z14" s="626">
        <v>0</v>
      </c>
      <c r="AA14" s="626"/>
      <c r="AB14" s="626"/>
      <c r="AC14" s="626"/>
      <c r="AD14" s="627">
        <v>769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36584</v>
      </c>
      <c r="BH14" s="624"/>
      <c r="BI14" s="624"/>
      <c r="BJ14" s="624"/>
      <c r="BK14" s="624"/>
      <c r="BL14" s="624"/>
      <c r="BM14" s="624"/>
      <c r="BN14" s="625"/>
      <c r="BO14" s="626">
        <v>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308793</v>
      </c>
      <c r="CS14" s="624"/>
      <c r="CT14" s="624"/>
      <c r="CU14" s="624"/>
      <c r="CV14" s="624"/>
      <c r="CW14" s="624"/>
      <c r="CX14" s="624"/>
      <c r="CY14" s="625"/>
      <c r="CZ14" s="626">
        <v>4</v>
      </c>
      <c r="DA14" s="626"/>
      <c r="DB14" s="626"/>
      <c r="DC14" s="626"/>
      <c r="DD14" s="632">
        <v>4421</v>
      </c>
      <c r="DE14" s="624"/>
      <c r="DF14" s="624"/>
      <c r="DG14" s="624"/>
      <c r="DH14" s="624"/>
      <c r="DI14" s="624"/>
      <c r="DJ14" s="624"/>
      <c r="DK14" s="624"/>
      <c r="DL14" s="624"/>
      <c r="DM14" s="624"/>
      <c r="DN14" s="624"/>
      <c r="DO14" s="624"/>
      <c r="DP14" s="625"/>
      <c r="DQ14" s="632">
        <v>292236</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45184</v>
      </c>
      <c r="BH15" s="624"/>
      <c r="BI15" s="624"/>
      <c r="BJ15" s="624"/>
      <c r="BK15" s="624"/>
      <c r="BL15" s="624"/>
      <c r="BM15" s="624"/>
      <c r="BN15" s="625"/>
      <c r="BO15" s="626">
        <v>6.2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625263</v>
      </c>
      <c r="CS15" s="624"/>
      <c r="CT15" s="624"/>
      <c r="CU15" s="624"/>
      <c r="CV15" s="624"/>
      <c r="CW15" s="624"/>
      <c r="CX15" s="624"/>
      <c r="CY15" s="625"/>
      <c r="CZ15" s="626">
        <v>8</v>
      </c>
      <c r="DA15" s="626"/>
      <c r="DB15" s="626"/>
      <c r="DC15" s="626"/>
      <c r="DD15" s="632">
        <v>126553</v>
      </c>
      <c r="DE15" s="624"/>
      <c r="DF15" s="624"/>
      <c r="DG15" s="624"/>
      <c r="DH15" s="624"/>
      <c r="DI15" s="624"/>
      <c r="DJ15" s="624"/>
      <c r="DK15" s="624"/>
      <c r="DL15" s="624"/>
      <c r="DM15" s="624"/>
      <c r="DN15" s="624"/>
      <c r="DO15" s="624"/>
      <c r="DP15" s="625"/>
      <c r="DQ15" s="632">
        <v>453134</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8967</v>
      </c>
      <c r="S16" s="624"/>
      <c r="T16" s="624"/>
      <c r="U16" s="624"/>
      <c r="V16" s="624"/>
      <c r="W16" s="624"/>
      <c r="X16" s="624"/>
      <c r="Y16" s="625"/>
      <c r="Z16" s="626">
        <v>0.1</v>
      </c>
      <c r="AA16" s="626"/>
      <c r="AB16" s="626"/>
      <c r="AC16" s="626"/>
      <c r="AD16" s="627">
        <v>8967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39532</v>
      </c>
      <c r="CS16" s="624"/>
      <c r="CT16" s="624"/>
      <c r="CU16" s="624"/>
      <c r="CV16" s="624"/>
      <c r="CW16" s="624"/>
      <c r="CX16" s="624"/>
      <c r="CY16" s="625"/>
      <c r="CZ16" s="626">
        <v>0.5</v>
      </c>
      <c r="DA16" s="626"/>
      <c r="DB16" s="626"/>
      <c r="DC16" s="626"/>
      <c r="DD16" s="632" t="s">
        <v>122</v>
      </c>
      <c r="DE16" s="624"/>
      <c r="DF16" s="624"/>
      <c r="DG16" s="624"/>
      <c r="DH16" s="624"/>
      <c r="DI16" s="624"/>
      <c r="DJ16" s="624"/>
      <c r="DK16" s="624"/>
      <c r="DL16" s="624"/>
      <c r="DM16" s="624"/>
      <c r="DN16" s="624"/>
      <c r="DO16" s="624"/>
      <c r="DP16" s="625"/>
      <c r="DQ16" s="632">
        <v>17359</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18529</v>
      </c>
      <c r="S17" s="624"/>
      <c r="T17" s="624"/>
      <c r="U17" s="624"/>
      <c r="V17" s="624"/>
      <c r="W17" s="624"/>
      <c r="X17" s="624"/>
      <c r="Y17" s="625"/>
      <c r="Z17" s="626">
        <v>0.2</v>
      </c>
      <c r="AA17" s="626"/>
      <c r="AB17" s="626"/>
      <c r="AC17" s="626"/>
      <c r="AD17" s="627">
        <v>18529</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1298518</v>
      </c>
      <c r="CS17" s="624"/>
      <c r="CT17" s="624"/>
      <c r="CU17" s="624"/>
      <c r="CV17" s="624"/>
      <c r="CW17" s="624"/>
      <c r="CX17" s="624"/>
      <c r="CY17" s="625"/>
      <c r="CZ17" s="626">
        <v>16.7</v>
      </c>
      <c r="DA17" s="626"/>
      <c r="DB17" s="626"/>
      <c r="DC17" s="626"/>
      <c r="DD17" s="632" t="s">
        <v>122</v>
      </c>
      <c r="DE17" s="624"/>
      <c r="DF17" s="624"/>
      <c r="DG17" s="624"/>
      <c r="DH17" s="624"/>
      <c r="DI17" s="624"/>
      <c r="DJ17" s="624"/>
      <c r="DK17" s="624"/>
      <c r="DL17" s="624"/>
      <c r="DM17" s="624"/>
      <c r="DN17" s="624"/>
      <c r="DO17" s="624"/>
      <c r="DP17" s="625"/>
      <c r="DQ17" s="632">
        <v>1298518</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2089</v>
      </c>
      <c r="S18" s="624"/>
      <c r="T18" s="624"/>
      <c r="U18" s="624"/>
      <c r="V18" s="624"/>
      <c r="W18" s="624"/>
      <c r="X18" s="624"/>
      <c r="Y18" s="625"/>
      <c r="Z18" s="626">
        <v>0</v>
      </c>
      <c r="AA18" s="626"/>
      <c r="AB18" s="626"/>
      <c r="AC18" s="626"/>
      <c r="AD18" s="627">
        <v>2089</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1479</v>
      </c>
      <c r="S19" s="624"/>
      <c r="T19" s="624"/>
      <c r="U19" s="624"/>
      <c r="V19" s="624"/>
      <c r="W19" s="624"/>
      <c r="X19" s="624"/>
      <c r="Y19" s="625"/>
      <c r="Z19" s="626">
        <v>0</v>
      </c>
      <c r="AA19" s="626"/>
      <c r="AB19" s="626"/>
      <c r="AC19" s="626"/>
      <c r="AD19" s="627">
        <v>1479</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610</v>
      </c>
      <c r="S20" s="624"/>
      <c r="T20" s="624"/>
      <c r="U20" s="624"/>
      <c r="V20" s="624"/>
      <c r="W20" s="624"/>
      <c r="X20" s="624"/>
      <c r="Y20" s="625"/>
      <c r="Z20" s="626">
        <v>0</v>
      </c>
      <c r="AA20" s="626"/>
      <c r="AB20" s="626"/>
      <c r="AC20" s="626"/>
      <c r="AD20" s="627">
        <v>610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7778846</v>
      </c>
      <c r="CS20" s="624"/>
      <c r="CT20" s="624"/>
      <c r="CU20" s="624"/>
      <c r="CV20" s="624"/>
      <c r="CW20" s="624"/>
      <c r="CX20" s="624"/>
      <c r="CY20" s="625"/>
      <c r="CZ20" s="626">
        <v>100</v>
      </c>
      <c r="DA20" s="626"/>
      <c r="DB20" s="626"/>
      <c r="DC20" s="626"/>
      <c r="DD20" s="632">
        <v>741530</v>
      </c>
      <c r="DE20" s="624"/>
      <c r="DF20" s="624"/>
      <c r="DG20" s="624"/>
      <c r="DH20" s="624"/>
      <c r="DI20" s="624"/>
      <c r="DJ20" s="624"/>
      <c r="DK20" s="624"/>
      <c r="DL20" s="624"/>
      <c r="DM20" s="624"/>
      <c r="DN20" s="624"/>
      <c r="DO20" s="624"/>
      <c r="DP20" s="625"/>
      <c r="DQ20" s="632">
        <v>5958284</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4497565</v>
      </c>
      <c r="S21" s="624"/>
      <c r="T21" s="624"/>
      <c r="U21" s="624"/>
      <c r="V21" s="624"/>
      <c r="W21" s="624"/>
      <c r="X21" s="624"/>
      <c r="Y21" s="625"/>
      <c r="Z21" s="626">
        <v>55.5</v>
      </c>
      <c r="AA21" s="626"/>
      <c r="AB21" s="626"/>
      <c r="AC21" s="626"/>
      <c r="AD21" s="627">
        <v>4008776</v>
      </c>
      <c r="AE21" s="627"/>
      <c r="AF21" s="627"/>
      <c r="AG21" s="627"/>
      <c r="AH21" s="627"/>
      <c r="AI21" s="627"/>
      <c r="AJ21" s="627"/>
      <c r="AK21" s="627"/>
      <c r="AL21" s="628">
        <v>78.599999999999994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4008776</v>
      </c>
      <c r="S22" s="624"/>
      <c r="T22" s="624"/>
      <c r="U22" s="624"/>
      <c r="V22" s="624"/>
      <c r="W22" s="624"/>
      <c r="X22" s="624"/>
      <c r="Y22" s="625"/>
      <c r="Z22" s="626">
        <v>49.4</v>
      </c>
      <c r="AA22" s="626"/>
      <c r="AB22" s="626"/>
      <c r="AC22" s="626"/>
      <c r="AD22" s="627">
        <v>4008776</v>
      </c>
      <c r="AE22" s="627"/>
      <c r="AF22" s="627"/>
      <c r="AG22" s="627"/>
      <c r="AH22" s="627"/>
      <c r="AI22" s="627"/>
      <c r="AJ22" s="627"/>
      <c r="AK22" s="627"/>
      <c r="AL22" s="628">
        <v>78.599999999999994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488789</v>
      </c>
      <c r="S23" s="624"/>
      <c r="T23" s="624"/>
      <c r="U23" s="624"/>
      <c r="V23" s="624"/>
      <c r="W23" s="624"/>
      <c r="X23" s="624"/>
      <c r="Y23" s="625"/>
      <c r="Z23" s="626">
        <v>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3441513</v>
      </c>
      <c r="CS24" s="613"/>
      <c r="CT24" s="613"/>
      <c r="CU24" s="613"/>
      <c r="CV24" s="613"/>
      <c r="CW24" s="613"/>
      <c r="CX24" s="613"/>
      <c r="CY24" s="614"/>
      <c r="CZ24" s="617">
        <v>44.2</v>
      </c>
      <c r="DA24" s="618"/>
      <c r="DB24" s="618"/>
      <c r="DC24" s="634"/>
      <c r="DD24" s="658">
        <v>2962832</v>
      </c>
      <c r="DE24" s="613"/>
      <c r="DF24" s="613"/>
      <c r="DG24" s="613"/>
      <c r="DH24" s="613"/>
      <c r="DI24" s="613"/>
      <c r="DJ24" s="613"/>
      <c r="DK24" s="614"/>
      <c r="DL24" s="658">
        <v>2948283</v>
      </c>
      <c r="DM24" s="613"/>
      <c r="DN24" s="613"/>
      <c r="DO24" s="613"/>
      <c r="DP24" s="613"/>
      <c r="DQ24" s="613"/>
      <c r="DR24" s="613"/>
      <c r="DS24" s="613"/>
      <c r="DT24" s="613"/>
      <c r="DU24" s="613"/>
      <c r="DV24" s="614"/>
      <c r="DW24" s="617">
        <v>57.6</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5587530</v>
      </c>
      <c r="S25" s="624"/>
      <c r="T25" s="624"/>
      <c r="U25" s="624"/>
      <c r="V25" s="624"/>
      <c r="W25" s="624"/>
      <c r="X25" s="624"/>
      <c r="Y25" s="625"/>
      <c r="Z25" s="626">
        <v>68.900000000000006</v>
      </c>
      <c r="AA25" s="626"/>
      <c r="AB25" s="626"/>
      <c r="AC25" s="626"/>
      <c r="AD25" s="627">
        <v>5098741</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1569787</v>
      </c>
      <c r="CS25" s="655"/>
      <c r="CT25" s="655"/>
      <c r="CU25" s="655"/>
      <c r="CV25" s="655"/>
      <c r="CW25" s="655"/>
      <c r="CX25" s="655"/>
      <c r="CY25" s="656"/>
      <c r="CZ25" s="628">
        <v>20.2</v>
      </c>
      <c r="DA25" s="653"/>
      <c r="DB25" s="653"/>
      <c r="DC25" s="657"/>
      <c r="DD25" s="632">
        <v>1487917</v>
      </c>
      <c r="DE25" s="655"/>
      <c r="DF25" s="655"/>
      <c r="DG25" s="655"/>
      <c r="DH25" s="655"/>
      <c r="DI25" s="655"/>
      <c r="DJ25" s="655"/>
      <c r="DK25" s="656"/>
      <c r="DL25" s="632">
        <v>1473368</v>
      </c>
      <c r="DM25" s="655"/>
      <c r="DN25" s="655"/>
      <c r="DO25" s="655"/>
      <c r="DP25" s="655"/>
      <c r="DQ25" s="655"/>
      <c r="DR25" s="655"/>
      <c r="DS25" s="655"/>
      <c r="DT25" s="655"/>
      <c r="DU25" s="655"/>
      <c r="DV25" s="656"/>
      <c r="DW25" s="628">
        <v>28.8</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825</v>
      </c>
      <c r="S26" s="624"/>
      <c r="T26" s="624"/>
      <c r="U26" s="624"/>
      <c r="V26" s="624"/>
      <c r="W26" s="624"/>
      <c r="X26" s="624"/>
      <c r="Y26" s="625"/>
      <c r="Z26" s="626">
        <v>0</v>
      </c>
      <c r="AA26" s="626"/>
      <c r="AB26" s="626"/>
      <c r="AC26" s="626"/>
      <c r="AD26" s="627">
        <v>825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1054108</v>
      </c>
      <c r="CS26" s="624"/>
      <c r="CT26" s="624"/>
      <c r="CU26" s="624"/>
      <c r="CV26" s="624"/>
      <c r="CW26" s="624"/>
      <c r="CX26" s="624"/>
      <c r="CY26" s="625"/>
      <c r="CZ26" s="628">
        <v>13.6</v>
      </c>
      <c r="DA26" s="653"/>
      <c r="DB26" s="653"/>
      <c r="DC26" s="657"/>
      <c r="DD26" s="632">
        <v>987715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14723</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733424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573208</v>
      </c>
      <c r="CS27" s="655"/>
      <c r="CT27" s="655"/>
      <c r="CU27" s="655"/>
      <c r="CV27" s="655"/>
      <c r="CW27" s="655"/>
      <c r="CX27" s="655"/>
      <c r="CY27" s="656"/>
      <c r="CZ27" s="628">
        <v>7.4</v>
      </c>
      <c r="DA27" s="653"/>
      <c r="DB27" s="653"/>
      <c r="DC27" s="657"/>
      <c r="DD27" s="632">
        <v>176397</v>
      </c>
      <c r="DE27" s="655"/>
      <c r="DF27" s="655"/>
      <c r="DG27" s="655"/>
      <c r="DH27" s="655"/>
      <c r="DI27" s="655"/>
      <c r="DJ27" s="655"/>
      <c r="DK27" s="656"/>
      <c r="DL27" s="632">
        <v>176397</v>
      </c>
      <c r="DM27" s="655"/>
      <c r="DN27" s="655"/>
      <c r="DO27" s="655"/>
      <c r="DP27" s="655"/>
      <c r="DQ27" s="655"/>
      <c r="DR27" s="655"/>
      <c r="DS27" s="655"/>
      <c r="DT27" s="655"/>
      <c r="DU27" s="655"/>
      <c r="DV27" s="656"/>
      <c r="DW27" s="628">
        <v>3.4</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135735</v>
      </c>
      <c r="S28" s="624"/>
      <c r="T28" s="624"/>
      <c r="U28" s="624"/>
      <c r="V28" s="624"/>
      <c r="W28" s="624"/>
      <c r="X28" s="624"/>
      <c r="Y28" s="625"/>
      <c r="Z28" s="626">
        <v>1.7</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1298518</v>
      </c>
      <c r="CS28" s="624"/>
      <c r="CT28" s="624"/>
      <c r="CU28" s="624"/>
      <c r="CV28" s="624"/>
      <c r="CW28" s="624"/>
      <c r="CX28" s="624"/>
      <c r="CY28" s="625"/>
      <c r="CZ28" s="628">
        <v>16.7</v>
      </c>
      <c r="DA28" s="653"/>
      <c r="DB28" s="653"/>
      <c r="DC28" s="657"/>
      <c r="DD28" s="632">
        <v>1298518</v>
      </c>
      <c r="DE28" s="624"/>
      <c r="DF28" s="624"/>
      <c r="DG28" s="624"/>
      <c r="DH28" s="624"/>
      <c r="DI28" s="624"/>
      <c r="DJ28" s="624"/>
      <c r="DK28" s="625"/>
      <c r="DL28" s="632">
        <v>1298518</v>
      </c>
      <c r="DM28" s="624"/>
      <c r="DN28" s="624"/>
      <c r="DO28" s="624"/>
      <c r="DP28" s="624"/>
      <c r="DQ28" s="624"/>
      <c r="DR28" s="624"/>
      <c r="DS28" s="624"/>
      <c r="DT28" s="624"/>
      <c r="DU28" s="624"/>
      <c r="DV28" s="625"/>
      <c r="DW28" s="628">
        <v>25.4</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6890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1298518</v>
      </c>
      <c r="CS29" s="655"/>
      <c r="CT29" s="655"/>
      <c r="CU29" s="655"/>
      <c r="CV29" s="655"/>
      <c r="CW29" s="655"/>
      <c r="CX29" s="655"/>
      <c r="CY29" s="656"/>
      <c r="CZ29" s="628">
        <v>16.7</v>
      </c>
      <c r="DA29" s="653"/>
      <c r="DB29" s="653"/>
      <c r="DC29" s="657"/>
      <c r="DD29" s="632">
        <v>1298518</v>
      </c>
      <c r="DE29" s="655"/>
      <c r="DF29" s="655"/>
      <c r="DG29" s="655"/>
      <c r="DH29" s="655"/>
      <c r="DI29" s="655"/>
      <c r="DJ29" s="655"/>
      <c r="DK29" s="656"/>
      <c r="DL29" s="632">
        <v>1298518</v>
      </c>
      <c r="DM29" s="655"/>
      <c r="DN29" s="655"/>
      <c r="DO29" s="655"/>
      <c r="DP29" s="655"/>
      <c r="DQ29" s="655"/>
      <c r="DR29" s="655"/>
      <c r="DS29" s="655"/>
      <c r="DT29" s="655"/>
      <c r="DU29" s="655"/>
      <c r="DV29" s="656"/>
      <c r="DW29" s="628">
        <v>25.4</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702593</v>
      </c>
      <c r="S30" s="624"/>
      <c r="T30" s="624"/>
      <c r="U30" s="624"/>
      <c r="V30" s="624"/>
      <c r="W30" s="624"/>
      <c r="X30" s="624"/>
      <c r="Y30" s="625"/>
      <c r="Z30" s="626">
        <v>8.6999999999999993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1279109</v>
      </c>
      <c r="CS30" s="624"/>
      <c r="CT30" s="624"/>
      <c r="CU30" s="624"/>
      <c r="CV30" s="624"/>
      <c r="CW30" s="624"/>
      <c r="CX30" s="624"/>
      <c r="CY30" s="625"/>
      <c r="CZ30" s="628">
        <v>16.399999999999999</v>
      </c>
      <c r="DA30" s="653"/>
      <c r="DB30" s="653"/>
      <c r="DC30" s="657"/>
      <c r="DD30" s="632">
        <v>1279109</v>
      </c>
      <c r="DE30" s="624"/>
      <c r="DF30" s="624"/>
      <c r="DG30" s="624"/>
      <c r="DH30" s="624"/>
      <c r="DI30" s="624"/>
      <c r="DJ30" s="624"/>
      <c r="DK30" s="625"/>
      <c r="DL30" s="632">
        <v>1279109</v>
      </c>
      <c r="DM30" s="624"/>
      <c r="DN30" s="624"/>
      <c r="DO30" s="624"/>
      <c r="DP30" s="624"/>
      <c r="DQ30" s="624"/>
      <c r="DR30" s="624"/>
      <c r="DS30" s="624"/>
      <c r="DT30" s="624"/>
      <c r="DU30" s="624"/>
      <c r="DV30" s="625"/>
      <c r="DW30" s="628">
        <v>25</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96.8</v>
      </c>
      <c r="BN31" s="667"/>
      <c r="BO31" s="667"/>
      <c r="BP31" s="667"/>
      <c r="BQ31" s="668"/>
      <c r="BR31" s="679">
        <v>99.3</v>
      </c>
      <c r="BS31" s="667"/>
      <c r="BT31" s="667"/>
      <c r="BU31" s="667"/>
      <c r="BV31" s="667"/>
      <c r="BW31" s="667"/>
      <c r="BX31" s="618">
        <v>96.8</v>
      </c>
      <c r="BY31" s="667"/>
      <c r="BZ31" s="667"/>
      <c r="CA31" s="667"/>
      <c r="CB31" s="668"/>
      <c r="CD31" s="661"/>
      <c r="CE31" s="662"/>
      <c r="CF31" s="620" t="s">
        <v>300</v>
      </c>
      <c r="CG31" s="621"/>
      <c r="CH31" s="621"/>
      <c r="CI31" s="621"/>
      <c r="CJ31" s="621"/>
      <c r="CK31" s="621"/>
      <c r="CL31" s="621"/>
      <c r="CM31" s="621"/>
      <c r="CN31" s="621"/>
      <c r="CO31" s="621"/>
      <c r="CP31" s="621"/>
      <c r="CQ31" s="622"/>
      <c r="CR31" s="623">
        <v>19409</v>
      </c>
      <c r="CS31" s="655"/>
      <c r="CT31" s="655"/>
      <c r="CU31" s="655"/>
      <c r="CV31" s="655"/>
      <c r="CW31" s="655"/>
      <c r="CX31" s="655"/>
      <c r="CY31" s="656"/>
      <c r="CZ31" s="628">
        <v>0.2</v>
      </c>
      <c r="DA31" s="653"/>
      <c r="DB31" s="653"/>
      <c r="DC31" s="657"/>
      <c r="DD31" s="632">
        <v>19409</v>
      </c>
      <c r="DE31" s="655"/>
      <c r="DF31" s="655"/>
      <c r="DG31" s="655"/>
      <c r="DH31" s="655"/>
      <c r="DI31" s="655"/>
      <c r="DJ31" s="655"/>
      <c r="DK31" s="656"/>
      <c r="DL31" s="632">
        <v>19409</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521741</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5"/>
      <c r="BI32" s="655"/>
      <c r="BJ32" s="655"/>
      <c r="BK32" s="655"/>
      <c r="BL32" s="655"/>
      <c r="BM32" s="629">
        <v>98.8</v>
      </c>
      <c r="BN32" s="655"/>
      <c r="BO32" s="655"/>
      <c r="BP32" s="655"/>
      <c r="BQ32" s="678"/>
      <c r="BR32" s="680">
        <v>99.9</v>
      </c>
      <c r="BS32" s="655"/>
      <c r="BT32" s="655"/>
      <c r="BU32" s="655"/>
      <c r="BV32" s="655"/>
      <c r="BW32" s="655"/>
      <c r="BX32" s="629">
        <v>98.7</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55578</v>
      </c>
      <c r="S33" s="624"/>
      <c r="T33" s="624"/>
      <c r="U33" s="624"/>
      <c r="V33" s="624"/>
      <c r="W33" s="624"/>
      <c r="X33" s="624"/>
      <c r="Y33" s="625"/>
      <c r="Z33" s="626">
        <v>0.7</v>
      </c>
      <c r="AA33" s="626"/>
      <c r="AB33" s="626"/>
      <c r="AC33" s="626"/>
      <c r="AD33" s="627">
        <v>704</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98.8</v>
      </c>
      <c r="BH33" s="682"/>
      <c r="BI33" s="682"/>
      <c r="BJ33" s="682"/>
      <c r="BK33" s="682"/>
      <c r="BL33" s="682"/>
      <c r="BM33" s="683">
        <v>95.5</v>
      </c>
      <c r="BN33" s="682"/>
      <c r="BO33" s="682"/>
      <c r="BP33" s="682"/>
      <c r="BQ33" s="684"/>
      <c r="BR33" s="681">
        <v>98.9</v>
      </c>
      <c r="BS33" s="682"/>
      <c r="BT33" s="682"/>
      <c r="BU33" s="682"/>
      <c r="BV33" s="682"/>
      <c r="BW33" s="682"/>
      <c r="BX33" s="683">
        <v>95.7</v>
      </c>
      <c r="BY33" s="682"/>
      <c r="BZ33" s="682"/>
      <c r="CA33" s="682"/>
      <c r="CB33" s="684"/>
      <c r="CD33" s="620" t="s">
        <v>307</v>
      </c>
      <c r="CE33" s="621"/>
      <c r="CF33" s="621"/>
      <c r="CG33" s="621"/>
      <c r="CH33" s="621"/>
      <c r="CI33" s="621"/>
      <c r="CJ33" s="621"/>
      <c r="CK33" s="621"/>
      <c r="CL33" s="621"/>
      <c r="CM33" s="621"/>
      <c r="CN33" s="621"/>
      <c r="CO33" s="621"/>
      <c r="CP33" s="621"/>
      <c r="CQ33" s="622"/>
      <c r="CR33" s="623">
        <v>3556271</v>
      </c>
      <c r="CS33" s="655"/>
      <c r="CT33" s="655"/>
      <c r="CU33" s="655"/>
      <c r="CV33" s="655"/>
      <c r="CW33" s="655"/>
      <c r="CX33" s="655"/>
      <c r="CY33" s="656"/>
      <c r="CZ33" s="628">
        <v>45.7</v>
      </c>
      <c r="DA33" s="653"/>
      <c r="DB33" s="653"/>
      <c r="DC33" s="657"/>
      <c r="DD33" s="632">
        <v>2909434</v>
      </c>
      <c r="DE33" s="655"/>
      <c r="DF33" s="655"/>
      <c r="DG33" s="655"/>
      <c r="DH33" s="655"/>
      <c r="DI33" s="655"/>
      <c r="DJ33" s="655"/>
      <c r="DK33" s="656"/>
      <c r="DL33" s="632">
        <v>2033604</v>
      </c>
      <c r="DM33" s="655"/>
      <c r="DN33" s="655"/>
      <c r="DO33" s="655"/>
      <c r="DP33" s="655"/>
      <c r="DQ33" s="655"/>
      <c r="DR33" s="655"/>
      <c r="DS33" s="655"/>
      <c r="DT33" s="655"/>
      <c r="DU33" s="655"/>
      <c r="DV33" s="656"/>
      <c r="DW33" s="628">
        <v>39.700000000000003</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17331</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815222</v>
      </c>
      <c r="CS34" s="624"/>
      <c r="CT34" s="624"/>
      <c r="CU34" s="624"/>
      <c r="CV34" s="624"/>
      <c r="CW34" s="624"/>
      <c r="CX34" s="624"/>
      <c r="CY34" s="625"/>
      <c r="CZ34" s="628">
        <v>10.5</v>
      </c>
      <c r="DA34" s="653"/>
      <c r="DB34" s="653"/>
      <c r="DC34" s="657"/>
      <c r="DD34" s="632">
        <v>492934</v>
      </c>
      <c r="DE34" s="624"/>
      <c r="DF34" s="624"/>
      <c r="DG34" s="624"/>
      <c r="DH34" s="624"/>
      <c r="DI34" s="624"/>
      <c r="DJ34" s="624"/>
      <c r="DK34" s="625"/>
      <c r="DL34" s="632">
        <v>307815</v>
      </c>
      <c r="DM34" s="624"/>
      <c r="DN34" s="624"/>
      <c r="DO34" s="624"/>
      <c r="DP34" s="624"/>
      <c r="DQ34" s="624"/>
      <c r="DR34" s="624"/>
      <c r="DS34" s="624"/>
      <c r="DT34" s="624"/>
      <c r="DU34" s="624"/>
      <c r="DV34" s="625"/>
      <c r="DW34" s="628">
        <v>6</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179023</v>
      </c>
      <c r="S35" s="624"/>
      <c r="T35" s="624"/>
      <c r="U35" s="624"/>
      <c r="V35" s="624"/>
      <c r="W35" s="624"/>
      <c r="X35" s="624"/>
      <c r="Y35" s="625"/>
      <c r="Z35" s="626">
        <v>2.2000000000000002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54049</v>
      </c>
      <c r="CS35" s="655"/>
      <c r="CT35" s="655"/>
      <c r="CU35" s="655"/>
      <c r="CV35" s="655"/>
      <c r="CW35" s="655"/>
      <c r="CX35" s="655"/>
      <c r="CY35" s="656"/>
      <c r="CZ35" s="628">
        <v>0.7</v>
      </c>
      <c r="DA35" s="653"/>
      <c r="DB35" s="653"/>
      <c r="DC35" s="657"/>
      <c r="DD35" s="632">
        <v>34076</v>
      </c>
      <c r="DE35" s="655"/>
      <c r="DF35" s="655"/>
      <c r="DG35" s="655"/>
      <c r="DH35" s="655"/>
      <c r="DI35" s="655"/>
      <c r="DJ35" s="655"/>
      <c r="DK35" s="656"/>
      <c r="DL35" s="632">
        <v>34076</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176120</v>
      </c>
      <c r="S36" s="624"/>
      <c r="T36" s="624"/>
      <c r="U36" s="624"/>
      <c r="V36" s="624"/>
      <c r="W36" s="624"/>
      <c r="X36" s="624"/>
      <c r="Y36" s="625"/>
      <c r="Z36" s="626">
        <v>2.2000000000000002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1233492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54179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1631221</v>
      </c>
      <c r="CS36" s="624"/>
      <c r="CT36" s="624"/>
      <c r="CU36" s="624"/>
      <c r="CV36" s="624"/>
      <c r="CW36" s="624"/>
      <c r="CX36" s="624"/>
      <c r="CY36" s="625"/>
      <c r="CZ36" s="628">
        <v>21</v>
      </c>
      <c r="DA36" s="653"/>
      <c r="DB36" s="653"/>
      <c r="DC36" s="657"/>
      <c r="DD36" s="632">
        <v>1472509</v>
      </c>
      <c r="DE36" s="624"/>
      <c r="DF36" s="624"/>
      <c r="DG36" s="624"/>
      <c r="DH36" s="624"/>
      <c r="DI36" s="624"/>
      <c r="DJ36" s="624"/>
      <c r="DK36" s="625"/>
      <c r="DL36" s="632">
        <v>1067891</v>
      </c>
      <c r="DM36" s="624"/>
      <c r="DN36" s="624"/>
      <c r="DO36" s="624"/>
      <c r="DP36" s="624"/>
      <c r="DQ36" s="624"/>
      <c r="DR36" s="624"/>
      <c r="DS36" s="624"/>
      <c r="DT36" s="624"/>
      <c r="DU36" s="624"/>
      <c r="DV36" s="625"/>
      <c r="DW36" s="628">
        <v>20.9</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43379</v>
      </c>
      <c r="S37" s="624"/>
      <c r="T37" s="624"/>
      <c r="U37" s="624"/>
      <c r="V37" s="624"/>
      <c r="W37" s="624"/>
      <c r="X37" s="624"/>
      <c r="Y37" s="625"/>
      <c r="Z37" s="626">
        <v>0.5</v>
      </c>
      <c r="AA37" s="626"/>
      <c r="AB37" s="626"/>
      <c r="AC37" s="626"/>
      <c r="AD37" s="627">
        <v>13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260000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54179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625555</v>
      </c>
      <c r="CS37" s="655"/>
      <c r="CT37" s="655"/>
      <c r="CU37" s="655"/>
      <c r="CV37" s="655"/>
      <c r="CW37" s="655"/>
      <c r="CX37" s="655"/>
      <c r="CY37" s="656"/>
      <c r="CZ37" s="628">
        <v>8</v>
      </c>
      <c r="DA37" s="653"/>
      <c r="DB37" s="653"/>
      <c r="DC37" s="657"/>
      <c r="DD37" s="632">
        <v>584711</v>
      </c>
      <c r="DE37" s="655"/>
      <c r="DF37" s="655"/>
      <c r="DG37" s="655"/>
      <c r="DH37" s="655"/>
      <c r="DI37" s="655"/>
      <c r="DJ37" s="655"/>
      <c r="DK37" s="656"/>
      <c r="DL37" s="632">
        <v>574975</v>
      </c>
      <c r="DM37" s="655"/>
      <c r="DN37" s="655"/>
      <c r="DO37" s="655"/>
      <c r="DP37" s="655"/>
      <c r="DQ37" s="655"/>
      <c r="DR37" s="655"/>
      <c r="DS37" s="655"/>
      <c r="DT37" s="655"/>
      <c r="DU37" s="655"/>
      <c r="DV37" s="656"/>
      <c r="DW37" s="628">
        <v>11.2</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669300</v>
      </c>
      <c r="S38" s="624"/>
      <c r="T38" s="624"/>
      <c r="U38" s="624"/>
      <c r="V38" s="624"/>
      <c r="W38" s="624"/>
      <c r="X38" s="624"/>
      <c r="Y38" s="625"/>
      <c r="Z38" s="626">
        <v>8.3000000000000007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137400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1164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929524</v>
      </c>
      <c r="CS38" s="624"/>
      <c r="CT38" s="624"/>
      <c r="CU38" s="624"/>
      <c r="CV38" s="624"/>
      <c r="CW38" s="624"/>
      <c r="CX38" s="624"/>
      <c r="CY38" s="625"/>
      <c r="CZ38" s="628">
        <v>11.9</v>
      </c>
      <c r="DA38" s="653"/>
      <c r="DB38" s="653"/>
      <c r="DC38" s="657"/>
      <c r="DD38" s="632">
        <v>815677</v>
      </c>
      <c r="DE38" s="624"/>
      <c r="DF38" s="624"/>
      <c r="DG38" s="624"/>
      <c r="DH38" s="624"/>
      <c r="DI38" s="624"/>
      <c r="DJ38" s="624"/>
      <c r="DK38" s="625"/>
      <c r="DL38" s="632">
        <v>623822</v>
      </c>
      <c r="DM38" s="624"/>
      <c r="DN38" s="624"/>
      <c r="DO38" s="624"/>
      <c r="DP38" s="624"/>
      <c r="DQ38" s="624"/>
      <c r="DR38" s="624"/>
      <c r="DS38" s="624"/>
      <c r="DT38" s="624"/>
      <c r="DU38" s="624"/>
      <c r="DV38" s="625"/>
      <c r="DW38" s="628">
        <v>12.2</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125663</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1622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122255</v>
      </c>
      <c r="CS39" s="655"/>
      <c r="CT39" s="655"/>
      <c r="CU39" s="655"/>
      <c r="CV39" s="655"/>
      <c r="CW39" s="655"/>
      <c r="CX39" s="655"/>
      <c r="CY39" s="656"/>
      <c r="CZ39" s="628">
        <v>1.6</v>
      </c>
      <c r="DA39" s="653"/>
      <c r="DB39" s="653"/>
      <c r="DC39" s="657"/>
      <c r="DD39" s="632">
        <v>90238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19800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43968</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75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4000</v>
      </c>
      <c r="CS40" s="624"/>
      <c r="CT40" s="624"/>
      <c r="CU40" s="624"/>
      <c r="CV40" s="624"/>
      <c r="CW40" s="624"/>
      <c r="CX40" s="624"/>
      <c r="CY40" s="625"/>
      <c r="CZ40" s="628">
        <v>0.1</v>
      </c>
      <c r="DA40" s="653"/>
      <c r="DB40" s="653"/>
      <c r="DC40" s="657"/>
      <c r="DD40" s="632">
        <v>4000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8110768</v>
      </c>
      <c r="S41" s="696"/>
      <c r="T41" s="696"/>
      <c r="U41" s="696"/>
      <c r="V41" s="696"/>
      <c r="W41" s="696"/>
      <c r="X41" s="696"/>
      <c r="Y41" s="700"/>
      <c r="Z41" s="701">
        <v>100</v>
      </c>
      <c r="AA41" s="701"/>
      <c r="AB41" s="701"/>
      <c r="AC41" s="701"/>
      <c r="AD41" s="702">
        <v>5100283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96084</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570377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492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781062</v>
      </c>
      <c r="CS42" s="655"/>
      <c r="CT42" s="655"/>
      <c r="CU42" s="655"/>
      <c r="CV42" s="655"/>
      <c r="CW42" s="655"/>
      <c r="CX42" s="655"/>
      <c r="CY42" s="656"/>
      <c r="CZ42" s="628">
        <v>10</v>
      </c>
      <c r="DA42" s="653"/>
      <c r="DB42" s="653"/>
      <c r="DC42" s="657"/>
      <c r="DD42" s="632">
        <v>86018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24550</v>
      </c>
      <c r="CS43" s="655"/>
      <c r="CT43" s="655"/>
      <c r="CU43" s="655"/>
      <c r="CV43" s="655"/>
      <c r="CW43" s="655"/>
      <c r="CX43" s="655"/>
      <c r="CY43" s="656"/>
      <c r="CZ43" s="628">
        <v>0.3</v>
      </c>
      <c r="DA43" s="653"/>
      <c r="DB43" s="653"/>
      <c r="DC43" s="657"/>
      <c r="DD43" s="632">
        <v>24550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741530</v>
      </c>
      <c r="CS44" s="624"/>
      <c r="CT44" s="624"/>
      <c r="CU44" s="624"/>
      <c r="CV44" s="624"/>
      <c r="CW44" s="624"/>
      <c r="CX44" s="624"/>
      <c r="CY44" s="625"/>
      <c r="CZ44" s="628">
        <v>9.5</v>
      </c>
      <c r="DA44" s="629"/>
      <c r="DB44" s="629"/>
      <c r="DC44" s="635"/>
      <c r="DD44" s="632">
        <v>68659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233090</v>
      </c>
      <c r="CS45" s="655"/>
      <c r="CT45" s="655"/>
      <c r="CU45" s="655"/>
      <c r="CV45" s="655"/>
      <c r="CW45" s="655"/>
      <c r="CX45" s="655"/>
      <c r="CY45" s="656"/>
      <c r="CZ45" s="628">
        <v>3</v>
      </c>
      <c r="DA45" s="653"/>
      <c r="DB45" s="653"/>
      <c r="DC45" s="657"/>
      <c r="DD45" s="632">
        <v>11202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492040</v>
      </c>
      <c r="CS46" s="624"/>
      <c r="CT46" s="624"/>
      <c r="CU46" s="624"/>
      <c r="CV46" s="624"/>
      <c r="CW46" s="624"/>
      <c r="CX46" s="624"/>
      <c r="CY46" s="625"/>
      <c r="CZ46" s="628">
        <v>6.3</v>
      </c>
      <c r="DA46" s="629"/>
      <c r="DB46" s="629"/>
      <c r="DC46" s="635"/>
      <c r="DD46" s="632">
        <v>56757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39532</v>
      </c>
      <c r="CS47" s="655"/>
      <c r="CT47" s="655"/>
      <c r="CU47" s="655"/>
      <c r="CV47" s="655"/>
      <c r="CW47" s="655"/>
      <c r="CX47" s="655"/>
      <c r="CY47" s="656"/>
      <c r="CZ47" s="628">
        <v>0.5</v>
      </c>
      <c r="DA47" s="653"/>
      <c r="DB47" s="653"/>
      <c r="DC47" s="657"/>
      <c r="DD47" s="632">
        <v>17359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7778846</v>
      </c>
      <c r="CS49" s="682"/>
      <c r="CT49" s="682"/>
      <c r="CU49" s="682"/>
      <c r="CV49" s="682"/>
      <c r="CW49" s="682"/>
      <c r="CX49" s="682"/>
      <c r="CY49" s="711"/>
      <c r="CZ49" s="703">
        <v>100</v>
      </c>
      <c r="DA49" s="712"/>
      <c r="DB49" s="712"/>
      <c r="DC49" s="713"/>
      <c r="DD49" s="714">
        <v>5958284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8i0PxJWYca5i1iP9cjezEPh9O7g6CWPPABl0lSo0atrIc1MaVEz9VIS6beI73xIat+GCRKvUzhQ51Viy1qQtw==" saltValue="zRqU+R5k77nAG0Ak8i8b0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8099</v>
      </c>
      <c r="R7" s="753"/>
      <c r="S7" s="753"/>
      <c r="T7" s="753"/>
      <c r="U7" s="753"/>
      <c r="V7" s="753">
        <v>7769</v>
      </c>
      <c r="W7" s="753"/>
      <c r="X7" s="753"/>
      <c r="Y7" s="753"/>
      <c r="Z7" s="753"/>
      <c r="AA7" s="753">
        <v>330</v>
      </c>
      <c r="AB7" s="753"/>
      <c r="AC7" s="753"/>
      <c r="AD7" s="753"/>
      <c r="AE7" s="754"/>
      <c r="AF7" s="755">
        <v>286</v>
      </c>
      <c r="AG7" s="756"/>
      <c r="AH7" s="756"/>
      <c r="AI7" s="756"/>
      <c r="AJ7" s="757"/>
      <c r="AK7" s="758">
        <v>179</v>
      </c>
      <c r="AL7" s="759"/>
      <c r="AM7" s="759"/>
      <c r="AN7" s="759"/>
      <c r="AO7" s="759"/>
      <c r="AP7" s="759">
        <v>8503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565</v>
      </c>
      <c r="BT7" s="747"/>
      <c r="BU7" s="747"/>
      <c r="BV7" s="747"/>
      <c r="BW7" s="747"/>
      <c r="BX7" s="747"/>
      <c r="BY7" s="747"/>
      <c r="BZ7" s="747"/>
      <c r="CA7" s="747"/>
      <c r="CB7" s="747"/>
      <c r="CC7" s="747"/>
      <c r="CD7" s="747"/>
      <c r="CE7" s="747"/>
      <c r="CF7" s="747"/>
      <c r="CG7" s="762"/>
      <c r="CH7" s="743">
        <v>18</v>
      </c>
      <c r="CI7" s="744"/>
      <c r="CJ7" s="744"/>
      <c r="CK7" s="744"/>
      <c r="CL7" s="745"/>
      <c r="CM7" s="743">
        <v>28</v>
      </c>
      <c r="CN7" s="744"/>
      <c r="CO7" s="744"/>
      <c r="CP7" s="744"/>
      <c r="CQ7" s="745"/>
      <c r="CR7" s="743">
        <v>11</v>
      </c>
      <c r="CS7" s="744"/>
      <c r="CT7" s="744"/>
      <c r="CU7" s="744"/>
      <c r="CV7" s="745"/>
      <c r="CW7" s="743" t="s">
        <v>551</v>
      </c>
      <c r="CX7" s="744"/>
      <c r="CY7" s="744"/>
      <c r="CZ7" s="744"/>
      <c r="DA7" s="745"/>
      <c r="DB7" s="743" t="s">
        <v>551</v>
      </c>
      <c r="DC7" s="744"/>
      <c r="DD7" s="744"/>
      <c r="DE7" s="744"/>
      <c r="DF7" s="745"/>
      <c r="DG7" s="743" t="s">
        <v>551</v>
      </c>
      <c r="DH7" s="744"/>
      <c r="DI7" s="744"/>
      <c r="DJ7" s="744"/>
      <c r="DK7" s="745"/>
      <c r="DL7" s="743" t="s">
        <v>551</v>
      </c>
      <c r="DM7" s="744"/>
      <c r="DN7" s="744"/>
      <c r="DO7" s="744"/>
      <c r="DP7" s="745"/>
      <c r="DQ7" s="743" t="s">
        <v>551</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18</v>
      </c>
      <c r="R8" s="784"/>
      <c r="S8" s="784"/>
      <c r="T8" s="784"/>
      <c r="U8" s="784"/>
      <c r="V8" s="784">
        <v>16</v>
      </c>
      <c r="W8" s="784"/>
      <c r="X8" s="784"/>
      <c r="Y8" s="784"/>
      <c r="Z8" s="784"/>
      <c r="AA8" s="784">
        <v>2</v>
      </c>
      <c r="AB8" s="784"/>
      <c r="AC8" s="784"/>
      <c r="AD8" s="784"/>
      <c r="AE8" s="785"/>
      <c r="AF8" s="786">
        <v>2</v>
      </c>
      <c r="AG8" s="787"/>
      <c r="AH8" s="787"/>
      <c r="AI8" s="787"/>
      <c r="AJ8" s="788"/>
      <c r="AK8" s="769">
        <v>7</v>
      </c>
      <c r="AL8" s="770"/>
      <c r="AM8" s="770"/>
      <c r="AN8" s="770"/>
      <c r="AO8" s="770"/>
      <c r="AP8" s="770" t="s">
        <v>551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8111</v>
      </c>
      <c r="R23" s="793"/>
      <c r="S23" s="793"/>
      <c r="T23" s="793"/>
      <c r="U23" s="793"/>
      <c r="V23" s="793">
        <v>7779</v>
      </c>
      <c r="W23" s="793"/>
      <c r="X23" s="793"/>
      <c r="Y23" s="793"/>
      <c r="Z23" s="793"/>
      <c r="AA23" s="793">
        <v>332</v>
      </c>
      <c r="AB23" s="793"/>
      <c r="AC23" s="793"/>
      <c r="AD23" s="793"/>
      <c r="AE23" s="794"/>
      <c r="AF23" s="795">
        <v>288</v>
      </c>
      <c r="AG23" s="793"/>
      <c r="AH23" s="793"/>
      <c r="AI23" s="793"/>
      <c r="AJ23" s="796"/>
      <c r="AK23" s="797"/>
      <c r="AL23" s="798"/>
      <c r="AM23" s="798"/>
      <c r="AN23" s="798"/>
      <c r="AO23" s="798"/>
      <c r="AP23" s="793">
        <v>8503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1132</v>
      </c>
      <c r="R28" s="823"/>
      <c r="S28" s="823"/>
      <c r="T28" s="823"/>
      <c r="U28" s="823"/>
      <c r="V28" s="823">
        <v>1078</v>
      </c>
      <c r="W28" s="823"/>
      <c r="X28" s="823"/>
      <c r="Y28" s="823"/>
      <c r="Z28" s="823"/>
      <c r="AA28" s="823">
        <v>54</v>
      </c>
      <c r="AB28" s="823"/>
      <c r="AC28" s="823"/>
      <c r="AD28" s="823"/>
      <c r="AE28" s="824"/>
      <c r="AF28" s="825">
        <v>54</v>
      </c>
      <c r="AG28" s="823"/>
      <c r="AH28" s="823"/>
      <c r="AI28" s="823"/>
      <c r="AJ28" s="826"/>
      <c r="AK28" s="827">
        <v>96</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1881</v>
      </c>
      <c r="R29" s="784"/>
      <c r="S29" s="784"/>
      <c r="T29" s="784"/>
      <c r="U29" s="784"/>
      <c r="V29" s="784">
        <v>1717</v>
      </c>
      <c r="W29" s="784"/>
      <c r="X29" s="784"/>
      <c r="Y29" s="784"/>
      <c r="Z29" s="784"/>
      <c r="AA29" s="784">
        <v>164</v>
      </c>
      <c r="AB29" s="784"/>
      <c r="AC29" s="784"/>
      <c r="AD29" s="784"/>
      <c r="AE29" s="785"/>
      <c r="AF29" s="786">
        <v>164</v>
      </c>
      <c r="AG29" s="787"/>
      <c r="AH29" s="787"/>
      <c r="AI29" s="787"/>
      <c r="AJ29" s="788"/>
      <c r="AK29" s="834">
        <v>312</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168</v>
      </c>
      <c r="R30" s="784"/>
      <c r="S30" s="784"/>
      <c r="T30" s="784"/>
      <c r="U30" s="784"/>
      <c r="V30" s="784">
        <v>168</v>
      </c>
      <c r="W30" s="784"/>
      <c r="X30" s="784"/>
      <c r="Y30" s="784"/>
      <c r="Z30" s="784"/>
      <c r="AA30" s="784">
        <v>0</v>
      </c>
      <c r="AB30" s="784"/>
      <c r="AC30" s="784"/>
      <c r="AD30" s="784"/>
      <c r="AE30" s="785"/>
      <c r="AF30" s="786">
        <v>0</v>
      </c>
      <c r="AG30" s="787"/>
      <c r="AH30" s="787"/>
      <c r="AI30" s="787"/>
      <c r="AJ30" s="788"/>
      <c r="AK30" s="834">
        <v>64</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137</v>
      </c>
      <c r="R31" s="784"/>
      <c r="S31" s="784"/>
      <c r="T31" s="784"/>
      <c r="U31" s="784"/>
      <c r="V31" s="784">
        <v>125</v>
      </c>
      <c r="W31" s="784"/>
      <c r="X31" s="784"/>
      <c r="Y31" s="784"/>
      <c r="Z31" s="784"/>
      <c r="AA31" s="784">
        <v>12</v>
      </c>
      <c r="AB31" s="784"/>
      <c r="AC31" s="784"/>
      <c r="AD31" s="784"/>
      <c r="AE31" s="785"/>
      <c r="AF31" s="786">
        <v>12</v>
      </c>
      <c r="AG31" s="787"/>
      <c r="AH31" s="787"/>
      <c r="AI31" s="787"/>
      <c r="AJ31" s="788"/>
      <c r="AK31" s="834">
        <v>97</v>
      </c>
      <c r="AL31" s="830"/>
      <c r="AM31" s="830"/>
      <c r="AN31" s="830"/>
      <c r="AO31" s="830"/>
      <c r="AP31" s="830" t="s">
        <v>551</v>
      </c>
      <c r="AQ31" s="830"/>
      <c r="AR31" s="830"/>
      <c r="AS31" s="830"/>
      <c r="AT31" s="830"/>
      <c r="AU31" s="830" t="s">
        <v>551</v>
      </c>
      <c r="AV31" s="830"/>
      <c r="AW31" s="830"/>
      <c r="AX31" s="830"/>
      <c r="AY31" s="830"/>
      <c r="AZ31" s="831" t="s">
        <v>551</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197</v>
      </c>
      <c r="R32" s="784"/>
      <c r="S32" s="784"/>
      <c r="T32" s="784"/>
      <c r="U32" s="784"/>
      <c r="V32" s="784">
        <v>160</v>
      </c>
      <c r="W32" s="784"/>
      <c r="X32" s="784"/>
      <c r="Y32" s="784"/>
      <c r="Z32" s="784"/>
      <c r="AA32" s="784">
        <v>37</v>
      </c>
      <c r="AB32" s="784"/>
      <c r="AC32" s="784"/>
      <c r="AD32" s="784"/>
      <c r="AE32" s="785"/>
      <c r="AF32" s="786">
        <v>283</v>
      </c>
      <c r="AG32" s="787"/>
      <c r="AH32" s="787"/>
      <c r="AI32" s="787"/>
      <c r="AJ32" s="788"/>
      <c r="AK32" s="834">
        <v>44</v>
      </c>
      <c r="AL32" s="830"/>
      <c r="AM32" s="830"/>
      <c r="AN32" s="830"/>
      <c r="AO32" s="830"/>
      <c r="AP32" s="830">
        <v>164</v>
      </c>
      <c r="AQ32" s="830"/>
      <c r="AR32" s="830"/>
      <c r="AS32" s="830"/>
      <c r="AT32" s="830"/>
      <c r="AU32" s="830">
        <v>70</v>
      </c>
      <c r="AV32" s="830"/>
      <c r="AW32" s="830"/>
      <c r="AX32" s="830"/>
      <c r="AY32" s="830"/>
      <c r="AZ32" s="831" t="s">
        <v>551</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2359</v>
      </c>
      <c r="R33" s="784"/>
      <c r="S33" s="784"/>
      <c r="T33" s="784"/>
      <c r="U33" s="784"/>
      <c r="V33" s="784">
        <v>2549</v>
      </c>
      <c r="W33" s="784"/>
      <c r="X33" s="784"/>
      <c r="Y33" s="784"/>
      <c r="Z33" s="784"/>
      <c r="AA33" s="784">
        <v>-190</v>
      </c>
      <c r="AB33" s="784"/>
      <c r="AC33" s="784"/>
      <c r="AD33" s="784"/>
      <c r="AE33" s="785"/>
      <c r="AF33" s="786">
        <v>920</v>
      </c>
      <c r="AG33" s="787"/>
      <c r="AH33" s="787"/>
      <c r="AI33" s="787"/>
      <c r="AJ33" s="788"/>
      <c r="AK33" s="834">
        <v>260</v>
      </c>
      <c r="AL33" s="830"/>
      <c r="AM33" s="830"/>
      <c r="AN33" s="830"/>
      <c r="AO33" s="830"/>
      <c r="AP33" s="830">
        <v>1048</v>
      </c>
      <c r="AQ33" s="830"/>
      <c r="AR33" s="830"/>
      <c r="AS33" s="830"/>
      <c r="AT33" s="830"/>
      <c r="AU33" s="830">
        <v>653</v>
      </c>
      <c r="AV33" s="830"/>
      <c r="AW33" s="830"/>
      <c r="AX33" s="830"/>
      <c r="AY33" s="830"/>
      <c r="AZ33" s="831" t="s">
        <v>551</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21</v>
      </c>
      <c r="R34" s="784"/>
      <c r="S34" s="784"/>
      <c r="T34" s="784"/>
      <c r="U34" s="784"/>
      <c r="V34" s="784">
        <v>12</v>
      </c>
      <c r="W34" s="784"/>
      <c r="X34" s="784"/>
      <c r="Y34" s="784"/>
      <c r="Z34" s="784"/>
      <c r="AA34" s="784">
        <v>9</v>
      </c>
      <c r="AB34" s="784"/>
      <c r="AC34" s="784"/>
      <c r="AD34" s="784"/>
      <c r="AE34" s="785"/>
      <c r="AF34" s="786">
        <v>9</v>
      </c>
      <c r="AG34" s="787"/>
      <c r="AH34" s="787"/>
      <c r="AI34" s="787"/>
      <c r="AJ34" s="788"/>
      <c r="AK34" s="834">
        <v>13</v>
      </c>
      <c r="AL34" s="830"/>
      <c r="AM34" s="830"/>
      <c r="AN34" s="830"/>
      <c r="AO34" s="830"/>
      <c r="AP34" s="830">
        <v>68</v>
      </c>
      <c r="AQ34" s="830"/>
      <c r="AR34" s="830"/>
      <c r="AS34" s="830"/>
      <c r="AT34" s="830"/>
      <c r="AU34" s="830">
        <v>68</v>
      </c>
      <c r="AV34" s="830"/>
      <c r="AW34" s="830"/>
      <c r="AX34" s="830"/>
      <c r="AY34" s="830"/>
      <c r="AZ34" s="831" t="s">
        <v>551</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398</v>
      </c>
      <c r="C35" s="781"/>
      <c r="D35" s="781"/>
      <c r="E35" s="781"/>
      <c r="F35" s="781"/>
      <c r="G35" s="781"/>
      <c r="H35" s="781"/>
      <c r="I35" s="781"/>
      <c r="J35" s="781"/>
      <c r="K35" s="781"/>
      <c r="L35" s="781"/>
      <c r="M35" s="781"/>
      <c r="N35" s="781"/>
      <c r="O35" s="781"/>
      <c r="P35" s="782"/>
      <c r="Q35" s="783">
        <v>178</v>
      </c>
      <c r="R35" s="784"/>
      <c r="S35" s="784"/>
      <c r="T35" s="784"/>
      <c r="U35" s="784"/>
      <c r="V35" s="784">
        <v>155</v>
      </c>
      <c r="W35" s="784"/>
      <c r="X35" s="784"/>
      <c r="Y35" s="784"/>
      <c r="Z35" s="784"/>
      <c r="AA35" s="784">
        <v>23</v>
      </c>
      <c r="AB35" s="784"/>
      <c r="AC35" s="784"/>
      <c r="AD35" s="784"/>
      <c r="AE35" s="785"/>
      <c r="AF35" s="786">
        <v>23</v>
      </c>
      <c r="AG35" s="787"/>
      <c r="AH35" s="787"/>
      <c r="AI35" s="787"/>
      <c r="AJ35" s="788"/>
      <c r="AK35" s="834">
        <v>124</v>
      </c>
      <c r="AL35" s="830"/>
      <c r="AM35" s="830"/>
      <c r="AN35" s="830"/>
      <c r="AO35" s="830"/>
      <c r="AP35" s="830">
        <v>807</v>
      </c>
      <c r="AQ35" s="830"/>
      <c r="AR35" s="830"/>
      <c r="AS35" s="830"/>
      <c r="AT35" s="830"/>
      <c r="AU35" s="830">
        <v>807</v>
      </c>
      <c r="AV35" s="830"/>
      <c r="AW35" s="830"/>
      <c r="AX35" s="830"/>
      <c r="AY35" s="830"/>
      <c r="AZ35" s="831" t="s">
        <v>551</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1465</v>
      </c>
      <c r="AG63" s="844"/>
      <c r="AH63" s="844"/>
      <c r="AI63" s="844"/>
      <c r="AJ63" s="845"/>
      <c r="AK63" s="846"/>
      <c r="AL63" s="841"/>
      <c r="AM63" s="841"/>
      <c r="AN63" s="841"/>
      <c r="AO63" s="841"/>
      <c r="AP63" s="844">
        <v>2087</v>
      </c>
      <c r="AQ63" s="844"/>
      <c r="AR63" s="844"/>
      <c r="AS63" s="844"/>
      <c r="AT63" s="844"/>
      <c r="AU63" s="844">
        <v>1598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402</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552</v>
      </c>
      <c r="C68" s="870"/>
      <c r="D68" s="870"/>
      <c r="E68" s="870"/>
      <c r="F68" s="870"/>
      <c r="G68" s="870"/>
      <c r="H68" s="870"/>
      <c r="I68" s="870"/>
      <c r="J68" s="870"/>
      <c r="K68" s="870"/>
      <c r="L68" s="870"/>
      <c r="M68" s="870"/>
      <c r="N68" s="870"/>
      <c r="O68" s="870"/>
      <c r="P68" s="871"/>
      <c r="Q68" s="872">
        <v>4557</v>
      </c>
      <c r="R68" s="866"/>
      <c r="S68" s="866"/>
      <c r="T68" s="866"/>
      <c r="U68" s="866"/>
      <c r="V68" s="866">
        <v>3585</v>
      </c>
      <c r="W68" s="866"/>
      <c r="X68" s="866"/>
      <c r="Y68" s="866"/>
      <c r="Z68" s="866"/>
      <c r="AA68" s="866">
        <v>972</v>
      </c>
      <c r="AB68" s="866"/>
      <c r="AC68" s="866"/>
      <c r="AD68" s="866"/>
      <c r="AE68" s="866"/>
      <c r="AF68" s="866">
        <v>972</v>
      </c>
      <c r="AG68" s="866"/>
      <c r="AH68" s="866"/>
      <c r="AI68" s="866"/>
      <c r="AJ68" s="866"/>
      <c r="AK68" s="866">
        <v>2</v>
      </c>
      <c r="AL68" s="866"/>
      <c r="AM68" s="866"/>
      <c r="AN68" s="866"/>
      <c r="AO68" s="866"/>
      <c r="AP68" s="866" t="s">
        <v>551</v>
      </c>
      <c r="AQ68" s="866"/>
      <c r="AR68" s="866"/>
      <c r="AS68" s="866"/>
      <c r="AT68" s="866"/>
      <c r="AU68" s="866" t="s">
        <v>551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553</v>
      </c>
      <c r="C69" s="874"/>
      <c r="D69" s="874"/>
      <c r="E69" s="874"/>
      <c r="F69" s="874"/>
      <c r="G69" s="874"/>
      <c r="H69" s="874"/>
      <c r="I69" s="874"/>
      <c r="J69" s="874"/>
      <c r="K69" s="874"/>
      <c r="L69" s="874"/>
      <c r="M69" s="874"/>
      <c r="N69" s="874"/>
      <c r="O69" s="874"/>
      <c r="P69" s="875"/>
      <c r="Q69" s="876">
        <v>101</v>
      </c>
      <c r="R69" s="830"/>
      <c r="S69" s="830"/>
      <c r="T69" s="830"/>
      <c r="U69" s="830"/>
      <c r="V69" s="830">
        <v>70</v>
      </c>
      <c r="W69" s="830"/>
      <c r="X69" s="830"/>
      <c r="Y69" s="830"/>
      <c r="Z69" s="830"/>
      <c r="AA69" s="830">
        <v>31</v>
      </c>
      <c r="AB69" s="830"/>
      <c r="AC69" s="830"/>
      <c r="AD69" s="830"/>
      <c r="AE69" s="830"/>
      <c r="AF69" s="830">
        <v>31</v>
      </c>
      <c r="AG69" s="830"/>
      <c r="AH69" s="830"/>
      <c r="AI69" s="830"/>
      <c r="AJ69" s="830"/>
      <c r="AK69" s="830" t="s">
        <v>551</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554</v>
      </c>
      <c r="C70" s="874"/>
      <c r="D70" s="874"/>
      <c r="E70" s="874"/>
      <c r="F70" s="874"/>
      <c r="G70" s="874"/>
      <c r="H70" s="874"/>
      <c r="I70" s="874"/>
      <c r="J70" s="874"/>
      <c r="K70" s="874"/>
      <c r="L70" s="874"/>
      <c r="M70" s="874"/>
      <c r="N70" s="874"/>
      <c r="O70" s="874"/>
      <c r="P70" s="875"/>
      <c r="Q70" s="876">
        <v>2</v>
      </c>
      <c r="R70" s="830"/>
      <c r="S70" s="830"/>
      <c r="T70" s="830"/>
      <c r="U70" s="830"/>
      <c r="V70" s="830">
        <v>1</v>
      </c>
      <c r="W70" s="830"/>
      <c r="X70" s="830"/>
      <c r="Y70" s="830"/>
      <c r="Z70" s="830"/>
      <c r="AA70" s="830">
        <v>1</v>
      </c>
      <c r="AB70" s="830"/>
      <c r="AC70" s="830"/>
      <c r="AD70" s="830"/>
      <c r="AE70" s="830"/>
      <c r="AF70" s="830">
        <v>1</v>
      </c>
      <c r="AG70" s="830"/>
      <c r="AH70" s="830"/>
      <c r="AI70" s="830"/>
      <c r="AJ70" s="830"/>
      <c r="AK70" s="830" t="s">
        <v>551</v>
      </c>
      <c r="AL70" s="830"/>
      <c r="AM70" s="830"/>
      <c r="AN70" s="830"/>
      <c r="AO70" s="830"/>
      <c r="AP70" s="830" t="s">
        <v>551</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555</v>
      </c>
      <c r="C71" s="874"/>
      <c r="D71" s="874"/>
      <c r="E71" s="874"/>
      <c r="F71" s="874"/>
      <c r="G71" s="874"/>
      <c r="H71" s="874"/>
      <c r="I71" s="874"/>
      <c r="J71" s="874"/>
      <c r="K71" s="874"/>
      <c r="L71" s="874"/>
      <c r="M71" s="874"/>
      <c r="N71" s="874"/>
      <c r="O71" s="874"/>
      <c r="P71" s="875"/>
      <c r="Q71" s="876">
        <v>80</v>
      </c>
      <c r="R71" s="830"/>
      <c r="S71" s="830"/>
      <c r="T71" s="830"/>
      <c r="U71" s="830"/>
      <c r="V71" s="830">
        <v>73</v>
      </c>
      <c r="W71" s="830"/>
      <c r="X71" s="830"/>
      <c r="Y71" s="830"/>
      <c r="Z71" s="830"/>
      <c r="AA71" s="830">
        <v>7</v>
      </c>
      <c r="AB71" s="830"/>
      <c r="AC71" s="830"/>
      <c r="AD71" s="830"/>
      <c r="AE71" s="830"/>
      <c r="AF71" s="830">
        <v>7</v>
      </c>
      <c r="AG71" s="830"/>
      <c r="AH71" s="830"/>
      <c r="AI71" s="830"/>
      <c r="AJ71" s="830"/>
      <c r="AK71" s="830">
        <v>20</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556</v>
      </c>
      <c r="C72" s="874"/>
      <c r="D72" s="874"/>
      <c r="E72" s="874"/>
      <c r="F72" s="874"/>
      <c r="G72" s="874"/>
      <c r="H72" s="874"/>
      <c r="I72" s="874"/>
      <c r="J72" s="874"/>
      <c r="K72" s="874"/>
      <c r="L72" s="874"/>
      <c r="M72" s="874"/>
      <c r="N72" s="874"/>
      <c r="O72" s="874"/>
      <c r="P72" s="875"/>
      <c r="Q72" s="876">
        <v>141377</v>
      </c>
      <c r="R72" s="830"/>
      <c r="S72" s="830"/>
      <c r="T72" s="830"/>
      <c r="U72" s="830"/>
      <c r="V72" s="830">
        <v>138807</v>
      </c>
      <c r="W72" s="830"/>
      <c r="X72" s="830"/>
      <c r="Y72" s="830"/>
      <c r="Z72" s="830"/>
      <c r="AA72" s="830">
        <v>2570</v>
      </c>
      <c r="AB72" s="830"/>
      <c r="AC72" s="830"/>
      <c r="AD72" s="830"/>
      <c r="AE72" s="830"/>
      <c r="AF72" s="830">
        <v>2570</v>
      </c>
      <c r="AG72" s="830"/>
      <c r="AH72" s="830"/>
      <c r="AI72" s="830"/>
      <c r="AJ72" s="830"/>
      <c r="AK72" s="830" t="s">
        <v>551</v>
      </c>
      <c r="AL72" s="830"/>
      <c r="AM72" s="830"/>
      <c r="AN72" s="830"/>
      <c r="AO72" s="830"/>
      <c r="AP72" s="830" t="s">
        <v>551</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557</v>
      </c>
      <c r="C73" s="874"/>
      <c r="D73" s="874"/>
      <c r="E73" s="874"/>
      <c r="F73" s="874"/>
      <c r="G73" s="874"/>
      <c r="H73" s="874"/>
      <c r="I73" s="874"/>
      <c r="J73" s="874"/>
      <c r="K73" s="874"/>
      <c r="L73" s="874"/>
      <c r="M73" s="874"/>
      <c r="N73" s="874"/>
      <c r="O73" s="874"/>
      <c r="P73" s="875"/>
      <c r="Q73" s="876">
        <v>71</v>
      </c>
      <c r="R73" s="830"/>
      <c r="S73" s="830"/>
      <c r="T73" s="830"/>
      <c r="U73" s="830"/>
      <c r="V73" s="830">
        <v>60</v>
      </c>
      <c r="W73" s="830"/>
      <c r="X73" s="830"/>
      <c r="Y73" s="830"/>
      <c r="Z73" s="830"/>
      <c r="AA73" s="830">
        <v>11</v>
      </c>
      <c r="AB73" s="830"/>
      <c r="AC73" s="830"/>
      <c r="AD73" s="830"/>
      <c r="AE73" s="830"/>
      <c r="AF73" s="830">
        <v>11</v>
      </c>
      <c r="AG73" s="830"/>
      <c r="AH73" s="830"/>
      <c r="AI73" s="830"/>
      <c r="AJ73" s="830"/>
      <c r="AK73" s="830" t="s">
        <v>551</v>
      </c>
      <c r="AL73" s="830"/>
      <c r="AM73" s="830"/>
      <c r="AN73" s="830"/>
      <c r="AO73" s="830"/>
      <c r="AP73" s="830" t="s">
        <v>551</v>
      </c>
      <c r="AQ73" s="830"/>
      <c r="AR73" s="830"/>
      <c r="AS73" s="830"/>
      <c r="AT73" s="830"/>
      <c r="AU73" s="830" t="s">
        <v>551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558</v>
      </c>
      <c r="C74" s="874"/>
      <c r="D74" s="874"/>
      <c r="E74" s="874"/>
      <c r="F74" s="874"/>
      <c r="G74" s="874"/>
      <c r="H74" s="874"/>
      <c r="I74" s="874"/>
      <c r="J74" s="874"/>
      <c r="K74" s="874"/>
      <c r="L74" s="874"/>
      <c r="M74" s="874"/>
      <c r="N74" s="874"/>
      <c r="O74" s="874"/>
      <c r="P74" s="875"/>
      <c r="Q74" s="876">
        <v>0</v>
      </c>
      <c r="R74" s="830"/>
      <c r="S74" s="830"/>
      <c r="T74" s="830"/>
      <c r="U74" s="830"/>
      <c r="V74" s="830">
        <v>0</v>
      </c>
      <c r="W74" s="830"/>
      <c r="X74" s="830"/>
      <c r="Y74" s="830"/>
      <c r="Z74" s="830"/>
      <c r="AA74" s="830">
        <v>0</v>
      </c>
      <c r="AB74" s="830"/>
      <c r="AC74" s="830"/>
      <c r="AD74" s="830"/>
      <c r="AE74" s="830"/>
      <c r="AF74" s="830">
        <v>0</v>
      </c>
      <c r="AG74" s="830"/>
      <c r="AH74" s="830"/>
      <c r="AI74" s="830"/>
      <c r="AJ74" s="830"/>
      <c r="AK74" s="830" t="s">
        <v>551</v>
      </c>
      <c r="AL74" s="830"/>
      <c r="AM74" s="830"/>
      <c r="AN74" s="830"/>
      <c r="AO74" s="830"/>
      <c r="AP74" s="830" t="s">
        <v>551</v>
      </c>
      <c r="AQ74" s="830"/>
      <c r="AR74" s="830"/>
      <c r="AS74" s="830"/>
      <c r="AT74" s="830"/>
      <c r="AU74" s="830" t="s">
        <v>551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559</v>
      </c>
      <c r="C75" s="874"/>
      <c r="D75" s="874"/>
      <c r="E75" s="874"/>
      <c r="F75" s="874"/>
      <c r="G75" s="874"/>
      <c r="H75" s="874"/>
      <c r="I75" s="874"/>
      <c r="J75" s="874"/>
      <c r="K75" s="874"/>
      <c r="L75" s="874"/>
      <c r="M75" s="874"/>
      <c r="N75" s="874"/>
      <c r="O75" s="874"/>
      <c r="P75" s="875"/>
      <c r="Q75" s="877">
        <v>1052</v>
      </c>
      <c r="R75" s="878"/>
      <c r="S75" s="878"/>
      <c r="T75" s="878"/>
      <c r="U75" s="834"/>
      <c r="V75" s="879">
        <v>942</v>
      </c>
      <c r="W75" s="878"/>
      <c r="X75" s="878"/>
      <c r="Y75" s="878"/>
      <c r="Z75" s="834"/>
      <c r="AA75" s="879">
        <v>110</v>
      </c>
      <c r="AB75" s="878"/>
      <c r="AC75" s="878"/>
      <c r="AD75" s="878"/>
      <c r="AE75" s="834"/>
      <c r="AF75" s="879">
        <v>110</v>
      </c>
      <c r="AG75" s="878"/>
      <c r="AH75" s="878"/>
      <c r="AI75" s="878"/>
      <c r="AJ75" s="834"/>
      <c r="AK75" s="879" t="s">
        <v>551</v>
      </c>
      <c r="AL75" s="878"/>
      <c r="AM75" s="878"/>
      <c r="AN75" s="878"/>
      <c r="AO75" s="834"/>
      <c r="AP75" s="879" t="s">
        <v>551</v>
      </c>
      <c r="AQ75" s="878"/>
      <c r="AR75" s="878"/>
      <c r="AS75" s="878"/>
      <c r="AT75" s="834"/>
      <c r="AU75" s="879" t="s">
        <v>551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560</v>
      </c>
      <c r="C76" s="874"/>
      <c r="D76" s="874"/>
      <c r="E76" s="874"/>
      <c r="F76" s="874"/>
      <c r="G76" s="874"/>
      <c r="H76" s="874"/>
      <c r="I76" s="874"/>
      <c r="J76" s="874"/>
      <c r="K76" s="874"/>
      <c r="L76" s="874"/>
      <c r="M76" s="874"/>
      <c r="N76" s="874"/>
      <c r="O76" s="874"/>
      <c r="P76" s="875"/>
      <c r="Q76" s="877">
        <v>392</v>
      </c>
      <c r="R76" s="878"/>
      <c r="S76" s="878"/>
      <c r="T76" s="878"/>
      <c r="U76" s="834"/>
      <c r="V76" s="879">
        <v>355</v>
      </c>
      <c r="W76" s="878"/>
      <c r="X76" s="878"/>
      <c r="Y76" s="878"/>
      <c r="Z76" s="834"/>
      <c r="AA76" s="879">
        <v>37</v>
      </c>
      <c r="AB76" s="878"/>
      <c r="AC76" s="878"/>
      <c r="AD76" s="878"/>
      <c r="AE76" s="834"/>
      <c r="AF76" s="879">
        <v>37</v>
      </c>
      <c r="AG76" s="878"/>
      <c r="AH76" s="878"/>
      <c r="AI76" s="878"/>
      <c r="AJ76" s="834"/>
      <c r="AK76" s="879" t="s">
        <v>551</v>
      </c>
      <c r="AL76" s="878"/>
      <c r="AM76" s="878"/>
      <c r="AN76" s="878"/>
      <c r="AO76" s="834"/>
      <c r="AP76" s="879" t="s">
        <v>551</v>
      </c>
      <c r="AQ76" s="878"/>
      <c r="AR76" s="878"/>
      <c r="AS76" s="878"/>
      <c r="AT76" s="834"/>
      <c r="AU76" s="879" t="s">
        <v>551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561</v>
      </c>
      <c r="C77" s="874"/>
      <c r="D77" s="874"/>
      <c r="E77" s="874"/>
      <c r="F77" s="874"/>
      <c r="G77" s="874"/>
      <c r="H77" s="874"/>
      <c r="I77" s="874"/>
      <c r="J77" s="874"/>
      <c r="K77" s="874"/>
      <c r="L77" s="874"/>
      <c r="M77" s="874"/>
      <c r="N77" s="874"/>
      <c r="O77" s="874"/>
      <c r="P77" s="875"/>
      <c r="Q77" s="877">
        <v>282</v>
      </c>
      <c r="R77" s="878"/>
      <c r="S77" s="878"/>
      <c r="T77" s="878"/>
      <c r="U77" s="834"/>
      <c r="V77" s="879">
        <v>240</v>
      </c>
      <c r="W77" s="878"/>
      <c r="X77" s="878"/>
      <c r="Y77" s="878"/>
      <c r="Z77" s="834"/>
      <c r="AA77" s="879">
        <v>42</v>
      </c>
      <c r="AB77" s="878"/>
      <c r="AC77" s="878"/>
      <c r="AD77" s="878"/>
      <c r="AE77" s="834"/>
      <c r="AF77" s="879">
        <v>42</v>
      </c>
      <c r="AG77" s="878"/>
      <c r="AH77" s="878"/>
      <c r="AI77" s="878"/>
      <c r="AJ77" s="834"/>
      <c r="AK77" s="879" t="s">
        <v>551</v>
      </c>
      <c r="AL77" s="878"/>
      <c r="AM77" s="878"/>
      <c r="AN77" s="878"/>
      <c r="AO77" s="834"/>
      <c r="AP77" s="879" t="s">
        <v>551</v>
      </c>
      <c r="AQ77" s="878"/>
      <c r="AR77" s="878"/>
      <c r="AS77" s="878"/>
      <c r="AT77" s="834"/>
      <c r="AU77" s="879" t="s">
        <v>551</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562</v>
      </c>
      <c r="C78" s="874"/>
      <c r="D78" s="874"/>
      <c r="E78" s="874"/>
      <c r="F78" s="874"/>
      <c r="G78" s="874"/>
      <c r="H78" s="874"/>
      <c r="I78" s="874"/>
      <c r="J78" s="874"/>
      <c r="K78" s="874"/>
      <c r="L78" s="874"/>
      <c r="M78" s="874"/>
      <c r="N78" s="874"/>
      <c r="O78" s="874"/>
      <c r="P78" s="875"/>
      <c r="Q78" s="876">
        <v>38</v>
      </c>
      <c r="R78" s="830"/>
      <c r="S78" s="830"/>
      <c r="T78" s="830"/>
      <c r="U78" s="830"/>
      <c r="V78" s="830">
        <v>33</v>
      </c>
      <c r="W78" s="830"/>
      <c r="X78" s="830"/>
      <c r="Y78" s="830"/>
      <c r="Z78" s="830"/>
      <c r="AA78" s="830">
        <v>5</v>
      </c>
      <c r="AB78" s="830"/>
      <c r="AC78" s="830"/>
      <c r="AD78" s="830"/>
      <c r="AE78" s="830"/>
      <c r="AF78" s="830">
        <v>5</v>
      </c>
      <c r="AG78" s="830"/>
      <c r="AH78" s="830"/>
      <c r="AI78" s="830"/>
      <c r="AJ78" s="830"/>
      <c r="AK78" s="830" t="s">
        <v>551</v>
      </c>
      <c r="AL78" s="830"/>
      <c r="AM78" s="830"/>
      <c r="AN78" s="830"/>
      <c r="AO78" s="830"/>
      <c r="AP78" s="830" t="s">
        <v>551</v>
      </c>
      <c r="AQ78" s="830"/>
      <c r="AR78" s="830"/>
      <c r="AS78" s="830"/>
      <c r="AT78" s="830"/>
      <c r="AU78" s="830" t="s">
        <v>551</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563</v>
      </c>
      <c r="C79" s="874"/>
      <c r="D79" s="874"/>
      <c r="E79" s="874"/>
      <c r="F79" s="874"/>
      <c r="G79" s="874"/>
      <c r="H79" s="874"/>
      <c r="I79" s="874"/>
      <c r="J79" s="874"/>
      <c r="K79" s="874"/>
      <c r="L79" s="874"/>
      <c r="M79" s="874"/>
      <c r="N79" s="874"/>
      <c r="O79" s="874"/>
      <c r="P79" s="875"/>
      <c r="Q79" s="876">
        <v>514</v>
      </c>
      <c r="R79" s="830"/>
      <c r="S79" s="830"/>
      <c r="T79" s="830"/>
      <c r="U79" s="830"/>
      <c r="V79" s="830">
        <v>459</v>
      </c>
      <c r="W79" s="830"/>
      <c r="X79" s="830"/>
      <c r="Y79" s="830"/>
      <c r="Z79" s="830"/>
      <c r="AA79" s="830">
        <v>55</v>
      </c>
      <c r="AB79" s="830"/>
      <c r="AC79" s="830"/>
      <c r="AD79" s="830"/>
      <c r="AE79" s="830"/>
      <c r="AF79" s="830">
        <v>55</v>
      </c>
      <c r="AG79" s="830"/>
      <c r="AH79" s="830"/>
      <c r="AI79" s="830"/>
      <c r="AJ79" s="830"/>
      <c r="AK79" s="830">
        <v>55</v>
      </c>
      <c r="AL79" s="830"/>
      <c r="AM79" s="830"/>
      <c r="AN79" s="830"/>
      <c r="AO79" s="830"/>
      <c r="AP79" s="830" t="s">
        <v>551</v>
      </c>
      <c r="AQ79" s="830"/>
      <c r="AR79" s="830"/>
      <c r="AS79" s="830"/>
      <c r="AT79" s="830"/>
      <c r="AU79" s="830" t="s">
        <v>551</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564</v>
      </c>
      <c r="C80" s="874"/>
      <c r="D80" s="874"/>
      <c r="E80" s="874"/>
      <c r="F80" s="874"/>
      <c r="G80" s="874"/>
      <c r="H80" s="874"/>
      <c r="I80" s="874"/>
      <c r="J80" s="874"/>
      <c r="K80" s="874"/>
      <c r="L80" s="874"/>
      <c r="M80" s="874"/>
      <c r="N80" s="874"/>
      <c r="O80" s="874"/>
      <c r="P80" s="875"/>
      <c r="Q80" s="876">
        <v>567</v>
      </c>
      <c r="R80" s="830"/>
      <c r="S80" s="830"/>
      <c r="T80" s="830"/>
      <c r="U80" s="830"/>
      <c r="V80" s="830">
        <v>528</v>
      </c>
      <c r="W80" s="830"/>
      <c r="X80" s="830"/>
      <c r="Y80" s="830"/>
      <c r="Z80" s="830"/>
      <c r="AA80" s="830">
        <v>39</v>
      </c>
      <c r="AB80" s="830"/>
      <c r="AC80" s="830"/>
      <c r="AD80" s="830"/>
      <c r="AE80" s="830"/>
      <c r="AF80" s="830">
        <v>39</v>
      </c>
      <c r="AG80" s="830"/>
      <c r="AH80" s="830"/>
      <c r="AI80" s="830"/>
      <c r="AJ80" s="830"/>
      <c r="AK80" s="830" t="s">
        <v>551</v>
      </c>
      <c r="AL80" s="830"/>
      <c r="AM80" s="830"/>
      <c r="AN80" s="830"/>
      <c r="AO80" s="830"/>
      <c r="AP80" s="830" t="s">
        <v>551</v>
      </c>
      <c r="AQ80" s="830"/>
      <c r="AR80" s="830"/>
      <c r="AS80" s="830"/>
      <c r="AT80" s="830"/>
      <c r="AU80" s="830" t="s">
        <v>551</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3880</v>
      </c>
      <c r="AG88" s="844"/>
      <c r="AH88" s="844"/>
      <c r="AI88" s="844"/>
      <c r="AJ88" s="844"/>
      <c r="AK88" s="841"/>
      <c r="AL88" s="841"/>
      <c r="AM88" s="841"/>
      <c r="AN88" s="841"/>
      <c r="AO88" s="841"/>
      <c r="AP88" s="844" t="s">
        <v>551</v>
      </c>
      <c r="AQ88" s="844"/>
      <c r="AR88" s="844"/>
      <c r="AS88" s="844"/>
      <c r="AT88" s="844"/>
      <c r="AU88" s="844" t="s">
        <v>551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11</v>
      </c>
      <c r="CS102" s="852"/>
      <c r="CT102" s="852"/>
      <c r="CU102" s="852"/>
      <c r="CV102" s="891"/>
      <c r="CW102" s="890" t="s">
        <v>551</v>
      </c>
      <c r="CX102" s="852"/>
      <c r="CY102" s="852"/>
      <c r="CZ102" s="852"/>
      <c r="DA102" s="891"/>
      <c r="DB102" s="890" t="s">
        <v>551</v>
      </c>
      <c r="DC102" s="852"/>
      <c r="DD102" s="852"/>
      <c r="DE102" s="852"/>
      <c r="DF102" s="891"/>
      <c r="DG102" s="890" t="s">
        <v>551</v>
      </c>
      <c r="DH102" s="852"/>
      <c r="DI102" s="852"/>
      <c r="DJ102" s="852"/>
      <c r="DK102" s="891"/>
      <c r="DL102" s="890" t="s">
        <v>551</v>
      </c>
      <c r="DM102" s="852"/>
      <c r="DN102" s="852"/>
      <c r="DO102" s="852"/>
      <c r="DP102" s="891"/>
      <c r="DQ102" s="890" t="s">
        <v>551</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2">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1384134</v>
      </c>
      <c r="AB110" s="900"/>
      <c r="AC110" s="900"/>
      <c r="AD110" s="900"/>
      <c r="AE110" s="901"/>
      <c r="AF110" s="902">
        <v>1400444</v>
      </c>
      <c r="AG110" s="900"/>
      <c r="AH110" s="900"/>
      <c r="AI110" s="900"/>
      <c r="AJ110" s="901"/>
      <c r="AK110" s="902">
        <v>1298518</v>
      </c>
      <c r="AL110" s="900"/>
      <c r="AM110" s="900"/>
      <c r="AN110" s="900"/>
      <c r="AO110" s="901"/>
      <c r="AP110" s="903">
        <v>32.6</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9779101</v>
      </c>
      <c r="BR110" s="931"/>
      <c r="BS110" s="931"/>
      <c r="BT110" s="931"/>
      <c r="BU110" s="931"/>
      <c r="BV110" s="931">
        <v>9112867</v>
      </c>
      <c r="BW110" s="931"/>
      <c r="BX110" s="931"/>
      <c r="BY110" s="931"/>
      <c r="BZ110" s="931"/>
      <c r="CA110" s="931">
        <v>8503058</v>
      </c>
      <c r="CB110" s="931"/>
      <c r="CC110" s="931"/>
      <c r="CD110" s="931"/>
      <c r="CE110" s="931"/>
      <c r="CF110" s="944">
        <v>213.4</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1891237</v>
      </c>
      <c r="BR112" s="926"/>
      <c r="BS112" s="926"/>
      <c r="BT112" s="926"/>
      <c r="BU112" s="926"/>
      <c r="BV112" s="926">
        <v>1784528</v>
      </c>
      <c r="BW112" s="926"/>
      <c r="BX112" s="926"/>
      <c r="BY112" s="926"/>
      <c r="BZ112" s="926"/>
      <c r="CA112" s="926">
        <v>1598192</v>
      </c>
      <c r="CB112" s="926"/>
      <c r="CC112" s="926"/>
      <c r="CD112" s="926"/>
      <c r="CE112" s="926"/>
      <c r="CF112" s="920">
        <v>40.1</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276636</v>
      </c>
      <c r="AB113" s="938"/>
      <c r="AC113" s="938"/>
      <c r="AD113" s="938"/>
      <c r="AE113" s="939"/>
      <c r="AF113" s="940">
        <v>267917</v>
      </c>
      <c r="AG113" s="938"/>
      <c r="AH113" s="938"/>
      <c r="AI113" s="938"/>
      <c r="AJ113" s="939"/>
      <c r="AK113" s="940">
        <v>247928</v>
      </c>
      <c r="AL113" s="938"/>
      <c r="AM113" s="938"/>
      <c r="AN113" s="938"/>
      <c r="AO113" s="939"/>
      <c r="AP113" s="941">
        <v>6.2</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7401</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24767</v>
      </c>
      <c r="AB114" s="959"/>
      <c r="AC114" s="959"/>
      <c r="AD114" s="959"/>
      <c r="AE114" s="960"/>
      <c r="AF114" s="961">
        <v>6659</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598339</v>
      </c>
      <c r="BR114" s="926"/>
      <c r="BS114" s="926"/>
      <c r="BT114" s="926"/>
      <c r="BU114" s="926"/>
      <c r="BV114" s="926">
        <v>551330</v>
      </c>
      <c r="BW114" s="926"/>
      <c r="BX114" s="926"/>
      <c r="BY114" s="926"/>
      <c r="BZ114" s="926"/>
      <c r="CA114" s="926">
        <v>561918</v>
      </c>
      <c r="CB114" s="926"/>
      <c r="CC114" s="926"/>
      <c r="CD114" s="926"/>
      <c r="CE114" s="926"/>
      <c r="CF114" s="920">
        <v>14.1</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1685537</v>
      </c>
      <c r="AB117" s="979"/>
      <c r="AC117" s="979"/>
      <c r="AD117" s="979"/>
      <c r="AE117" s="980"/>
      <c r="AF117" s="981">
        <v>1675020</v>
      </c>
      <c r="AG117" s="979"/>
      <c r="AH117" s="979"/>
      <c r="AI117" s="979"/>
      <c r="AJ117" s="980"/>
      <c r="AK117" s="981">
        <v>1546446</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12276078</v>
      </c>
      <c r="BR119" s="1000"/>
      <c r="BS119" s="1000"/>
      <c r="BT119" s="1000"/>
      <c r="BU119" s="1000"/>
      <c r="BV119" s="1000">
        <v>11448725</v>
      </c>
      <c r="BW119" s="1000"/>
      <c r="BX119" s="1000"/>
      <c r="BY119" s="1000"/>
      <c r="BZ119" s="1000"/>
      <c r="CA119" s="1000">
        <v>10663168</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3360205</v>
      </c>
      <c r="BR120" s="931"/>
      <c r="BS120" s="931"/>
      <c r="BT120" s="931"/>
      <c r="BU120" s="931"/>
      <c r="BV120" s="931">
        <v>3523545</v>
      </c>
      <c r="BW120" s="931"/>
      <c r="BX120" s="931"/>
      <c r="BY120" s="931"/>
      <c r="BZ120" s="931"/>
      <c r="CA120" s="931">
        <v>3624202</v>
      </c>
      <c r="CB120" s="931"/>
      <c r="CC120" s="931"/>
      <c r="CD120" s="931"/>
      <c r="CE120" s="931"/>
      <c r="CF120" s="944">
        <v>91</v>
      </c>
      <c r="CG120" s="945"/>
      <c r="CH120" s="945"/>
      <c r="CI120" s="945"/>
      <c r="CJ120" s="945"/>
      <c r="CK120" s="1006" t="s">
        <v>449</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881045</v>
      </c>
      <c r="DH120" s="931"/>
      <c r="DI120" s="931"/>
      <c r="DJ120" s="931"/>
      <c r="DK120" s="931"/>
      <c r="DL120" s="931">
        <v>859739</v>
      </c>
      <c r="DM120" s="931"/>
      <c r="DN120" s="931"/>
      <c r="DO120" s="931"/>
      <c r="DP120" s="931"/>
      <c r="DQ120" s="931">
        <v>806861</v>
      </c>
      <c r="DR120" s="931"/>
      <c r="DS120" s="931"/>
      <c r="DT120" s="931"/>
      <c r="DU120" s="931"/>
      <c r="DV120" s="932">
        <v>20.2</v>
      </c>
      <c r="DW120" s="932"/>
      <c r="DX120" s="932"/>
      <c r="DY120" s="932"/>
      <c r="DZ120" s="933"/>
    </row>
    <row r="121" spans="1:130" s="230" customFormat="1" ht="26.25" customHeight="1" x14ac:dyDescent="0.2">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1233</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859951</v>
      </c>
      <c r="DH121" s="926"/>
      <c r="DI121" s="926"/>
      <c r="DJ121" s="926"/>
      <c r="DK121" s="926"/>
      <c r="DL121" s="926">
        <v>774310</v>
      </c>
      <c r="DM121" s="926"/>
      <c r="DN121" s="926"/>
      <c r="DO121" s="926"/>
      <c r="DP121" s="926"/>
      <c r="DQ121" s="926">
        <v>652744</v>
      </c>
      <c r="DR121" s="926"/>
      <c r="DS121" s="926"/>
      <c r="DT121" s="926"/>
      <c r="DU121" s="926"/>
      <c r="DV121" s="927">
        <v>16.399999999999999</v>
      </c>
      <c r="DW121" s="927"/>
      <c r="DX121" s="927"/>
      <c r="DY121" s="927"/>
      <c r="DZ121" s="928"/>
    </row>
    <row r="122" spans="1:130" s="230" customFormat="1" ht="26.25" customHeight="1" x14ac:dyDescent="0.2">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8614172</v>
      </c>
      <c r="BR122" s="1000"/>
      <c r="BS122" s="1000"/>
      <c r="BT122" s="1000"/>
      <c r="BU122" s="1000"/>
      <c r="BV122" s="1000">
        <v>7878469</v>
      </c>
      <c r="BW122" s="1000"/>
      <c r="BX122" s="1000"/>
      <c r="BY122" s="1000"/>
      <c r="BZ122" s="1000"/>
      <c r="CA122" s="1000">
        <v>7547869</v>
      </c>
      <c r="CB122" s="1000"/>
      <c r="CC122" s="1000"/>
      <c r="CD122" s="1000"/>
      <c r="CE122" s="1000"/>
      <c r="CF122" s="1017">
        <v>189.4</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68656</v>
      </c>
      <c r="DH122" s="926"/>
      <c r="DI122" s="926"/>
      <c r="DJ122" s="926"/>
      <c r="DK122" s="926"/>
      <c r="DL122" s="926">
        <v>75381</v>
      </c>
      <c r="DM122" s="926"/>
      <c r="DN122" s="926"/>
      <c r="DO122" s="926"/>
      <c r="DP122" s="926"/>
      <c r="DQ122" s="926">
        <v>70106</v>
      </c>
      <c r="DR122" s="926"/>
      <c r="DS122" s="926"/>
      <c r="DT122" s="926"/>
      <c r="DU122" s="926"/>
      <c r="DV122" s="927">
        <v>1.8</v>
      </c>
      <c r="DW122" s="927"/>
      <c r="DX122" s="927"/>
      <c r="DY122" s="927"/>
      <c r="DZ122" s="928"/>
    </row>
    <row r="123" spans="1:130" s="230" customFormat="1" ht="26.25" customHeight="1" x14ac:dyDescent="0.2">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11975610</v>
      </c>
      <c r="BR123" s="1064"/>
      <c r="BS123" s="1064"/>
      <c r="BT123" s="1064"/>
      <c r="BU123" s="1064"/>
      <c r="BV123" s="1064">
        <v>11402014</v>
      </c>
      <c r="BW123" s="1064"/>
      <c r="BX123" s="1064"/>
      <c r="BY123" s="1064"/>
      <c r="BZ123" s="1064"/>
      <c r="CA123" s="1064">
        <v>11172071</v>
      </c>
      <c r="CB123" s="1064"/>
      <c r="CC123" s="1064"/>
      <c r="CD123" s="1064"/>
      <c r="CE123" s="1064"/>
      <c r="CF123" s="1001"/>
      <c r="CG123" s="1002"/>
      <c r="CH123" s="1002"/>
      <c r="CI123" s="1002"/>
      <c r="CJ123" s="1003"/>
      <c r="CK123" s="1009"/>
      <c r="CL123" s="1010"/>
      <c r="CM123" s="1010"/>
      <c r="CN123" s="1010"/>
      <c r="CO123" s="1011"/>
      <c r="CP123" s="1019" t="s">
        <v>396</v>
      </c>
      <c r="CQ123" s="1020"/>
      <c r="CR123" s="1020"/>
      <c r="CS123" s="1020"/>
      <c r="CT123" s="1020"/>
      <c r="CU123" s="1020"/>
      <c r="CV123" s="1020"/>
      <c r="CW123" s="1020"/>
      <c r="CX123" s="1020"/>
      <c r="CY123" s="1020"/>
      <c r="CZ123" s="1020"/>
      <c r="DA123" s="1020"/>
      <c r="DB123" s="1020"/>
      <c r="DC123" s="1020"/>
      <c r="DD123" s="1020"/>
      <c r="DE123" s="1020"/>
      <c r="DF123" s="1021"/>
      <c r="DG123" s="958">
        <v>81585</v>
      </c>
      <c r="DH123" s="959"/>
      <c r="DI123" s="959"/>
      <c r="DJ123" s="959"/>
      <c r="DK123" s="960"/>
      <c r="DL123" s="961">
        <v>75098</v>
      </c>
      <c r="DM123" s="959"/>
      <c r="DN123" s="959"/>
      <c r="DO123" s="959"/>
      <c r="DP123" s="960"/>
      <c r="DQ123" s="961">
        <v>68481</v>
      </c>
      <c r="DR123" s="959"/>
      <c r="DS123" s="959"/>
      <c r="DT123" s="959"/>
      <c r="DU123" s="960"/>
      <c r="DV123" s="962">
        <v>1.7</v>
      </c>
      <c r="DW123" s="963"/>
      <c r="DX123" s="963"/>
      <c r="DY123" s="963"/>
      <c r="DZ123" s="964"/>
    </row>
    <row r="124" spans="1:130" s="230" customFormat="1" ht="26.25" customHeight="1" thickBot="1" x14ac:dyDescent="0.25">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v>
      </c>
      <c r="BR124" s="1027"/>
      <c r="BS124" s="1027"/>
      <c r="BT124" s="1027"/>
      <c r="BU124" s="1027"/>
      <c r="BV124" s="1027">
        <v>1.1000000000000001</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7261</v>
      </c>
      <c r="AB128" s="1046"/>
      <c r="AC128" s="1046"/>
      <c r="AD128" s="1046"/>
      <c r="AE128" s="1047"/>
      <c r="AF128" s="1048">
        <v>1360</v>
      </c>
      <c r="AG128" s="1046"/>
      <c r="AH128" s="1046"/>
      <c r="AI128" s="1046"/>
      <c r="AJ128" s="1047"/>
      <c r="AK128" s="1048">
        <v>119</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14.93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5456792</v>
      </c>
      <c r="AB129" s="959"/>
      <c r="AC129" s="959"/>
      <c r="AD129" s="959"/>
      <c r="AE129" s="960"/>
      <c r="AF129" s="961">
        <v>5206144</v>
      </c>
      <c r="AG129" s="959"/>
      <c r="AH129" s="959"/>
      <c r="AI129" s="959"/>
      <c r="AJ129" s="960"/>
      <c r="AK129" s="961">
        <v>5100767</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19.93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1215048</v>
      </c>
      <c r="AB130" s="959"/>
      <c r="AC130" s="959"/>
      <c r="AD130" s="959"/>
      <c r="AE130" s="960"/>
      <c r="AF130" s="961">
        <v>1204514</v>
      </c>
      <c r="AG130" s="959"/>
      <c r="AH130" s="959"/>
      <c r="AI130" s="959"/>
      <c r="AJ130" s="960"/>
      <c r="AK130" s="961">
        <v>1116198</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11.1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4241744</v>
      </c>
      <c r="AB131" s="986"/>
      <c r="AC131" s="986"/>
      <c r="AD131" s="986"/>
      <c r="AE131" s="987"/>
      <c r="AF131" s="985">
        <v>4001630</v>
      </c>
      <c r="AG131" s="986"/>
      <c r="AH131" s="986"/>
      <c r="AI131" s="986"/>
      <c r="AJ131" s="987"/>
      <c r="AK131" s="985">
        <v>3984569</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10.920696769999999</v>
      </c>
      <c r="AB132" s="1097"/>
      <c r="AC132" s="1097"/>
      <c r="AD132" s="1097"/>
      <c r="AE132" s="1098"/>
      <c r="AF132" s="1099">
        <v>11.72387252</v>
      </c>
      <c r="AG132" s="1097"/>
      <c r="AH132" s="1097"/>
      <c r="AI132" s="1097"/>
      <c r="AJ132" s="1098"/>
      <c r="AK132" s="1099">
        <v>10.79486891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11</v>
      </c>
      <c r="AB133" s="1080"/>
      <c r="AC133" s="1080"/>
      <c r="AD133" s="1080"/>
      <c r="AE133" s="1081"/>
      <c r="AF133" s="1079">
        <v>11.2</v>
      </c>
      <c r="AG133" s="1080"/>
      <c r="AH133" s="1080"/>
      <c r="AI133" s="1080"/>
      <c r="AJ133" s="1081"/>
      <c r="AK133" s="1079">
        <v>11.1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fqwY02dXnN8hM67d2i5t1W5wtVG2Q780p9tlmdMoXoh1q5OsnOcuAp1RgRaYxmSoaKF0tAnxYDBLxbEs5d19A==" saltValue="1aPRP1xUtCPK5n3O1SHOD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49ELyym0YS70OSAV4BRPs2EYc6a6kJFjQ8dnopAFatns2y5l4oNEVWmtriCMzPtb7lGahFiEAJlWSWCVOJ2Nw==" saltValue="z36tjz+rdww/lSvCJlfly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ERmylClOdSUfg0pJtvfx1j8QRSdbBuK1uqEViFs1kb8PM5v/OIGGTwlCjt0IeKo42ZvwFHMhAyctKVmRz1x9Q==" saltValue="gmhgGMOC8FxmVWHRkA0c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1569787</v>
      </c>
      <c r="AP9" s="281">
        <v>205955</v>
      </c>
      <c r="AQ9" s="282">
        <v>143407</v>
      </c>
      <c r="AR9" s="283">
        <v>43.6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384811</v>
      </c>
      <c r="AP10" s="284">
        <v>50487</v>
      </c>
      <c r="AQ10" s="285">
        <v>20271</v>
      </c>
      <c r="AR10" s="286">
        <v>149.1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37637</v>
      </c>
      <c r="AP11" s="284">
        <v>4938</v>
      </c>
      <c r="AQ11" s="285">
        <v>1412</v>
      </c>
      <c r="AR11" s="286">
        <v>249.7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t="s">
        <v>491</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60896</v>
      </c>
      <c r="AP13" s="284">
        <v>7990</v>
      </c>
      <c r="AQ13" s="285">
        <v>5234</v>
      </c>
      <c r="AR13" s="286">
        <v>52.7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24550</v>
      </c>
      <c r="AP14" s="284">
        <v>3221</v>
      </c>
      <c r="AQ14" s="285">
        <v>3337</v>
      </c>
      <c r="AR14" s="286">
        <v>-3.5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-126426</v>
      </c>
      <c r="AP15" s="284">
        <v>-16587</v>
      </c>
      <c r="AQ15" s="285">
        <v>-9830</v>
      </c>
      <c r="AR15" s="286">
        <v>68.7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1951255</v>
      </c>
      <c r="AP16" s="284">
        <v>256003</v>
      </c>
      <c r="AQ16" s="285">
        <v>163831</v>
      </c>
      <c r="AR16" s="286">
        <v>56.3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22.44</v>
      </c>
      <c r="AP21" s="298">
        <v>14.18</v>
      </c>
      <c r="AQ21" s="299">
        <v>8.26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93.2</v>
      </c>
      <c r="AP22" s="303">
        <v>95.4</v>
      </c>
      <c r="AQ22" s="304">
        <v>-2.2000000000000002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1298518</v>
      </c>
      <c r="AP32" s="312">
        <v>170364</v>
      </c>
      <c r="AQ32" s="313">
        <v>86321</v>
      </c>
      <c r="AR32" s="314">
        <v>97.4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t="s">
        <v>491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247928</v>
      </c>
      <c r="AP35" s="312">
        <v>32528</v>
      </c>
      <c r="AQ35" s="313">
        <v>18581</v>
      </c>
      <c r="AR35" s="314">
        <v>75.099999999999994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t="s">
        <v>491</v>
      </c>
      <c r="AP36" s="312" t="s">
        <v>491</v>
      </c>
      <c r="AQ36" s="313">
        <v>4521</v>
      </c>
      <c r="AR36" s="314" t="s">
        <v>491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491</v>
      </c>
      <c r="AP37" s="312" t="s">
        <v>491</v>
      </c>
      <c r="AQ37" s="313">
        <v>983</v>
      </c>
      <c r="AR37" s="314" t="s">
        <v>491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20</v>
      </c>
      <c r="AR38" s="304" t="s">
        <v>491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-119</v>
      </c>
      <c r="AP39" s="312">
        <v>-16</v>
      </c>
      <c r="AQ39" s="313">
        <v>-4212</v>
      </c>
      <c r="AR39" s="314">
        <v>-99.6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-1116198</v>
      </c>
      <c r="AP40" s="312">
        <v>-146444</v>
      </c>
      <c r="AQ40" s="313">
        <v>-70783</v>
      </c>
      <c r="AR40" s="314">
        <v>106.9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430129</v>
      </c>
      <c r="AP41" s="312">
        <v>56433</v>
      </c>
      <c r="AQ41" s="313">
        <v>35432</v>
      </c>
      <c r="AR41" s="314">
        <v>59.3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642530</v>
      </c>
      <c r="AN51" s="334">
        <v>73879</v>
      </c>
      <c r="AO51" s="335">
        <v>-56.7</v>
      </c>
      <c r="AP51" s="336">
        <v>145139</v>
      </c>
      <c r="AQ51" s="337">
        <v>19.5</v>
      </c>
      <c r="AR51" s="338">
        <v>-76.2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435040</v>
      </c>
      <c r="AN52" s="342">
        <v>50022</v>
      </c>
      <c r="AO52" s="343">
        <v>-36.299999999999997</v>
      </c>
      <c r="AP52" s="344">
        <v>83762</v>
      </c>
      <c r="AQ52" s="345">
        <v>33.1</v>
      </c>
      <c r="AR52" s="346">
        <v>-69.400000000000006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615599</v>
      </c>
      <c r="AN53" s="334">
        <v>72783</v>
      </c>
      <c r="AO53" s="335">
        <v>-1.5</v>
      </c>
      <c r="AP53" s="336">
        <v>125391</v>
      </c>
      <c r="AQ53" s="337">
        <v>-13.6</v>
      </c>
      <c r="AR53" s="338">
        <v>12.1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402489</v>
      </c>
      <c r="AN54" s="342">
        <v>47587</v>
      </c>
      <c r="AO54" s="343">
        <v>-4.9000000000000004</v>
      </c>
      <c r="AP54" s="344">
        <v>68516</v>
      </c>
      <c r="AQ54" s="345">
        <v>-18.2</v>
      </c>
      <c r="AR54" s="346">
        <v>13.3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764804</v>
      </c>
      <c r="AN55" s="334">
        <v>93714</v>
      </c>
      <c r="AO55" s="335">
        <v>28.8</v>
      </c>
      <c r="AP55" s="336">
        <v>138402</v>
      </c>
      <c r="AQ55" s="337">
        <v>10.4</v>
      </c>
      <c r="AR55" s="338">
        <v>18.399999999999999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446562</v>
      </c>
      <c r="AN56" s="342">
        <v>54719</v>
      </c>
      <c r="AO56" s="343">
        <v>15</v>
      </c>
      <c r="AP56" s="344">
        <v>70652</v>
      </c>
      <c r="AQ56" s="345">
        <v>3.1</v>
      </c>
      <c r="AR56" s="346">
        <v>11.9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774293</v>
      </c>
      <c r="AN57" s="334">
        <v>98099</v>
      </c>
      <c r="AO57" s="335">
        <v>4.7</v>
      </c>
      <c r="AP57" s="336">
        <v>146367</v>
      </c>
      <c r="AQ57" s="337">
        <v>5.8</v>
      </c>
      <c r="AR57" s="338">
        <v>-1.1000000000000001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555162</v>
      </c>
      <c r="AN58" s="342">
        <v>70336</v>
      </c>
      <c r="AO58" s="343">
        <v>28.5</v>
      </c>
      <c r="AP58" s="344">
        <v>79441</v>
      </c>
      <c r="AQ58" s="345">
        <v>12.4</v>
      </c>
      <c r="AR58" s="346">
        <v>16.100000000000001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741530</v>
      </c>
      <c r="AN59" s="334">
        <v>97288</v>
      </c>
      <c r="AO59" s="335">
        <v>-0.8</v>
      </c>
      <c r="AP59" s="336">
        <v>165181</v>
      </c>
      <c r="AQ59" s="337">
        <v>12.9</v>
      </c>
      <c r="AR59" s="338">
        <v>-13.7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492040</v>
      </c>
      <c r="AN60" s="342">
        <v>64555</v>
      </c>
      <c r="AO60" s="343">
        <v>-8.1999999999999993</v>
      </c>
      <c r="AP60" s="344">
        <v>82246</v>
      </c>
      <c r="AQ60" s="345">
        <v>3.5</v>
      </c>
      <c r="AR60" s="346">
        <v>-11.7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707751</v>
      </c>
      <c r="AN61" s="349">
        <v>87153</v>
      </c>
      <c r="AO61" s="350">
        <v>-5.0999999999999996</v>
      </c>
      <c r="AP61" s="351">
        <v>144096</v>
      </c>
      <c r="AQ61" s="352">
        <v>7</v>
      </c>
      <c r="AR61" s="338">
        <v>-12.1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466259</v>
      </c>
      <c r="AN62" s="342">
        <v>57444</v>
      </c>
      <c r="AO62" s="343">
        <v>-1.2</v>
      </c>
      <c r="AP62" s="344">
        <v>76923</v>
      </c>
      <c r="AQ62" s="345">
        <v>6.8</v>
      </c>
      <c r="AR62" s="346">
        <v>-8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GVDY8Dn9xqujG9xQKY2U008iPf1IygEv9V5D4XZTYbJ3jEFfxN3FlH77HdoqMyjrlcb8T3POs4yzENB7bDT1Zw==" saltValue="V0hYGN8qR+VIe2Pp5mmY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1N1n594nI+2NzNTIodXWHzOcL6umo3IDtbt3tqhctk/WGWLcmt4MxdDorYzMvCan6kiOZlW2bUVRDyD+BPt4XA==" saltValue="uurE24oHNjxJNZ5vZb8A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EZFl2YFR6ATMHrgGtdrVV4ozHZrLC6pitk1rC48Fo6bX20JkjhD75EDZE39feSMYWclzm6zcijMhs+N/0wwvpA==" saltValue="MtESd9OK2YZULNzu6vBZ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14.47</v>
      </c>
      <c r="G47" s="12">
        <v>14.47</v>
      </c>
      <c r="H47" s="12">
        <v>13.85</v>
      </c>
      <c r="I47" s="12">
        <v>14.57</v>
      </c>
      <c r="J47" s="13">
        <v>14.93</v>
      </c>
    </row>
    <row r="48" spans="2:10" ht="57.75" customHeight="1" x14ac:dyDescent="0.2">
      <c r="B48" s="14"/>
      <c r="C48" s="1141" t="s">
        <v>4</v>
      </c>
      <c r="D48" s="1141"/>
      <c r="E48" s="1142"/>
      <c r="F48" s="15">
        <v>2.2999999999999998</v>
      </c>
      <c r="G48" s="16">
        <v>2.93</v>
      </c>
      <c r="H48" s="16">
        <v>4.3899999999999997</v>
      </c>
      <c r="I48" s="16">
        <v>3.26</v>
      </c>
      <c r="J48" s="17">
        <v>5.64</v>
      </c>
    </row>
    <row r="49" spans="2:10" ht="57.75" customHeight="1" thickBot="1" x14ac:dyDescent="0.25">
      <c r="B49" s="18"/>
      <c r="C49" s="1143" t="s">
        <v>5</v>
      </c>
      <c r="D49" s="1143"/>
      <c r="E49" s="1144"/>
      <c r="F49" s="19" t="s">
        <v>534</v>
      </c>
      <c r="G49" s="20">
        <v>0.7</v>
      </c>
      <c r="H49" s="20">
        <v>1.65</v>
      </c>
      <c r="I49" s="20" t="s">
        <v>535</v>
      </c>
      <c r="J49" s="21">
        <v>2.37</v>
      </c>
    </row>
    <row r="50" spans="2:10" ht="13" x14ac:dyDescent="0.2"/>
  </sheetData>
  <sheetProtection algorithmName="SHA-512" hashValue="PwHwd++IuFLP8iW1FRFdn6Dlx7DYNf404X9+iPaEUGtmXgMHuwpMsOYtIjCLNqs9pHDJURIYhTg+2AyGER2x1Q==" saltValue="Rfm3NYgasfjNs2o/K+l4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536</v>
      </c>
      <c r="D34" s="1151"/>
      <c r="E34" s="1152"/>
      <c r="F34" s="32">
        <v>6.95</v>
      </c>
      <c r="G34" s="33">
        <v>8.43</v>
      </c>
      <c r="H34" s="33">
        <v>18.36</v>
      </c>
      <c r="I34" s="33">
        <v>25.08</v>
      </c>
      <c r="J34" s="34">
        <v>18.03</v>
      </c>
      <c r="K34" s="22"/>
      <c r="L34" s="22"/>
      <c r="M34" s="22"/>
      <c r="N34" s="22"/>
      <c r="O34" s="22"/>
      <c r="P34" s="22"/>
    </row>
    <row r="35" spans="1:16" ht="39" customHeight="1" x14ac:dyDescent="0.2">
      <c r="A35" s="22"/>
      <c r="B35" s="35"/>
      <c r="C35" s="1145" t="s">
        <v>537</v>
      </c>
      <c r="D35" s="1146"/>
      <c r="E35" s="1147"/>
      <c r="F35" s="36">
        <v>2.2200000000000002</v>
      </c>
      <c r="G35" s="37">
        <v>2.83</v>
      </c>
      <c r="H35" s="37">
        <v>4.3099999999999996</v>
      </c>
      <c r="I35" s="37">
        <v>3.25</v>
      </c>
      <c r="J35" s="38">
        <v>5.6</v>
      </c>
      <c r="K35" s="22"/>
      <c r="L35" s="22"/>
      <c r="M35" s="22"/>
      <c r="N35" s="22"/>
      <c r="O35" s="22"/>
      <c r="P35" s="22"/>
    </row>
    <row r="36" spans="1:16" ht="39" customHeight="1" x14ac:dyDescent="0.2">
      <c r="A36" s="22"/>
      <c r="B36" s="35"/>
      <c r="C36" s="1145" t="s">
        <v>538</v>
      </c>
      <c r="D36" s="1146"/>
      <c r="E36" s="1147"/>
      <c r="F36" s="36">
        <v>2.61</v>
      </c>
      <c r="G36" s="37">
        <v>3.36</v>
      </c>
      <c r="H36" s="37">
        <v>3.47</v>
      </c>
      <c r="I36" s="37">
        <v>4.54</v>
      </c>
      <c r="J36" s="38">
        <v>5.54</v>
      </c>
      <c r="K36" s="22"/>
      <c r="L36" s="22"/>
      <c r="M36" s="22"/>
      <c r="N36" s="22"/>
      <c r="O36" s="22"/>
      <c r="P36" s="22"/>
    </row>
    <row r="37" spans="1:16" ht="39" customHeight="1" x14ac:dyDescent="0.2">
      <c r="A37" s="22"/>
      <c r="B37" s="35"/>
      <c r="C37" s="1145" t="s">
        <v>539</v>
      </c>
      <c r="D37" s="1146"/>
      <c r="E37" s="1147"/>
      <c r="F37" s="36">
        <v>1.75</v>
      </c>
      <c r="G37" s="37">
        <v>1.71</v>
      </c>
      <c r="H37" s="37">
        <v>2.29</v>
      </c>
      <c r="I37" s="37">
        <v>3.23</v>
      </c>
      <c r="J37" s="38">
        <v>3.21</v>
      </c>
      <c r="K37" s="22"/>
      <c r="L37" s="22"/>
      <c r="M37" s="22"/>
      <c r="N37" s="22"/>
      <c r="O37" s="22"/>
      <c r="P37" s="22"/>
    </row>
    <row r="38" spans="1:16" ht="39" customHeight="1" x14ac:dyDescent="0.2">
      <c r="A38" s="22"/>
      <c r="B38" s="35"/>
      <c r="C38" s="1145" t="s">
        <v>540</v>
      </c>
      <c r="D38" s="1146"/>
      <c r="E38" s="1147"/>
      <c r="F38" s="36">
        <v>0.77</v>
      </c>
      <c r="G38" s="37">
        <v>0.92</v>
      </c>
      <c r="H38" s="37">
        <v>0.96</v>
      </c>
      <c r="I38" s="37">
        <v>1.07</v>
      </c>
      <c r="J38" s="38">
        <v>1.06</v>
      </c>
      <c r="K38" s="22"/>
      <c r="L38" s="22"/>
      <c r="M38" s="22"/>
      <c r="N38" s="22"/>
      <c r="O38" s="22"/>
      <c r="P38" s="22"/>
    </row>
    <row r="39" spans="1:16" ht="39" customHeight="1" x14ac:dyDescent="0.2">
      <c r="A39" s="22"/>
      <c r="B39" s="35"/>
      <c r="C39" s="1145" t="s">
        <v>541</v>
      </c>
      <c r="D39" s="1146"/>
      <c r="E39" s="1147"/>
      <c r="F39" s="36">
        <v>0.06</v>
      </c>
      <c r="G39" s="37">
        <v>0.05</v>
      </c>
      <c r="H39" s="37">
        <v>0.04</v>
      </c>
      <c r="I39" s="37">
        <v>0.05</v>
      </c>
      <c r="J39" s="38">
        <v>0.44</v>
      </c>
      <c r="K39" s="22"/>
      <c r="L39" s="22"/>
      <c r="M39" s="22"/>
      <c r="N39" s="22"/>
      <c r="O39" s="22"/>
      <c r="P39" s="22"/>
    </row>
    <row r="40" spans="1:16" ht="39" customHeight="1" x14ac:dyDescent="0.2">
      <c r="A40" s="22"/>
      <c r="B40" s="35"/>
      <c r="C40" s="1145" t="s">
        <v>542</v>
      </c>
      <c r="D40" s="1146"/>
      <c r="E40" s="1147"/>
      <c r="F40" s="36">
        <v>0.27</v>
      </c>
      <c r="G40" s="37">
        <v>0.26</v>
      </c>
      <c r="H40" s="37">
        <v>0.28999999999999998</v>
      </c>
      <c r="I40" s="37">
        <v>0.24</v>
      </c>
      <c r="J40" s="38">
        <v>0.23</v>
      </c>
      <c r="K40" s="22"/>
      <c r="L40" s="22"/>
      <c r="M40" s="22"/>
      <c r="N40" s="22"/>
      <c r="O40" s="22"/>
      <c r="P40" s="22"/>
    </row>
    <row r="41" spans="1:16" ht="39" customHeight="1" x14ac:dyDescent="0.2">
      <c r="A41" s="22"/>
      <c r="B41" s="35"/>
      <c r="C41" s="1145" t="s">
        <v>543</v>
      </c>
      <c r="D41" s="1146"/>
      <c r="E41" s="1147"/>
      <c r="F41" s="36">
        <v>0.05</v>
      </c>
      <c r="G41" s="37">
        <v>7.0000000000000007E-2</v>
      </c>
      <c r="H41" s="37">
        <v>0.06</v>
      </c>
      <c r="I41" s="37">
        <v>0.05</v>
      </c>
      <c r="J41" s="38">
        <v>0.17</v>
      </c>
      <c r="K41" s="22"/>
      <c r="L41" s="22"/>
      <c r="M41" s="22"/>
      <c r="N41" s="22"/>
      <c r="O41" s="22"/>
      <c r="P41" s="22"/>
    </row>
    <row r="42" spans="1:16" ht="39" customHeight="1" x14ac:dyDescent="0.2">
      <c r="A42" s="22"/>
      <c r="B42" s="39"/>
      <c r="C42" s="1145" t="s">
        <v>544</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545</v>
      </c>
      <c r="D43" s="1149"/>
      <c r="E43" s="1150"/>
      <c r="F43" s="41">
        <v>0.09</v>
      </c>
      <c r="G43" s="42">
        <v>0.11</v>
      </c>
      <c r="H43" s="42">
        <v>0.08</v>
      </c>
      <c r="I43" s="42">
        <v>0.01</v>
      </c>
      <c r="J43" s="43">
        <v>0.04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TiAZhG4yDnFWPpk9vxmslHjD89aNB5KtpiPyM2iXMSA/T8dSzCzhINnz9z3jxdkXOfrXlp07bMLYnFVNMJz5w==" saltValue="1vW46BRTfRwAq0oH+o9E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1397</v>
      </c>
      <c r="L45" s="60">
        <v>1342</v>
      </c>
      <c r="M45" s="60">
        <v>1384</v>
      </c>
      <c r="N45" s="60">
        <v>1400</v>
      </c>
      <c r="O45" s="61">
        <v>1299</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2">
      <c r="A48" s="48"/>
      <c r="B48" s="1155"/>
      <c r="C48" s="1156"/>
      <c r="D48" s="62"/>
      <c r="E48" s="1161" t="s">
        <v>13</v>
      </c>
      <c r="F48" s="1161"/>
      <c r="G48" s="1161"/>
      <c r="H48" s="1161"/>
      <c r="I48" s="1161"/>
      <c r="J48" s="1162"/>
      <c r="K48" s="63">
        <v>269</v>
      </c>
      <c r="L48" s="64">
        <v>284</v>
      </c>
      <c r="M48" s="64">
        <v>277</v>
      </c>
      <c r="N48" s="64">
        <v>268</v>
      </c>
      <c r="O48" s="65">
        <v>248</v>
      </c>
      <c r="P48" s="48"/>
      <c r="Q48" s="48"/>
      <c r="R48" s="48"/>
      <c r="S48" s="48"/>
      <c r="T48" s="48"/>
      <c r="U48" s="48"/>
    </row>
    <row r="49" spans="1:21" ht="30.75" customHeight="1" x14ac:dyDescent="0.2">
      <c r="A49" s="48"/>
      <c r="B49" s="1155"/>
      <c r="C49" s="1156"/>
      <c r="D49" s="62"/>
      <c r="E49" s="1161" t="s">
        <v>14</v>
      </c>
      <c r="F49" s="1161"/>
      <c r="G49" s="1161"/>
      <c r="H49" s="1161"/>
      <c r="I49" s="1161"/>
      <c r="J49" s="1162"/>
      <c r="K49" s="63">
        <v>47</v>
      </c>
      <c r="L49" s="64">
        <v>31</v>
      </c>
      <c r="M49" s="64">
        <v>25</v>
      </c>
      <c r="N49" s="64">
        <v>7</v>
      </c>
      <c r="O49" s="65" t="s">
        <v>491</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491</v>
      </c>
      <c r="L50" s="64" t="s">
        <v>491</v>
      </c>
      <c r="M50" s="64" t="s">
        <v>491</v>
      </c>
      <c r="N50" s="64" t="s">
        <v>491</v>
      </c>
      <c r="O50" s="65" t="s">
        <v>491</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1272</v>
      </c>
      <c r="L52" s="64">
        <v>1213</v>
      </c>
      <c r="M52" s="64">
        <v>1222</v>
      </c>
      <c r="N52" s="64">
        <v>1205</v>
      </c>
      <c r="O52" s="65">
        <v>1116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441</v>
      </c>
      <c r="L53" s="69">
        <v>444</v>
      </c>
      <c r="M53" s="69">
        <v>464</v>
      </c>
      <c r="N53" s="69">
        <v>470</v>
      </c>
      <c r="O53" s="70">
        <v>431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dOJNvK1wXvj/fpMRlFNusS4Hg/0jrIsP4YR2Oq/q8hbmymk6fIAi5OtqjZxlbx9Wul1O5m7kveahnUYFNBm7g==" saltValue="qhDbayGahfUGHXyJx9Ktu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84" t="s">
        <v>30</v>
      </c>
      <c r="C41" s="1185"/>
      <c r="D41" s="105"/>
      <c r="E41" s="1190" t="s">
        <v>31</v>
      </c>
      <c r="F41" s="1190"/>
      <c r="G41" s="1190"/>
      <c r="H41" s="1191"/>
      <c r="I41" s="355">
        <v>11004</v>
      </c>
      <c r="J41" s="356">
        <v>10342</v>
      </c>
      <c r="K41" s="356">
        <v>9779</v>
      </c>
      <c r="L41" s="356">
        <v>9113</v>
      </c>
      <c r="M41" s="357">
        <v>8503</v>
      </c>
    </row>
    <row r="42" spans="2:13" ht="27.75" customHeight="1" x14ac:dyDescent="0.2">
      <c r="B42" s="1186"/>
      <c r="C42" s="1187"/>
      <c r="D42" s="106"/>
      <c r="E42" s="1192" t="s">
        <v>32</v>
      </c>
      <c r="F42" s="1192"/>
      <c r="G42" s="1192"/>
      <c r="H42" s="1193"/>
      <c r="I42" s="358" t="s">
        <v>491</v>
      </c>
      <c r="J42" s="359" t="s">
        <v>491</v>
      </c>
      <c r="K42" s="359" t="s">
        <v>491</v>
      </c>
      <c r="L42" s="359" t="s">
        <v>491</v>
      </c>
      <c r="M42" s="360" t="s">
        <v>491</v>
      </c>
    </row>
    <row r="43" spans="2:13" ht="27.75" customHeight="1" x14ac:dyDescent="0.2">
      <c r="B43" s="1186"/>
      <c r="C43" s="1187"/>
      <c r="D43" s="106"/>
      <c r="E43" s="1192" t="s">
        <v>33</v>
      </c>
      <c r="F43" s="1192"/>
      <c r="G43" s="1192"/>
      <c r="H43" s="1193"/>
      <c r="I43" s="358">
        <v>2287</v>
      </c>
      <c r="J43" s="359">
        <v>2073</v>
      </c>
      <c r="K43" s="359">
        <v>1891</v>
      </c>
      <c r="L43" s="359">
        <v>1785</v>
      </c>
      <c r="M43" s="360">
        <v>1598</v>
      </c>
    </row>
    <row r="44" spans="2:13" ht="27.75" customHeight="1" x14ac:dyDescent="0.2">
      <c r="B44" s="1186"/>
      <c r="C44" s="1187"/>
      <c r="D44" s="106"/>
      <c r="E44" s="1192" t="s">
        <v>34</v>
      </c>
      <c r="F44" s="1192"/>
      <c r="G44" s="1192"/>
      <c r="H44" s="1193"/>
      <c r="I44" s="358">
        <v>73</v>
      </c>
      <c r="J44" s="359">
        <v>36</v>
      </c>
      <c r="K44" s="359">
        <v>7</v>
      </c>
      <c r="L44" s="359" t="s">
        <v>491</v>
      </c>
      <c r="M44" s="360" t="s">
        <v>491</v>
      </c>
    </row>
    <row r="45" spans="2:13" ht="27.75" customHeight="1" x14ac:dyDescent="0.2">
      <c r="B45" s="1186"/>
      <c r="C45" s="1187"/>
      <c r="D45" s="106"/>
      <c r="E45" s="1192" t="s">
        <v>35</v>
      </c>
      <c r="F45" s="1192"/>
      <c r="G45" s="1192"/>
      <c r="H45" s="1193"/>
      <c r="I45" s="358">
        <v>783</v>
      </c>
      <c r="J45" s="359">
        <v>683</v>
      </c>
      <c r="K45" s="359">
        <v>598</v>
      </c>
      <c r="L45" s="359">
        <v>551</v>
      </c>
      <c r="M45" s="360">
        <v>562</v>
      </c>
    </row>
    <row r="46" spans="2:13" ht="27.75" customHeight="1" x14ac:dyDescent="0.2">
      <c r="B46" s="1186"/>
      <c r="C46" s="1187"/>
      <c r="D46" s="107"/>
      <c r="E46" s="1192" t="s">
        <v>36</v>
      </c>
      <c r="F46" s="1192"/>
      <c r="G46" s="1192"/>
      <c r="H46" s="1193"/>
      <c r="I46" s="358" t="s">
        <v>491</v>
      </c>
      <c r="J46" s="359" t="s">
        <v>491</v>
      </c>
      <c r="K46" s="359" t="s">
        <v>491</v>
      </c>
      <c r="L46" s="359" t="s">
        <v>491</v>
      </c>
      <c r="M46" s="360" t="s">
        <v>491</v>
      </c>
    </row>
    <row r="47" spans="2:13" ht="27.75" customHeight="1" x14ac:dyDescent="0.2">
      <c r="B47" s="1186"/>
      <c r="C47" s="1187"/>
      <c r="D47" s="108"/>
      <c r="E47" s="1194" t="s">
        <v>37</v>
      </c>
      <c r="F47" s="1195"/>
      <c r="G47" s="1195"/>
      <c r="H47" s="1196"/>
      <c r="I47" s="358" t="s">
        <v>491</v>
      </c>
      <c r="J47" s="359" t="s">
        <v>491</v>
      </c>
      <c r="K47" s="359" t="s">
        <v>491</v>
      </c>
      <c r="L47" s="359" t="s">
        <v>491</v>
      </c>
      <c r="M47" s="360" t="s">
        <v>491</v>
      </c>
    </row>
    <row r="48" spans="2:13" ht="27.75" customHeight="1" x14ac:dyDescent="0.2">
      <c r="B48" s="1186"/>
      <c r="C48" s="1187"/>
      <c r="D48" s="106"/>
      <c r="E48" s="1192" t="s">
        <v>38</v>
      </c>
      <c r="F48" s="1192"/>
      <c r="G48" s="1192"/>
      <c r="H48" s="1193"/>
      <c r="I48" s="358" t="s">
        <v>491</v>
      </c>
      <c r="J48" s="359" t="s">
        <v>491</v>
      </c>
      <c r="K48" s="359" t="s">
        <v>491</v>
      </c>
      <c r="L48" s="359" t="s">
        <v>491</v>
      </c>
      <c r="M48" s="360" t="s">
        <v>491</v>
      </c>
    </row>
    <row r="49" spans="2:13" ht="27.75" customHeight="1" x14ac:dyDescent="0.2">
      <c r="B49" s="1188"/>
      <c r="C49" s="1189"/>
      <c r="D49" s="106"/>
      <c r="E49" s="1192" t="s">
        <v>39</v>
      </c>
      <c r="F49" s="1192"/>
      <c r="G49" s="1192"/>
      <c r="H49" s="1193"/>
      <c r="I49" s="358" t="s">
        <v>491</v>
      </c>
      <c r="J49" s="359" t="s">
        <v>491</v>
      </c>
      <c r="K49" s="359" t="s">
        <v>491</v>
      </c>
      <c r="L49" s="359" t="s">
        <v>491</v>
      </c>
      <c r="M49" s="360" t="s">
        <v>491</v>
      </c>
    </row>
    <row r="50" spans="2:13" ht="27.75" customHeight="1" x14ac:dyDescent="0.2">
      <c r="B50" s="1197" t="s">
        <v>40</v>
      </c>
      <c r="C50" s="1198"/>
      <c r="D50" s="109"/>
      <c r="E50" s="1192" t="s">
        <v>41</v>
      </c>
      <c r="F50" s="1192"/>
      <c r="G50" s="1192"/>
      <c r="H50" s="1193"/>
      <c r="I50" s="358">
        <v>3066</v>
      </c>
      <c r="J50" s="359">
        <v>3049</v>
      </c>
      <c r="K50" s="359">
        <v>3360</v>
      </c>
      <c r="L50" s="359">
        <v>3524</v>
      </c>
      <c r="M50" s="360">
        <v>3624</v>
      </c>
    </row>
    <row r="51" spans="2:13" ht="27.75" customHeight="1" x14ac:dyDescent="0.2">
      <c r="B51" s="1186"/>
      <c r="C51" s="1187"/>
      <c r="D51" s="106"/>
      <c r="E51" s="1192" t="s">
        <v>42</v>
      </c>
      <c r="F51" s="1192"/>
      <c r="G51" s="1192"/>
      <c r="H51" s="1193"/>
      <c r="I51" s="358">
        <v>24</v>
      </c>
      <c r="J51" s="359">
        <v>8</v>
      </c>
      <c r="K51" s="359">
        <v>1</v>
      </c>
      <c r="L51" s="359" t="s">
        <v>491</v>
      </c>
      <c r="M51" s="360" t="s">
        <v>491</v>
      </c>
    </row>
    <row r="52" spans="2:13" ht="27.75" customHeight="1" x14ac:dyDescent="0.2">
      <c r="B52" s="1188"/>
      <c r="C52" s="1189"/>
      <c r="D52" s="106"/>
      <c r="E52" s="1192" t="s">
        <v>43</v>
      </c>
      <c r="F52" s="1192"/>
      <c r="G52" s="1192"/>
      <c r="H52" s="1193"/>
      <c r="I52" s="358">
        <v>9835</v>
      </c>
      <c r="J52" s="359">
        <v>9161</v>
      </c>
      <c r="K52" s="359">
        <v>8614</v>
      </c>
      <c r="L52" s="359">
        <v>7878</v>
      </c>
      <c r="M52" s="360">
        <v>7548</v>
      </c>
    </row>
    <row r="53" spans="2:13" ht="27.75" customHeight="1" thickBot="1" x14ac:dyDescent="0.25">
      <c r="B53" s="1199" t="s">
        <v>19</v>
      </c>
      <c r="C53" s="1200"/>
      <c r="D53" s="110"/>
      <c r="E53" s="1201" t="s">
        <v>44</v>
      </c>
      <c r="F53" s="1201"/>
      <c r="G53" s="1201"/>
      <c r="H53" s="1202"/>
      <c r="I53" s="361">
        <v>1224</v>
      </c>
      <c r="J53" s="362">
        <v>917</v>
      </c>
      <c r="K53" s="362">
        <v>300</v>
      </c>
      <c r="L53" s="362">
        <v>47</v>
      </c>
      <c r="M53" s="363">
        <v>-509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En4nTIU+ULncU3XEeBJ7K7dsr5EJkeUnvumGeuFURdOumHv88y6UhpIyBtIuywDbV2Skb1/ii6hlsIKh1+MQpw==" saltValue="kNuwcJL/7q+cveyJrGjy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531</v>
      </c>
      <c r="G54" s="119" t="s">
        <v>532</v>
      </c>
      <c r="H54" s="120" t="s">
        <v>533</v>
      </c>
    </row>
    <row r="55" spans="2:8" ht="52.5" customHeight="1" x14ac:dyDescent="0.2">
      <c r="B55" s="121"/>
      <c r="C55" s="1211" t="s">
        <v>46</v>
      </c>
      <c r="D55" s="1211"/>
      <c r="E55" s="1212"/>
      <c r="F55" s="122">
        <v>756</v>
      </c>
      <c r="G55" s="122">
        <v>759</v>
      </c>
      <c r="H55" s="123">
        <v>762</v>
      </c>
    </row>
    <row r="56" spans="2:8" ht="52.5" customHeight="1" x14ac:dyDescent="0.2">
      <c r="B56" s="124"/>
      <c r="C56" s="1213" t="s">
        <v>47</v>
      </c>
      <c r="D56" s="1213"/>
      <c r="E56" s="1214"/>
      <c r="F56" s="125">
        <v>1894</v>
      </c>
      <c r="G56" s="125">
        <v>2074</v>
      </c>
      <c r="H56" s="126">
        <v>2165</v>
      </c>
    </row>
    <row r="57" spans="2:8" ht="53.25" customHeight="1" x14ac:dyDescent="0.2">
      <c r="B57" s="124"/>
      <c r="C57" s="1215" t="s">
        <v>48</v>
      </c>
      <c r="D57" s="1215"/>
      <c r="E57" s="1216"/>
      <c r="F57" s="127">
        <v>2150</v>
      </c>
      <c r="G57" s="127">
        <v>2174</v>
      </c>
      <c r="H57" s="128">
        <v>2168</v>
      </c>
    </row>
    <row r="58" spans="2:8" ht="45.75" customHeight="1" x14ac:dyDescent="0.2">
      <c r="B58" s="129"/>
      <c r="C58" s="1203" t="s">
        <v>566</v>
      </c>
      <c r="D58" s="1204"/>
      <c r="E58" s="1205"/>
      <c r="F58" s="130">
        <v>1407</v>
      </c>
      <c r="G58" s="130">
        <v>1407</v>
      </c>
      <c r="H58" s="131">
        <v>1402</v>
      </c>
    </row>
    <row r="59" spans="2:8" ht="45.75" customHeight="1" x14ac:dyDescent="0.2">
      <c r="B59" s="129"/>
      <c r="C59" s="1203" t="s">
        <v>567</v>
      </c>
      <c r="D59" s="1204"/>
      <c r="E59" s="1205"/>
      <c r="F59" s="130">
        <v>534</v>
      </c>
      <c r="G59" s="130">
        <v>504</v>
      </c>
      <c r="H59" s="131">
        <v>504</v>
      </c>
    </row>
    <row r="60" spans="2:8" ht="45.75" customHeight="1" x14ac:dyDescent="0.2">
      <c r="B60" s="129"/>
      <c r="C60" s="1203" t="s">
        <v>568</v>
      </c>
      <c r="D60" s="1204"/>
      <c r="E60" s="1205"/>
      <c r="F60" s="130">
        <v>55</v>
      </c>
      <c r="G60" s="130">
        <v>67</v>
      </c>
      <c r="H60" s="131">
        <v>59</v>
      </c>
    </row>
    <row r="61" spans="2:8" ht="45.75" customHeight="1" x14ac:dyDescent="0.2">
      <c r="B61" s="129"/>
      <c r="C61" s="1203" t="s">
        <v>570</v>
      </c>
      <c r="D61" s="1204"/>
      <c r="E61" s="1205"/>
      <c r="F61" s="130">
        <v>31</v>
      </c>
      <c r="G61" s="130">
        <v>31</v>
      </c>
      <c r="H61" s="131">
        <v>47</v>
      </c>
    </row>
    <row r="62" spans="2:8" ht="45.75" customHeight="1" thickBot="1" x14ac:dyDescent="0.25">
      <c r="B62" s="132"/>
      <c r="C62" s="1206" t="s">
        <v>569</v>
      </c>
      <c r="D62" s="1207"/>
      <c r="E62" s="1208"/>
      <c r="F62" s="133">
        <v>41</v>
      </c>
      <c r="G62" s="133">
        <v>51</v>
      </c>
      <c r="H62" s="134">
        <v>42</v>
      </c>
    </row>
    <row r="63" spans="2:8" ht="52.5" customHeight="1" thickBot="1" x14ac:dyDescent="0.25">
      <c r="B63" s="135"/>
      <c r="C63" s="1209" t="s">
        <v>49</v>
      </c>
      <c r="D63" s="1209"/>
      <c r="E63" s="1210"/>
      <c r="F63" s="136">
        <v>4799</v>
      </c>
      <c r="G63" s="136">
        <v>5007</v>
      </c>
      <c r="H63" s="137">
        <v>5094</v>
      </c>
    </row>
    <row r="64" spans="2:8" ht="13" x14ac:dyDescent="0.2"/>
  </sheetData>
  <sheetProtection algorithmName="SHA-512" hashValue="KUGW5GD59Kk9gO7mBkLjk0qzKYmXZv2B7Bx9p3jZppYfr2CAEGgLVZxBYGRPt9c4gL0zpKRUNbYFa2h0JI7T+A==" saltValue="ViHJRpxcgSIeMpBWpHnr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73879</v>
      </c>
      <c r="E3" s="156"/>
      <c r="F3" s="157">
        <v>145139</v>
      </c>
      <c r="G3" s="158"/>
      <c r="H3" s="159"/>
    </row>
    <row r="4" spans="1:8" x14ac:dyDescent="0.2">
      <c r="A4" s="160"/>
      <c r="B4" s="161"/>
      <c r="C4" s="162"/>
      <c r="D4" s="163">
        <v>50022</v>
      </c>
      <c r="E4" s="164"/>
      <c r="F4" s="165">
        <v>83762</v>
      </c>
      <c r="G4" s="166"/>
      <c r="H4" s="167"/>
    </row>
    <row r="5" spans="1:8" x14ac:dyDescent="0.2">
      <c r="A5" s="148" t="s">
        <v>523</v>
      </c>
      <c r="B5" s="153"/>
      <c r="C5" s="154"/>
      <c r="D5" s="155">
        <v>72783</v>
      </c>
      <c r="E5" s="156"/>
      <c r="F5" s="157">
        <v>125391</v>
      </c>
      <c r="G5" s="158"/>
      <c r="H5" s="159"/>
    </row>
    <row r="6" spans="1:8" x14ac:dyDescent="0.2">
      <c r="A6" s="160"/>
      <c r="B6" s="161"/>
      <c r="C6" s="162"/>
      <c r="D6" s="163">
        <v>47587</v>
      </c>
      <c r="E6" s="164"/>
      <c r="F6" s="165">
        <v>68516</v>
      </c>
      <c r="G6" s="166"/>
      <c r="H6" s="167"/>
    </row>
    <row r="7" spans="1:8" x14ac:dyDescent="0.2">
      <c r="A7" s="148" t="s">
        <v>524</v>
      </c>
      <c r="B7" s="153"/>
      <c r="C7" s="154"/>
      <c r="D7" s="155">
        <v>93714</v>
      </c>
      <c r="E7" s="156"/>
      <c r="F7" s="157">
        <v>138402</v>
      </c>
      <c r="G7" s="158"/>
      <c r="H7" s="159"/>
    </row>
    <row r="8" spans="1:8" x14ac:dyDescent="0.2">
      <c r="A8" s="160"/>
      <c r="B8" s="161"/>
      <c r="C8" s="162"/>
      <c r="D8" s="163">
        <v>54719</v>
      </c>
      <c r="E8" s="164"/>
      <c r="F8" s="165">
        <v>70652</v>
      </c>
      <c r="G8" s="166"/>
      <c r="H8" s="167"/>
    </row>
    <row r="9" spans="1:8" x14ac:dyDescent="0.2">
      <c r="A9" s="148" t="s">
        <v>525</v>
      </c>
      <c r="B9" s="153"/>
      <c r="C9" s="154"/>
      <c r="D9" s="155">
        <v>98099</v>
      </c>
      <c r="E9" s="156"/>
      <c r="F9" s="157">
        <v>146367</v>
      </c>
      <c r="G9" s="158"/>
      <c r="H9" s="159"/>
    </row>
    <row r="10" spans="1:8" x14ac:dyDescent="0.2">
      <c r="A10" s="160"/>
      <c r="B10" s="161"/>
      <c r="C10" s="162"/>
      <c r="D10" s="163">
        <v>70336</v>
      </c>
      <c r="E10" s="164"/>
      <c r="F10" s="165">
        <v>79441</v>
      </c>
      <c r="G10" s="166"/>
      <c r="H10" s="167"/>
    </row>
    <row r="11" spans="1:8" x14ac:dyDescent="0.2">
      <c r="A11" s="148" t="s">
        <v>526</v>
      </c>
      <c r="B11" s="153"/>
      <c r="C11" s="154"/>
      <c r="D11" s="155">
        <v>97288</v>
      </c>
      <c r="E11" s="156"/>
      <c r="F11" s="157">
        <v>165181</v>
      </c>
      <c r="G11" s="158"/>
      <c r="H11" s="159"/>
    </row>
    <row r="12" spans="1:8" x14ac:dyDescent="0.2">
      <c r="A12" s="160"/>
      <c r="B12" s="161"/>
      <c r="C12" s="168"/>
      <c r="D12" s="163">
        <v>64555</v>
      </c>
      <c r="E12" s="164"/>
      <c r="F12" s="165">
        <v>82246</v>
      </c>
      <c r="G12" s="166"/>
      <c r="H12" s="167"/>
    </row>
    <row r="13" spans="1:8" x14ac:dyDescent="0.2">
      <c r="A13" s="148"/>
      <c r="B13" s="153"/>
      <c r="C13" s="169"/>
      <c r="D13" s="170">
        <v>87153</v>
      </c>
      <c r="E13" s="171"/>
      <c r="F13" s="172">
        <v>144096</v>
      </c>
      <c r="G13" s="173"/>
      <c r="H13" s="159"/>
    </row>
    <row r="14" spans="1:8" x14ac:dyDescent="0.2">
      <c r="A14" s="160"/>
      <c r="B14" s="161"/>
      <c r="C14" s="162"/>
      <c r="D14" s="163">
        <v>57444</v>
      </c>
      <c r="E14" s="164"/>
      <c r="F14" s="165">
        <v>76923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2.2999999999999998</v>
      </c>
      <c r="C19" s="174">
        <f>ROUND(VALUE(SUBSTITUTE(実質収支比率等に係る経年分析!G$48,"▲","-")),2)</f>
        <v>2.93</v>
      </c>
      <c r="D19" s="174">
        <f>ROUND(VALUE(SUBSTITUTE(実質収支比率等に係る経年分析!H$48,"▲","-")),2)</f>
        <v>4.3899999999999997</v>
      </c>
      <c r="E19" s="174">
        <f>ROUND(VALUE(SUBSTITUTE(実質収支比率等に係る経年分析!I$48,"▲","-")),2)</f>
        <v>3.26</v>
      </c>
      <c r="F19" s="174">
        <f>ROUND(VALUE(SUBSTITUTE(実質収支比率等に係る経年分析!J$48,"▲","-")),2)</f>
        <v>5.64</v>
      </c>
    </row>
    <row r="20" spans="1:11" x14ac:dyDescent="0.2">
      <c r="A20" s="174" t="s">
        <v>53</v>
      </c>
      <c r="B20" s="174">
        <f>ROUND(VALUE(SUBSTITUTE(実質収支比率等に係る経年分析!F$47,"▲","-")),2)</f>
        <v>14.47</v>
      </c>
      <c r="C20" s="174">
        <f>ROUND(VALUE(SUBSTITUTE(実質収支比率等に係る経年分析!G$47,"▲","-")),2)</f>
        <v>14.47</v>
      </c>
      <c r="D20" s="174">
        <f>ROUND(VALUE(SUBSTITUTE(実質収支比率等に係る経年分析!H$47,"▲","-")),2)</f>
        <v>13.85</v>
      </c>
      <c r="E20" s="174">
        <f>ROUND(VALUE(SUBSTITUTE(実質収支比率等に係る経年分析!I$47,"▲","-")),2)</f>
        <v>14.57</v>
      </c>
      <c r="F20" s="174">
        <f>ROUND(VALUE(SUBSTITUTE(実質収支比率等に係る経年分析!J$47,"▲","-")),2)</f>
        <v>14.93</v>
      </c>
    </row>
    <row r="21" spans="1:11" x14ac:dyDescent="0.2">
      <c r="A21" s="174" t="s">
        <v>54</v>
      </c>
      <c r="B21" s="174">
        <f>IF(ISNUMBER(VALUE(SUBSTITUTE(実質収支比率等に係る経年分析!F$49,"▲","-"))),ROUND(VALUE(SUBSTITUTE(実質収支比率等に係る経年分析!F$49,"▲","-")),2),NA())</f>
        <v>-1.81</v>
      </c>
      <c r="C21" s="174">
        <f>IF(ISNUMBER(VALUE(SUBSTITUTE(実質収支比率等に係る経年分析!G$49,"▲","-"))),ROUND(VALUE(SUBSTITUTE(実質収支比率等に係る経年分析!G$49,"▲","-")),2),NA())</f>
        <v>0.7</v>
      </c>
      <c r="D21" s="174">
        <f>IF(ISNUMBER(VALUE(SUBSTITUTE(実質収支比率等に係る経年分析!H$49,"▲","-"))),ROUND(VALUE(SUBSTITUTE(実質収支比率等に係る経年分析!H$49,"▲","-")),2),NA())</f>
        <v>1.65</v>
      </c>
      <c r="E21" s="174">
        <f>IF(ISNUMBER(VALUE(SUBSTITUTE(実質収支比率等に係る経年分析!I$49,"▲","-"))),ROUND(VALUE(SUBSTITUTE(実質収支比率等に係る経年分析!I$49,"▲","-")),2),NA())</f>
        <v>-1.29</v>
      </c>
      <c r="F21" s="174">
        <f>IF(ISNUMBER(VALUE(SUBSTITUTE(実質収支比率等に係る経年分析!J$49,"▲","-"))),ROUND(VALUE(SUBSTITUTE(実質収支比率等に係る経年分析!J$49,"▲","-")),2),NA())</f>
        <v>2.37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つるぎ町農業集落排水事業特別会計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0.17</v>
      </c>
    </row>
    <row r="30" spans="1:11" x14ac:dyDescent="0.2">
      <c r="A30" s="175" t="str">
        <f>IF(連結実質赤字比率に係る赤字・黒字の構成分析!C$40="",NA(),連結実質赤字比率に係る赤字・黒字の構成分析!C$40)</f>
        <v>つるぎ町介護サービス事業特別会計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0.28999999999999998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2">
      <c r="A31" s="175" t="str">
        <f>IF(連結実質赤字比率に係る赤字・黒字の構成分析!C$39="",NA(),連結実質赤字比率に係る赤字・黒字の構成分析!C$39)</f>
        <v>つるぎ町特定環境保全公共下水道事業特別会計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0.44</v>
      </c>
    </row>
    <row r="32" spans="1:11" x14ac:dyDescent="0.2">
      <c r="A32" s="175" t="str">
        <f>IF(連結実質赤字比率に係る赤字・黒字の構成分析!C$38="",NA(),連結実質赤字比率に係る赤字・黒字の構成分析!C$38)</f>
        <v>つるぎ町国民健康保険（事業勘定）事業特別会計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1.06</v>
      </c>
    </row>
    <row r="33" spans="1:16" x14ac:dyDescent="0.2">
      <c r="A33" s="175" t="str">
        <f>IF(連結実質赤字比率に係る赤字・黒字の構成分析!C$37="",NA(),連結実質赤字比率に係る赤字・黒字の構成分析!C$37)</f>
        <v>つるぎ町介護保険（事業勘定）事業特別会計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3.21</v>
      </c>
    </row>
    <row r="34" spans="1:16" x14ac:dyDescent="0.2">
      <c r="A34" s="175" t="str">
        <f>IF(連結実質赤字比率に係る赤字・黒字の構成分析!C$36="",NA(),連結実質赤字比率に係る赤字・黒字の構成分析!C$36)</f>
        <v>つるぎ町水道事業会計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5.54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2.2200000000000002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4.3099999999999996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v>
      </c>
    </row>
    <row r="36" spans="1:16" x14ac:dyDescent="0.2">
      <c r="A36" s="175" t="str">
        <f>IF(連結実質赤字比率に係る赤字・黒字の構成分析!C$34="",NA(),連結実質赤字比率に係る赤字・黒字の構成分析!C$34)</f>
        <v>つるぎ町病院事業会計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18.03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1272</v>
      </c>
      <c r="E42" s="176"/>
      <c r="F42" s="176"/>
      <c r="G42" s="176">
        <f>'実質公債費比率（分子）の構造'!L$52</f>
        <v>1213</v>
      </c>
      <c r="H42" s="176"/>
      <c r="I42" s="176"/>
      <c r="J42" s="176">
        <f>'実質公債費比率（分子）の構造'!M$52</f>
        <v>1222</v>
      </c>
      <c r="K42" s="176"/>
      <c r="L42" s="176"/>
      <c r="M42" s="176">
        <f>'実質公債費比率（分子）の構造'!N$52</f>
        <v>1205</v>
      </c>
      <c r="N42" s="176"/>
      <c r="O42" s="176"/>
      <c r="P42" s="176">
        <f>'実質公債費比率（分子）の構造'!O$52</f>
        <v>1116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47</v>
      </c>
      <c r="C45" s="176"/>
      <c r="D45" s="176"/>
      <c r="E45" s="176">
        <f>'実質公債費比率（分子）の構造'!L$49</f>
        <v>31</v>
      </c>
      <c r="F45" s="176"/>
      <c r="G45" s="176"/>
      <c r="H45" s="176">
        <f>'実質公債費比率（分子）の構造'!M$49</f>
        <v>25</v>
      </c>
      <c r="I45" s="176"/>
      <c r="J45" s="176"/>
      <c r="K45" s="176">
        <f>'実質公債費比率（分子）の構造'!N$49</f>
        <v>7</v>
      </c>
      <c r="L45" s="176"/>
      <c r="M45" s="176"/>
      <c r="N45" s="176" t="str">
        <f>'実質公債費比率（分子）の構造'!O$49</f>
        <v>-</v>
      </c>
      <c r="O45" s="176"/>
      <c r="P45" s="176"/>
    </row>
    <row r="46" spans="1:16" x14ac:dyDescent="0.2">
      <c r="A46" s="176" t="s">
        <v>64</v>
      </c>
      <c r="B46" s="176">
        <f>'実質公債費比率（分子）の構造'!K$48</f>
        <v>269</v>
      </c>
      <c r="C46" s="176"/>
      <c r="D46" s="176"/>
      <c r="E46" s="176">
        <f>'実質公債費比率（分子）の構造'!L$48</f>
        <v>284</v>
      </c>
      <c r="F46" s="176"/>
      <c r="G46" s="176"/>
      <c r="H46" s="176">
        <f>'実質公債費比率（分子）の構造'!M$48</f>
        <v>277</v>
      </c>
      <c r="I46" s="176"/>
      <c r="J46" s="176"/>
      <c r="K46" s="176">
        <f>'実質公債費比率（分子）の構造'!N$48</f>
        <v>268</v>
      </c>
      <c r="L46" s="176"/>
      <c r="M46" s="176"/>
      <c r="N46" s="176">
        <f>'実質公債費比率（分子）の構造'!O$48</f>
        <v>248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1397</v>
      </c>
      <c r="C49" s="176"/>
      <c r="D49" s="176"/>
      <c r="E49" s="176">
        <f>'実質公債費比率（分子）の構造'!L$45</f>
        <v>1342</v>
      </c>
      <c r="F49" s="176"/>
      <c r="G49" s="176"/>
      <c r="H49" s="176">
        <f>'実質公債費比率（分子）の構造'!M$45</f>
        <v>1384</v>
      </c>
      <c r="I49" s="176"/>
      <c r="J49" s="176"/>
      <c r="K49" s="176">
        <f>'実質公債費比率（分子）の構造'!N$45</f>
        <v>1400</v>
      </c>
      <c r="L49" s="176"/>
      <c r="M49" s="176"/>
      <c r="N49" s="176">
        <f>'実質公債費比率（分子）の構造'!O$45</f>
        <v>1299</v>
      </c>
      <c r="O49" s="176"/>
      <c r="P49" s="176"/>
    </row>
    <row r="50" spans="1:16" x14ac:dyDescent="0.2">
      <c r="A50" s="176" t="s">
        <v>67</v>
      </c>
      <c r="B50" s="176" t="e">
        <f>NA()</f>
        <v>#N/A</v>
      </c>
      <c r="C50" s="176">
        <f>IF(ISNUMBER('実質公債費比率（分子）の構造'!K$53),'実質公債費比率（分子）の構造'!K$53,NA())</f>
        <v>441</v>
      </c>
      <c r="D50" s="176" t="e">
        <f>NA()</f>
        <v>#N/A</v>
      </c>
      <c r="E50" s="176" t="e">
        <f>NA()</f>
        <v>#N/A</v>
      </c>
      <c r="F50" s="176">
        <f>IF(ISNUMBER('実質公債費比率（分子）の構造'!L$53),'実質公債費比率（分子）の構造'!L$53,NA())</f>
        <v>444</v>
      </c>
      <c r="G50" s="176" t="e">
        <f>NA()</f>
        <v>#N/A</v>
      </c>
      <c r="H50" s="176" t="e">
        <f>NA()</f>
        <v>#N/A</v>
      </c>
      <c r="I50" s="176">
        <f>IF(ISNUMBER('実質公債費比率（分子）の構造'!M$53),'実質公債費比率（分子）の構造'!M$53,NA())</f>
        <v>464</v>
      </c>
      <c r="J50" s="176" t="e">
        <f>NA()</f>
        <v>#N/A</v>
      </c>
      <c r="K50" s="176" t="e">
        <f>NA()</f>
        <v>#N/A</v>
      </c>
      <c r="L50" s="176">
        <f>IF(ISNUMBER('実質公債費比率（分子）の構造'!N$53),'実質公債費比率（分子）の構造'!N$53,NA())</f>
        <v>470</v>
      </c>
      <c r="M50" s="176" t="e">
        <f>NA()</f>
        <v>#N/A</v>
      </c>
      <c r="N50" s="176" t="e">
        <f>NA()</f>
        <v>#N/A</v>
      </c>
      <c r="O50" s="176">
        <f>IF(ISNUMBER('実質公債費比率（分子）の構造'!O$53),'実質公債費比率（分子）の構造'!O$53,NA())</f>
        <v>431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9835</v>
      </c>
      <c r="E56" s="175"/>
      <c r="F56" s="175"/>
      <c r="G56" s="175">
        <f>'将来負担比率（分子）の構造'!J$52</f>
        <v>9161</v>
      </c>
      <c r="H56" s="175"/>
      <c r="I56" s="175"/>
      <c r="J56" s="175">
        <f>'将来負担比率（分子）の構造'!K$52</f>
        <v>8614</v>
      </c>
      <c r="K56" s="175"/>
      <c r="L56" s="175"/>
      <c r="M56" s="175">
        <f>'将来負担比率（分子）の構造'!L$52</f>
        <v>7878</v>
      </c>
      <c r="N56" s="175"/>
      <c r="O56" s="175"/>
      <c r="P56" s="175">
        <f>'将来負担比率（分子）の構造'!M$52</f>
        <v>7548</v>
      </c>
    </row>
    <row r="57" spans="1:16" x14ac:dyDescent="0.2">
      <c r="A57" s="175" t="s">
        <v>42</v>
      </c>
      <c r="B57" s="175"/>
      <c r="C57" s="175"/>
      <c r="D57" s="175">
        <f>'将来負担比率（分子）の構造'!I$51</f>
        <v>24</v>
      </c>
      <c r="E57" s="175"/>
      <c r="F57" s="175"/>
      <c r="G57" s="175">
        <f>'将来負担比率（分子）の構造'!J$51</f>
        <v>8</v>
      </c>
      <c r="H57" s="175"/>
      <c r="I57" s="175"/>
      <c r="J57" s="175">
        <f>'将来負担比率（分子）の構造'!K$51</f>
        <v>1</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3066</v>
      </c>
      <c r="E58" s="175"/>
      <c r="F58" s="175"/>
      <c r="G58" s="175">
        <f>'将来負担比率（分子）の構造'!J$50</f>
        <v>3049</v>
      </c>
      <c r="H58" s="175"/>
      <c r="I58" s="175"/>
      <c r="J58" s="175">
        <f>'将来負担比率（分子）の構造'!K$50</f>
        <v>3360</v>
      </c>
      <c r="K58" s="175"/>
      <c r="L58" s="175"/>
      <c r="M58" s="175">
        <f>'将来負担比率（分子）の構造'!L$50</f>
        <v>3524</v>
      </c>
      <c r="N58" s="175"/>
      <c r="O58" s="175"/>
      <c r="P58" s="175">
        <f>'将来負担比率（分子）の構造'!M$50</f>
        <v>3624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783</v>
      </c>
      <c r="C62" s="175"/>
      <c r="D62" s="175"/>
      <c r="E62" s="175">
        <f>'将来負担比率（分子）の構造'!J$45</f>
        <v>683</v>
      </c>
      <c r="F62" s="175"/>
      <c r="G62" s="175"/>
      <c r="H62" s="175">
        <f>'将来負担比率（分子）の構造'!K$45</f>
        <v>598</v>
      </c>
      <c r="I62" s="175"/>
      <c r="J62" s="175"/>
      <c r="K62" s="175">
        <f>'将来負担比率（分子）の構造'!L$45</f>
        <v>551</v>
      </c>
      <c r="L62" s="175"/>
      <c r="M62" s="175"/>
      <c r="N62" s="175">
        <f>'将来負担比率（分子）の構造'!M$45</f>
        <v>562</v>
      </c>
      <c r="O62" s="175"/>
      <c r="P62" s="175"/>
    </row>
    <row r="63" spans="1:16" x14ac:dyDescent="0.2">
      <c r="A63" s="175" t="s">
        <v>34</v>
      </c>
      <c r="B63" s="175">
        <f>'将来負担比率（分子）の構造'!I$44</f>
        <v>73</v>
      </c>
      <c r="C63" s="175"/>
      <c r="D63" s="175"/>
      <c r="E63" s="175">
        <f>'将来負担比率（分子）の構造'!J$44</f>
        <v>36</v>
      </c>
      <c r="F63" s="175"/>
      <c r="G63" s="175"/>
      <c r="H63" s="175">
        <f>'将来負担比率（分子）の構造'!K$44</f>
        <v>7</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2287</v>
      </c>
      <c r="C64" s="175"/>
      <c r="D64" s="175"/>
      <c r="E64" s="175">
        <f>'将来負担比率（分子）の構造'!J$43</f>
        <v>2073</v>
      </c>
      <c r="F64" s="175"/>
      <c r="G64" s="175"/>
      <c r="H64" s="175">
        <f>'将来負担比率（分子）の構造'!K$43</f>
        <v>1891</v>
      </c>
      <c r="I64" s="175"/>
      <c r="J64" s="175"/>
      <c r="K64" s="175">
        <f>'将来負担比率（分子）の構造'!L$43</f>
        <v>1785</v>
      </c>
      <c r="L64" s="175"/>
      <c r="M64" s="175"/>
      <c r="N64" s="175">
        <f>'将来負担比率（分子）の構造'!M$43</f>
        <v>1598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11004</v>
      </c>
      <c r="C66" s="175"/>
      <c r="D66" s="175"/>
      <c r="E66" s="175">
        <f>'将来負担比率（分子）の構造'!J$41</f>
        <v>10342</v>
      </c>
      <c r="F66" s="175"/>
      <c r="G66" s="175"/>
      <c r="H66" s="175">
        <f>'将来負担比率（分子）の構造'!K$41</f>
        <v>9779</v>
      </c>
      <c r="I66" s="175"/>
      <c r="J66" s="175"/>
      <c r="K66" s="175">
        <f>'将来負担比率（分子）の構造'!L$41</f>
        <v>9113</v>
      </c>
      <c r="L66" s="175"/>
      <c r="M66" s="175"/>
      <c r="N66" s="175">
        <f>'将来負担比率（分子）の構造'!M$41</f>
        <v>8503</v>
      </c>
      <c r="O66" s="175"/>
      <c r="P66" s="175"/>
    </row>
    <row r="67" spans="1:16" x14ac:dyDescent="0.2">
      <c r="A67" s="175" t="s">
        <v>71</v>
      </c>
      <c r="B67" s="175" t="e">
        <f>NA()</f>
        <v>#N/A</v>
      </c>
      <c r="C67" s="175">
        <f>IF(ISNUMBER('将来負担比率（分子）の構造'!I$53), IF('将来負担比率（分子）の構造'!I$53 &lt; 0, 0, '将来負担比率（分子）の構造'!I$53), NA())</f>
        <v>1224</v>
      </c>
      <c r="D67" s="175" t="e">
        <f>NA()</f>
        <v>#N/A</v>
      </c>
      <c r="E67" s="175" t="e">
        <f>NA()</f>
        <v>#N/A</v>
      </c>
      <c r="F67" s="175">
        <f>IF(ISNUMBER('将来負担比率（分子）の構造'!J$53), IF('将来負担比率（分子）の構造'!J$53 &lt; 0, 0, '将来負担比率（分子）の構造'!J$53), NA())</f>
        <v>917</v>
      </c>
      <c r="G67" s="175" t="e">
        <f>NA()</f>
        <v>#N/A</v>
      </c>
      <c r="H67" s="175" t="e">
        <f>NA()</f>
        <v>#N/A</v>
      </c>
      <c r="I67" s="175">
        <f>IF(ISNUMBER('将来負担比率（分子）の構造'!K$53), IF('将来負担比率（分子）の構造'!K$53 &lt; 0, 0, '将来負担比率（分子）の構造'!K$53), NA())</f>
        <v>300</v>
      </c>
      <c r="J67" s="175" t="e">
        <f>NA()</f>
        <v>#N/A</v>
      </c>
      <c r="K67" s="175" t="e">
        <f>NA()</f>
        <v>#N/A</v>
      </c>
      <c r="L67" s="175">
        <f>IF(ISNUMBER('将来負担比率（分子）の構造'!L$53), IF('将来負担比率（分子）の構造'!L$53 &lt; 0, 0, '将来負担比率（分子）の構造'!L$53), NA())</f>
        <v>47</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756</v>
      </c>
      <c r="C72" s="179">
        <f>基金残高に係る経年分析!G55</f>
        <v>759</v>
      </c>
      <c r="D72" s="179">
        <f>基金残高に係る経年分析!H55</f>
        <v>762</v>
      </c>
    </row>
    <row r="73" spans="1:16" x14ac:dyDescent="0.2">
      <c r="A73" s="178" t="s">
        <v>74</v>
      </c>
      <c r="B73" s="179">
        <f>基金残高に係る経年分析!F56</f>
        <v>1894</v>
      </c>
      <c r="C73" s="179">
        <f>基金残高に係る経年分析!G56</f>
        <v>2074</v>
      </c>
      <c r="D73" s="179">
        <f>基金残高に係る経年分析!H56</f>
        <v>2165</v>
      </c>
    </row>
    <row r="74" spans="1:16" x14ac:dyDescent="0.2">
      <c r="A74" s="178" t="s">
        <v>75</v>
      </c>
      <c r="B74" s="179">
        <f>基金残高に係る経年分析!F57</f>
        <v>2150</v>
      </c>
      <c r="C74" s="179">
        <f>基金残高に係る経年分析!G57</f>
        <v>2174</v>
      </c>
      <c r="D74" s="179">
        <f>基金残高に係る経年分析!H57</f>
        <v>2168</v>
      </c>
    </row>
  </sheetData>
  <sheetProtection algorithmName="SHA-512" hashValue="U3HjIFryhMXmPcdJ1LDa2EdlEHfAfzQIkmgHLHh5wmEM4e/jxg7FM9zp6bG+4/xEeSj9V9Cw5GWuu89PELmpKw==" saltValue="82GzzS6vf099JJDOscA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2025-03-06T07:23:54Z</cp:lastPrinted>
  <dcterms:created xsi:type="dcterms:W3CDTF">2025-02-19T04:28:33Z</dcterms:created>
  <dcterms:modified xsi:type="dcterms:W3CDTF">2025-03-21T01:48:00Z</dcterms:modified>
  <cp:category/>
</cp:coreProperties>
</file>