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ca36fileshare.tksm-lan.local\110135000市町村課\2024\H_財政\１　R6研修生1（交付税上席）\02_後期(米田)\10_R5決算カード・財政状況資料集\01_財政状況資料集\05 _HP公表用データ\"/>
    </mc:Choice>
  </mc:AlternateContent>
  <xr:revisionPtr revIDLastSave="0" documentId="13_ncr:1_{41307C10-60A7-403F-92DF-9DEE7A14F209}" xr6:coauthVersionLast="47" xr6:coauthVersionMax="47" xr10:uidLastSave="{00000000-0000-0000-0000-000000000000}"/>
  <bookViews>
    <workbookView xWindow="-27610" yWindow="460" windowWidth="25740" windowHeight="1523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BE34" i="10"/>
  <c r="C34" i="10"/>
  <c r="C35" i="10" s="1"/>
  <c r="U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U36" i="10" s="1"/>
  <c r="AM34" i="10"/>
  <c r="AM35" i="10" s="1"/>
  <c r="BW34" i="10" l="1"/>
  <c r="BW35" i="10" l="1"/>
  <c r="BW36" i="10" s="1"/>
  <c r="BW37" i="10" s="1"/>
  <c r="BW38" i="10" s="1"/>
  <c r="BW39" i="10" s="1"/>
  <c r="BW40" i="10" s="1"/>
  <c r="BW41" i="10" s="1"/>
  <c r="CO34" i="10"/>
</calcChain>
</file>

<file path=xl/sharedStrings.xml><?xml version="1.0" encoding="utf-8"?>
<sst xmlns="http://schemas.openxmlformats.org/spreadsheetml/2006/main" count="1140" uniqueCount="566">
  <si>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</si>
  <si>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</si>
  <si>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</si>
  <si>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</si>
  <si>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</si>
  <si>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</si>
  <si>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</si>
  <si>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</si>
  <si>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</si>
  <si>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</si>
  <si>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</si>
  <si>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</si>
  <si>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</si>
  <si>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</si>
  <si>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</si>
  <si>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</si>
  <si>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</si>
  <si>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</si>
  <si>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</si>
  <si>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</si>
  <si>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</si>
  <si>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</si>
  <si>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</si>
  <si>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</si>
  <si>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</si>
  <si>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</si>
  <si>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</si>
  <si>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</si>
  <si>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</si>
  <si>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</si>
  <si>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</si>
  <si>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</si>
  <si>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</si>
  <si>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</si>
  <si>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</si>
  <si>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</si>
  <si>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</si>
  <si>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</si>
  <si>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</si>
  <si>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</si>
  <si>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</si>
  <si>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</si>
  <si>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</si>
  <si>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</si>
  <si>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</si>
  <si>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</si>
  <si>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</si>
  <si>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</si>
  <si>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</si>
  <si>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</si>
  <si>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</si>
  <si>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</si>
  <si>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</si>
  <si>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</si>
  <si>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</si>
  <si>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</si>
  <si>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</si>
  <si>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</si>
  <si>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</si>
  <si>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</si>
  <si>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</si>
  <si>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</si>
  <si>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</si>
  <si>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</si>
  <si>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</si>
  <si>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</si>
  <si>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</si>
  <si>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</si>
  <si>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</si>
  <si>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</si>
  <si>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</si>
  <si>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</si>
  <si>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</si>
  <si>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</si>
  <si>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</si>
  <si>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</si>
  <si>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</si>
  <si>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</si>
  <si>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</si>
  <si>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徳島県</t>
    <phoneticPr fontId="5"/>
  </si>
  <si>
    <t>市町村類型</t>
    <phoneticPr fontId="5"/>
  </si>
  <si>
    <t>Ⅲ－２</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</si>
  <si>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</si>
  <si>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</si>
  <si>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</si>
  <si>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</si>
  <si>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</si>
  <si>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</si>
  <si>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</si>
  <si>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</si>
  <si>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</si>
  <si>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</si>
  <si>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</si>
  <si>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</si>
  <si>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松茂町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</si>
  <si>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</si>
  <si>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</si>
  <si>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</si>
  <si>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</si>
  <si>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</si>
  <si>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</si>
  <si>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</si>
  <si>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</si>
  <si>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</si>
  <si>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</si>
  <si>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</si>
  <si>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</si>
  <si>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</si>
  <si>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</si>
  <si>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</si>
  <si>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</si>
  <si>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</si>
  <si>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</si>
  <si>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</si>
  <si>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</si>
  <si>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</si>
  <si>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</si>
  <si>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-4.1</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</si>
  <si>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</si>
  <si>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</si>
  <si>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</si>
  <si>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</si>
  <si>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</si>
  <si>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</si>
  <si>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</si>
  <si>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</si>
  <si>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</si>
  <si>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</si>
  <si>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</si>
  <si>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</si>
  <si>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</si>
  <si>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</si>
  <si>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</si>
  <si>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</si>
  <si>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</si>
  <si>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</si>
  <si>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</si>
  <si>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</si>
  <si>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</si>
  <si>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</si>
  <si>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</si>
  <si>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-1.1</t>
    <phoneticPr fontId="5"/>
  </si>
  <si>
    <t>基準財政需要額</t>
    <phoneticPr fontId="26"/>
  </si>
  <si>
    <t>うち日本人(％)</t>
    <phoneticPr fontId="5"/>
  </si>
  <si>
    <t>-1.3</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</si>
  <si>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</si>
  <si>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</si>
  <si>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</si>
  <si>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</si>
  <si>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</si>
  <si>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</si>
  <si>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</si>
  <si>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</si>
  <si>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</si>
  <si>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</si>
  <si>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</si>
  <si>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</si>
  <si>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</si>
  <si>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</si>
  <si>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</si>
  <si>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</si>
  <si>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</si>
  <si>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</si>
  <si>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</si>
  <si>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</si>
  <si>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</si>
  <si>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</si>
  <si>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</si>
  <si>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</si>
  <si>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</si>
  <si>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</si>
  <si>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</si>
  <si>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</si>
  <si>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</si>
  <si>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</si>
  <si>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</si>
  <si>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</si>
  <si>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</si>
  <si>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</si>
  <si>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</si>
  <si>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</si>
  <si>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</si>
  <si>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</si>
  <si>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</si>
  <si>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</si>
  <si>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</si>
  <si>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</si>
  <si>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</si>
  <si>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</si>
  <si>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</si>
  <si>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</si>
  <si>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</si>
  <si>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</si>
  <si>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</si>
  <si>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</si>
  <si>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</si>
  <si>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</si>
  <si>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</si>
  <si>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</si>
  <si>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</si>
  <si>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</si>
  <si>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</si>
  <si>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</si>
  <si>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徳島県松茂町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</si>
  <si>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</si>
  <si>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</si>
  <si>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</si>
  <si>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</si>
  <si>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</si>
  <si>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</si>
  <si>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</si>
  <si>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</si>
  <si>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</si>
  <si>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</si>
  <si>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</si>
  <si>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</si>
  <si>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</si>
  <si>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</si>
  <si>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</si>
  <si>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</si>
  <si>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</si>
  <si>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</si>
  <si>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</si>
  <si>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</si>
  <si>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</si>
  <si>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</si>
  <si>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</si>
  <si>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</si>
  <si>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</si>
  <si>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</si>
  <si>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</si>
  <si>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</si>
  <si>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</si>
  <si>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</si>
  <si>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</si>
  <si>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</si>
  <si>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</si>
  <si>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</si>
  <si>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</si>
  <si>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</si>
  <si>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</si>
  <si>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</si>
  <si>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</si>
  <si>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</si>
  <si>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</si>
  <si>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</si>
  <si>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</si>
  <si>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</si>
  <si>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</si>
  <si>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</si>
  <si>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</si>
  <si>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</si>
  <si>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</si>
  <si>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</si>
  <si>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</si>
  <si>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</si>
  <si>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</si>
  <si>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</si>
  <si>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</si>
  <si>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</si>
  <si>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</si>
  <si>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</si>
  <si>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</si>
  <si>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</si>
  <si>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</si>
  <si>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</si>
  <si>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</si>
  <si>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</si>
  <si>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</si>
  <si>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</si>
  <si>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</si>
  <si>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</si>
  <si>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</si>
  <si>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</si>
  <si>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</si>
  <si>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</si>
  <si>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</si>
  <si>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</si>
  <si>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</si>
  <si>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</si>
  <si>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</si>
  <si>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</si>
  <si>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</si>
  <si>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</si>
  <si>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</si>
  <si>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</si>
  <si>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</si>
  <si>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</si>
  <si>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</si>
  <si>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</si>
  <si>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</si>
  <si>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</si>
  <si>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</si>
  <si>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</si>
  <si>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</si>
  <si>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</si>
  <si>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</si>
  <si>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</si>
  <si>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</si>
  <si>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</si>
  <si>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</si>
  <si>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</si>
  <si>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</si>
  <si>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</si>
  <si>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</si>
  <si>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</si>
  <si>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</si>
  <si>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</si>
  <si>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</si>
  <si>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</si>
  <si>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</si>
  <si>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</si>
  <si>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</si>
  <si>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</si>
  <si>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</si>
  <si>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</si>
  <si>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</si>
  <si>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</si>
  <si>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</si>
  <si>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</si>
  <si>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</si>
  <si>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</si>
  <si>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</si>
  <si>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</si>
  <si>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</si>
  <si>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</si>
  <si>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</si>
  <si>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</si>
  <si>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</si>
  <si>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</si>
  <si>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</si>
  <si>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</si>
  <si>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</si>
  <si>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</si>
  <si>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</si>
  <si>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</si>
  <si>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</si>
  <si>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</si>
  <si>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</si>
  <si>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</si>
  <si>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</si>
  <si>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</si>
  <si>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</si>
  <si>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</si>
  <si>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</si>
  <si>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</si>
  <si>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</si>
  <si>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</si>
  <si>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</si>
  <si>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</si>
  <si>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</si>
  <si>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</si>
  <si>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</si>
  <si>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</si>
  <si>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徳島県松茂町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</si>
  <si>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</si>
  <si>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</si>
  <si>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</si>
  <si>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</si>
  <si>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</si>
  <si>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</si>
  <si>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</si>
  <si>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</si>
  <si>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</si>
  <si>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</si>
  <si>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</si>
  <si>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</si>
  <si>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</si>
  <si>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</si>
  <si>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</si>
  <si>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</si>
  <si>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</si>
  <si>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</si>
  <si>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</si>
  <si>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</si>
  <si>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長原渡船運行特別会計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</si>
  <si>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</si>
  <si>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</si>
  <si>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</si>
  <si>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</si>
  <si>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</si>
  <si>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</si>
  <si>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</si>
  <si>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</si>
  <si>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</si>
  <si>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</si>
  <si>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</si>
  <si>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</si>
  <si>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</si>
  <si>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</si>
  <si>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</si>
  <si>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</si>
  <si>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水道特別会計</t>
    <phoneticPr fontId="5"/>
  </si>
  <si>
    <t>法適用企業</t>
    <phoneticPr fontId="5"/>
  </si>
  <si>
    <t>下水道特別会計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</si>
  <si>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</si>
  <si>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</si>
  <si>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</si>
  <si>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</si>
  <si>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</si>
  <si>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</si>
  <si>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</si>
  <si>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</si>
  <si>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</si>
  <si>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</si>
  <si>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</si>
  <si>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</si>
  <si>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</si>
  <si>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</si>
  <si>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</si>
  <si>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</si>
  <si>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</si>
  <si>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</si>
  <si>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</si>
  <si>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</si>
  <si>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</si>
  <si>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</si>
  <si>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</si>
  <si>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</si>
  <si>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</si>
  <si>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</si>
  <si>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</si>
  <si>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</si>
  <si>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</si>
  <si>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</si>
  <si>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</si>
  <si>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</si>
  <si>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</si>
  <si>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</si>
  <si>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</si>
  <si>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</si>
  <si>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</si>
  <si>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</si>
  <si>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</si>
  <si>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</si>
  <si>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</si>
  <si>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</si>
  <si>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</si>
  <si>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</si>
  <si>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</si>
  <si>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</si>
  <si>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</si>
  <si>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</si>
  <si>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</si>
  <si>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</si>
  <si>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</si>
  <si>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松茂町下水道特別会計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</si>
  <si>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</si>
  <si>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</si>
  <si>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</si>
  <si>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</si>
  <si>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</si>
  <si>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</si>
  <si>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</si>
  <si>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</si>
  <si>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</si>
  <si>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</si>
  <si>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</si>
  <si>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</si>
  <si>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</si>
  <si>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</si>
  <si>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</si>
  <si>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</si>
  <si>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</si>
  <si>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</si>
  <si>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</si>
  <si>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</si>
  <si>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</si>
  <si>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</si>
  <si>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</si>
  <si>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</si>
  <si>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</si>
  <si>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</si>
  <si>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</si>
  <si>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</si>
  <si>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</si>
  <si>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</si>
  <si>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</si>
  <si>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</si>
  <si>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</si>
  <si>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</si>
  <si>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</si>
  <si>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</si>
  <si>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</si>
  <si>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</si>
  <si>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</si>
  <si>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</si>
  <si>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</si>
  <si>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</si>
  <si>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</si>
  <si>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</si>
  <si>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</si>
  <si>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</si>
  <si>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</si>
  <si>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</si>
  <si>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</si>
  <si>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</si>
  <si>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</si>
  <si>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</si>
  <si>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</si>
  <si>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</si>
  <si>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</si>
  <si>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</si>
  <si>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</si>
  <si>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</si>
  <si>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</si>
  <si>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</si>
  <si>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</si>
  <si>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</si>
  <si>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</si>
  <si>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</si>
  <si>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</si>
  <si>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</si>
  <si>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</si>
  <si>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</si>
  <si>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</si>
  <si>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</si>
  <si>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</si>
  <si>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</si>
  <si>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</si>
  <si>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</si>
  <si>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</si>
  <si>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</si>
  <si>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</si>
  <si>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</si>
  <si>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</si>
  <si>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</si>
  <si>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</si>
  <si>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</si>
  <si>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</si>
  <si>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</si>
  <si>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8.53</t>
  </si>
  <si>
    <t>▲ 10.11</t>
  </si>
  <si>
    <t>▲ 2.42</t>
  </si>
  <si>
    <t>水道特別会計</t>
  </si>
  <si>
    <t>下水道特別会計</t>
  </si>
  <si>
    <t>一般会計</t>
  </si>
  <si>
    <t>介護保険特別会計</t>
  </si>
  <si>
    <t>国民健康保険特別会計</t>
  </si>
  <si>
    <t>後期高齢者医療特別会計</t>
  </si>
  <si>
    <t>長原渡船運行特別会計</t>
  </si>
  <si>
    <t>その他会計（赤字）</t>
  </si>
  <si>
    <t>その他会計（黒字）</t>
  </si>
  <si>
    <t>R01</t>
    <phoneticPr fontId="5"/>
  </si>
  <si>
    <t>R02</t>
    <phoneticPr fontId="5"/>
  </si>
  <si>
    <t>R03</t>
    <phoneticPr fontId="5"/>
  </si>
  <si>
    <t>R04</t>
    <phoneticPr fontId="5"/>
  </si>
  <si>
    <t>R05</t>
    <phoneticPr fontId="5"/>
  </si>
  <si>
    <t>‐</t>
  </si>
  <si>
    <t>‐</t>
    <phoneticPr fontId="2"/>
  </si>
  <si>
    <t>板野東部消防組合</t>
    <rPh sb="0" eb="2">
      <t>イタノ</t>
    </rPh>
    <rPh sb="2" eb="4">
      <t>トウブ</t>
    </rPh>
    <rPh sb="4" eb="6">
      <t>ショウボウ</t>
    </rPh>
    <rPh sb="6" eb="8">
      <t>クミアイ</t>
    </rPh>
    <phoneticPr fontId="11"/>
  </si>
  <si>
    <t>板野東部青少年育成センター組合</t>
    <rPh sb="0" eb="2">
      <t>イタノ</t>
    </rPh>
    <rPh sb="2" eb="4">
      <t>トウブ</t>
    </rPh>
    <rPh sb="4" eb="7">
      <t>セイショウネン</t>
    </rPh>
    <rPh sb="7" eb="9">
      <t>イクセイ</t>
    </rPh>
    <rPh sb="13" eb="15">
      <t>クミアイ</t>
    </rPh>
    <phoneticPr fontId="11"/>
  </si>
  <si>
    <t>松茂町ほか二町競艇事業組合</t>
    <rPh sb="0" eb="3">
      <t>マツシゲチョウ</t>
    </rPh>
    <rPh sb="5" eb="7">
      <t>ニチョウ</t>
    </rPh>
    <rPh sb="7" eb="9">
      <t>キョウテイ</t>
    </rPh>
    <rPh sb="9" eb="11">
      <t>ジギョウ</t>
    </rPh>
    <rPh sb="11" eb="13">
      <t>クミアイ</t>
    </rPh>
    <phoneticPr fontId="11"/>
  </si>
  <si>
    <t>徳島県市町村議会議員公務災害補償等組合</t>
    <rPh sb="0" eb="3">
      <t>トクシマケン</t>
    </rPh>
    <rPh sb="3" eb="6">
      <t>シチョウソン</t>
    </rPh>
    <rPh sb="6" eb="8">
      <t>ギカイ</t>
    </rPh>
    <rPh sb="8" eb="10">
      <t>ギイン</t>
    </rPh>
    <rPh sb="10" eb="12">
      <t>コウム</t>
    </rPh>
    <rPh sb="12" eb="14">
      <t>サイガイ</t>
    </rPh>
    <rPh sb="14" eb="16">
      <t>ホショウ</t>
    </rPh>
    <rPh sb="17" eb="19">
      <t>クミアイ</t>
    </rPh>
    <phoneticPr fontId="11"/>
  </si>
  <si>
    <t>徳島県市町村総合事務組合(一般会計)</t>
    <rPh sb="0" eb="3">
      <t>トクシマケン</t>
    </rPh>
    <rPh sb="3" eb="6">
      <t>シチョウソン</t>
    </rPh>
    <rPh sb="6" eb="8">
      <t>ソウゴウ</t>
    </rPh>
    <rPh sb="8" eb="10">
      <t>ジム</t>
    </rPh>
    <rPh sb="10" eb="12">
      <t>クミアイ</t>
    </rPh>
    <rPh sb="13" eb="15">
      <t>イッパン</t>
    </rPh>
    <rPh sb="15" eb="17">
      <t>カイケイ</t>
    </rPh>
    <phoneticPr fontId="11"/>
  </si>
  <si>
    <t>徳島県市町村総合事務組合(滞納整理機構特別会計)</t>
    <rPh sb="0" eb="3">
      <t>トクシマケン</t>
    </rPh>
    <rPh sb="3" eb="6">
      <t>シチョウソン</t>
    </rPh>
    <rPh sb="6" eb="7">
      <t>ソウ</t>
    </rPh>
    <rPh sb="7" eb="8">
      <t>ア</t>
    </rPh>
    <rPh sb="8" eb="10">
      <t>ジム</t>
    </rPh>
    <rPh sb="10" eb="12">
      <t>クミアイ</t>
    </rPh>
    <rPh sb="13" eb="15">
      <t>タイノウ</t>
    </rPh>
    <rPh sb="15" eb="17">
      <t>セイリ</t>
    </rPh>
    <rPh sb="17" eb="19">
      <t>キコウ</t>
    </rPh>
    <rPh sb="19" eb="21">
      <t>トクベツ</t>
    </rPh>
    <rPh sb="21" eb="23">
      <t>カイケイ</t>
    </rPh>
    <phoneticPr fontId="11"/>
  </si>
  <si>
    <t>徳島県後期高齢者医療広域連合(一般会計)</t>
    <rPh sb="0" eb="3">
      <t>トクシマケン</t>
    </rPh>
    <rPh sb="3" eb="5">
      <t>コウキ</t>
    </rPh>
    <rPh sb="5" eb="8">
      <t>コウレイシャ</t>
    </rPh>
    <rPh sb="8" eb="10">
      <t>イリョウ</t>
    </rPh>
    <rPh sb="10" eb="12">
      <t>コウイキ</t>
    </rPh>
    <rPh sb="12" eb="14">
      <t>レンゴウ</t>
    </rPh>
    <rPh sb="15" eb="17">
      <t>イッパン</t>
    </rPh>
    <rPh sb="17" eb="19">
      <t>カイケイ</t>
    </rPh>
    <phoneticPr fontId="11"/>
  </si>
  <si>
    <t>徳島県後期高齢者医療広域連合(後期高齢者医療事業特別会計)</t>
    <rPh sb="0" eb="3">
      <t>トクシマケン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ジギョウ</t>
    </rPh>
    <rPh sb="24" eb="26">
      <t>トクベツ</t>
    </rPh>
    <rPh sb="26" eb="28">
      <t>カイケイ</t>
    </rPh>
    <phoneticPr fontId="11"/>
  </si>
  <si>
    <t>松茂まちづくり推進機構</t>
    <rPh sb="0" eb="2">
      <t>マツシゲ</t>
    </rPh>
    <rPh sb="7" eb="9">
      <t>スイシン</t>
    </rPh>
    <rPh sb="9" eb="11">
      <t>キコウ</t>
    </rPh>
    <phoneticPr fontId="2"/>
  </si>
  <si>
    <t>大規模災害対策基金</t>
    <rPh sb="0" eb="3">
      <t>ダイキボ</t>
    </rPh>
    <rPh sb="3" eb="5">
      <t>サイガイ</t>
    </rPh>
    <rPh sb="5" eb="7">
      <t>タイサク</t>
    </rPh>
    <rPh sb="7" eb="9">
      <t>キキン</t>
    </rPh>
    <phoneticPr fontId="2"/>
  </si>
  <si>
    <t>地域福祉基金</t>
    <rPh sb="0" eb="2">
      <t>チイキ</t>
    </rPh>
    <rPh sb="2" eb="4">
      <t>フクシ</t>
    </rPh>
    <rPh sb="4" eb="6">
      <t>キキン</t>
    </rPh>
    <phoneticPr fontId="2"/>
  </si>
  <si>
    <t>生活環境整備基金</t>
    <phoneticPr fontId="2"/>
  </si>
  <si>
    <t>公共施設更新等準備基金</t>
    <phoneticPr fontId="2"/>
  </si>
  <si>
    <t>地域コミュニティバス運行事業基金</t>
    <rPh sb="0" eb="2">
      <t>チイキ</t>
    </rPh>
    <rPh sb="10" eb="12">
      <t>ウンコウ</t>
    </rPh>
    <rPh sb="12" eb="14">
      <t>ジギョウ</t>
    </rPh>
    <rPh sb="14" eb="16">
      <t>キキン</t>
    </rPh>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</si>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</sst>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181" fontId="21" fillId="0" borderId="65" xfId="11" applyNumberFormat="1" applyFon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1" fillId="0" borderId="87"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177" fontId="35" fillId="0" borderId="118" xfId="15" applyNumberFormat="1" applyFont="1" applyBorder="1" applyAlignment="1" applyProtection="1">
      <alignment horizontal="righ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87464</c:v>
                </c:pt>
                <c:pt idx="1">
                  <c:v>117234</c:v>
                </c:pt>
                <c:pt idx="2">
                  <c:v>97758</c:v>
                </c:pt>
                <c:pt idx="3">
                  <c:v>91338</c:v>
                </c:pt>
                <c:pt idx="4">
                  <c:v>103975</c:v>
                </c:pt>
              </c:numCache>
            </c:numRef>
          </c:val>
          <c:smooth val="0"/>
          <c:extLst>
            <c:ext xmlns:c16="http://schemas.microsoft.com/office/drawing/2014/chart" uri="{C3380CC4-5D6E-409C-BE32-E72D297353CC}">
              <c16:uniqueId val="{00000000-9EBA-4A58-8B7B-444E5D206D4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49268</c:v>
                </c:pt>
                <c:pt idx="1">
                  <c:v>190861</c:v>
                </c:pt>
                <c:pt idx="2">
                  <c:v>50932</c:v>
                </c:pt>
                <c:pt idx="3">
                  <c:v>49297</c:v>
                </c:pt>
                <c:pt idx="4">
                  <c:v>47160</c:v>
                </c:pt>
              </c:numCache>
            </c:numRef>
          </c:val>
          <c:smooth val="0"/>
          <c:extLst>
            <c:ext xmlns:c16="http://schemas.microsoft.com/office/drawing/2014/chart" uri="{C3380CC4-5D6E-409C-BE32-E72D297353CC}">
              <c16:uniqueId val="{00000001-9EBA-4A58-8B7B-444E5D206D4A}"/>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3.71</c:v>
                </c:pt>
                <c:pt idx="1">
                  <c:v>3.62</c:v>
                </c:pt>
                <c:pt idx="2">
                  <c:v>3.52</c:v>
                </c:pt>
                <c:pt idx="3">
                  <c:v>5.85</c:v>
                </c:pt>
                <c:pt idx="4">
                  <c:v>4.6399999999999997</c:v>
                </c:pt>
              </c:numCache>
            </c:numRef>
          </c:val>
          <c:extLst>
            <c:ext xmlns:c16="http://schemas.microsoft.com/office/drawing/2014/chart" uri="{C3380CC4-5D6E-409C-BE32-E72D297353CC}">
              <c16:uniqueId val="{00000000-7F00-4B65-ACC3-9D938FC3089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73.84</c:v>
                </c:pt>
                <c:pt idx="1">
                  <c:v>60.65</c:v>
                </c:pt>
                <c:pt idx="2">
                  <c:v>57.82</c:v>
                </c:pt>
                <c:pt idx="3">
                  <c:v>58.45</c:v>
                </c:pt>
                <c:pt idx="4">
                  <c:v>55.49</c:v>
                </c:pt>
              </c:numCache>
            </c:numRef>
          </c:val>
          <c:extLst>
            <c:ext xmlns:c16="http://schemas.microsoft.com/office/drawing/2014/chart" uri="{C3380CC4-5D6E-409C-BE32-E72D297353CC}">
              <c16:uniqueId val="{00000001-7F00-4B65-ACC3-9D938FC30890}"/>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-8.5299999999999994</c:v>
                </c:pt>
                <c:pt idx="1">
                  <c:v>-10.11</c:v>
                </c:pt>
                <c:pt idx="2">
                  <c:v>1.64</c:v>
                </c:pt>
                <c:pt idx="3">
                  <c:v>0.77</c:v>
                </c:pt>
                <c:pt idx="4">
                  <c:v>-2.42</c:v>
                </c:pt>
              </c:numCache>
            </c:numRef>
          </c:val>
          <c:smooth val="0"/>
          <c:extLst>
            <c:ext xmlns:c16="http://schemas.microsoft.com/office/drawing/2014/chart" uri="{C3380CC4-5D6E-409C-BE32-E72D297353CC}">
              <c16:uniqueId val="{00000002-7F00-4B65-ACC3-9D938FC30890}"/>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0.16</c:v>
                </c:pt>
                <c:pt idx="2">
                  <c:v>#N/A</c:v>
                </c:pt>
                <c:pt idx="3">
                  <c:v>0.53</c:v>
                </c:pt>
                <c:pt idx="4">
                  <c:v>0</c:v>
                </c:pt>
                <c:pt idx="5">
                  <c:v>0</c:v>
                </c:pt>
                <c:pt idx="6">
                  <c:v>0</c:v>
                </c:pt>
                <c:pt idx="7">
                  <c:v>0</c:v>
                </c:pt>
                <c:pt idx="8">
                  <c:v>0</c:v>
                </c:pt>
                <c:pt idx="9">
                  <c:v>0</c:v>
                </c:pt>
              </c:numCache>
            </c:numRef>
          </c:val>
          <c:extLst>
            <c:ext xmlns:c16="http://schemas.microsoft.com/office/drawing/2014/chart" uri="{C3380CC4-5D6E-409C-BE32-E72D297353CC}">
              <c16:uniqueId val="{00000000-F66A-4BFC-BA73-B71CB97184B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F66A-4BFC-BA73-B71CB97184B5}"/>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F66A-4BFC-BA73-B71CB97184B5}"/>
            </c:ext>
          </c:extLst>
        </c:ser>
        <c:ser>
          <c:idx val="3"/>
          <c:order val="3"/>
          <c:tx>
            <c:strRef>
              <c:f>データシート!$A$30</c:f>
              <c:strCache>
                <c:ptCount val="1"/>
                <c:pt idx="0">
                  <c:v>長原渡船運行特別会計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7.0000000000000007E-2</c:v>
                </c:pt>
                <c:pt idx="2">
                  <c:v>#N/A</c:v>
                </c:pt>
                <c:pt idx="3">
                  <c:v>7.0000000000000007E-2</c:v>
                </c:pt>
                <c:pt idx="4">
                  <c:v>#N/A</c:v>
                </c:pt>
                <c:pt idx="5">
                  <c:v>0.06</c:v>
                </c:pt>
                <c:pt idx="6">
                  <c:v>#N/A</c:v>
                </c:pt>
                <c:pt idx="7">
                  <c:v>7.0000000000000007E-2</c:v>
                </c:pt>
                <c:pt idx="8">
                  <c:v>#N/A</c:v>
                </c:pt>
                <c:pt idx="9">
                  <c:v>0.06</c:v>
                </c:pt>
              </c:numCache>
            </c:numRef>
          </c:val>
          <c:extLst>
            <c:ext xmlns:c16="http://schemas.microsoft.com/office/drawing/2014/chart" uri="{C3380CC4-5D6E-409C-BE32-E72D297353CC}">
              <c16:uniqueId val="{00000003-F66A-4BFC-BA73-B71CB97184B5}"/>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0.09</c:v>
                </c:pt>
                <c:pt idx="2">
                  <c:v>#N/A</c:v>
                </c:pt>
                <c:pt idx="3">
                  <c:v>0.05</c:v>
                </c:pt>
                <c:pt idx="4">
                  <c:v>#N/A</c:v>
                </c:pt>
                <c:pt idx="5">
                  <c:v>0.06</c:v>
                </c:pt>
                <c:pt idx="6">
                  <c:v>#N/A</c:v>
                </c:pt>
                <c:pt idx="7">
                  <c:v>0.26</c:v>
                </c:pt>
                <c:pt idx="8">
                  <c:v>#N/A</c:v>
                </c:pt>
                <c:pt idx="9">
                  <c:v>0.27</c:v>
                </c:pt>
              </c:numCache>
            </c:numRef>
          </c:val>
          <c:extLst>
            <c:ext xmlns:c16="http://schemas.microsoft.com/office/drawing/2014/chart" uri="{C3380CC4-5D6E-409C-BE32-E72D297353CC}">
              <c16:uniqueId val="{00000004-F66A-4BFC-BA73-B71CB97184B5}"/>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1.4</c:v>
                </c:pt>
                <c:pt idx="2">
                  <c:v>#N/A</c:v>
                </c:pt>
                <c:pt idx="3">
                  <c:v>1.22</c:v>
                </c:pt>
                <c:pt idx="4">
                  <c:v>#N/A</c:v>
                </c:pt>
                <c:pt idx="5">
                  <c:v>0.74</c:v>
                </c:pt>
                <c:pt idx="6">
                  <c:v>#N/A</c:v>
                </c:pt>
                <c:pt idx="7">
                  <c:v>0.72</c:v>
                </c:pt>
                <c:pt idx="8">
                  <c:v>#N/A</c:v>
                </c:pt>
                <c:pt idx="9">
                  <c:v>0.74</c:v>
                </c:pt>
              </c:numCache>
            </c:numRef>
          </c:val>
          <c:extLst>
            <c:ext xmlns:c16="http://schemas.microsoft.com/office/drawing/2014/chart" uri="{C3380CC4-5D6E-409C-BE32-E72D297353CC}">
              <c16:uniqueId val="{00000005-F66A-4BFC-BA73-B71CB97184B5}"/>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1.24</c:v>
                </c:pt>
                <c:pt idx="2">
                  <c:v>#N/A</c:v>
                </c:pt>
                <c:pt idx="3">
                  <c:v>1.8</c:v>
                </c:pt>
                <c:pt idx="4">
                  <c:v>#N/A</c:v>
                </c:pt>
                <c:pt idx="5">
                  <c:v>2.2400000000000002</c:v>
                </c:pt>
                <c:pt idx="6">
                  <c:v>#N/A</c:v>
                </c:pt>
                <c:pt idx="7">
                  <c:v>1.76</c:v>
                </c:pt>
                <c:pt idx="8">
                  <c:v>#N/A</c:v>
                </c:pt>
                <c:pt idx="9">
                  <c:v>1.19</c:v>
                </c:pt>
              </c:numCache>
            </c:numRef>
          </c:val>
          <c:extLst>
            <c:ext xmlns:c16="http://schemas.microsoft.com/office/drawing/2014/chart" uri="{C3380CC4-5D6E-409C-BE32-E72D297353CC}">
              <c16:uniqueId val="{00000006-F66A-4BFC-BA73-B71CB97184B5}"/>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3.62</c:v>
                </c:pt>
                <c:pt idx="2">
                  <c:v>#N/A</c:v>
                </c:pt>
                <c:pt idx="3">
                  <c:v>3.54</c:v>
                </c:pt>
                <c:pt idx="4">
                  <c:v>#N/A</c:v>
                </c:pt>
                <c:pt idx="5">
                  <c:v>3.44</c:v>
                </c:pt>
                <c:pt idx="6">
                  <c:v>#N/A</c:v>
                </c:pt>
                <c:pt idx="7">
                  <c:v>5.77</c:v>
                </c:pt>
                <c:pt idx="8">
                  <c:v>#N/A</c:v>
                </c:pt>
                <c:pt idx="9">
                  <c:v>4.57</c:v>
                </c:pt>
              </c:numCache>
            </c:numRef>
          </c:val>
          <c:extLst>
            <c:ext xmlns:c16="http://schemas.microsoft.com/office/drawing/2014/chart" uri="{C3380CC4-5D6E-409C-BE32-E72D297353CC}">
              <c16:uniqueId val="{00000007-F66A-4BFC-BA73-B71CB97184B5}"/>
            </c:ext>
          </c:extLst>
        </c:ser>
        <c:ser>
          <c:idx val="8"/>
          <c:order val="8"/>
          <c:tx>
            <c:strRef>
              <c:f>データシート!$A$35</c:f>
              <c:strCache>
                <c:ptCount val="1"/>
                <c:pt idx="0">
                  <c:v>下水道特別会計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0</c:v>
                </c:pt>
                <c:pt idx="1">
                  <c:v>0</c:v>
                </c:pt>
                <c:pt idx="2">
                  <c:v>0</c:v>
                </c:pt>
                <c:pt idx="3">
                  <c:v>0</c:v>
                </c:pt>
                <c:pt idx="4">
                  <c:v>#N/A</c:v>
                </c:pt>
                <c:pt idx="5">
                  <c:v>4.0999999999999996</c:v>
                </c:pt>
                <c:pt idx="6">
                  <c:v>#N/A</c:v>
                </c:pt>
                <c:pt idx="7">
                  <c:v>6.99</c:v>
                </c:pt>
                <c:pt idx="8">
                  <c:v>#N/A</c:v>
                </c:pt>
                <c:pt idx="9">
                  <c:v>8.7100000000000009</c:v>
                </c:pt>
              </c:numCache>
            </c:numRef>
          </c:val>
          <c:extLst>
            <c:ext xmlns:c16="http://schemas.microsoft.com/office/drawing/2014/chart" uri="{C3380CC4-5D6E-409C-BE32-E72D297353CC}">
              <c16:uniqueId val="{00000008-F66A-4BFC-BA73-B71CB97184B5}"/>
            </c:ext>
          </c:extLst>
        </c:ser>
        <c:ser>
          <c:idx val="9"/>
          <c:order val="9"/>
          <c:tx>
            <c:strRef>
              <c:f>データシート!$A$36</c:f>
              <c:strCache>
                <c:ptCount val="1"/>
                <c:pt idx="0">
                  <c:v>水道特別会計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23.56</c:v>
                </c:pt>
                <c:pt idx="2">
                  <c:v>#N/A</c:v>
                </c:pt>
                <c:pt idx="3">
                  <c:v>24.1</c:v>
                </c:pt>
                <c:pt idx="4">
                  <c:v>#N/A</c:v>
                </c:pt>
                <c:pt idx="5">
                  <c:v>23.92</c:v>
                </c:pt>
                <c:pt idx="6">
                  <c:v>#N/A</c:v>
                </c:pt>
                <c:pt idx="7">
                  <c:v>25.4</c:v>
                </c:pt>
                <c:pt idx="8">
                  <c:v>#N/A</c:v>
                </c:pt>
                <c:pt idx="9">
                  <c:v>24.65</c:v>
                </c:pt>
              </c:numCache>
            </c:numRef>
          </c:val>
          <c:extLst>
            <c:ext xmlns:c16="http://schemas.microsoft.com/office/drawing/2014/chart" uri="{C3380CC4-5D6E-409C-BE32-E72D297353CC}">
              <c16:uniqueId val="{00000009-F66A-4BFC-BA73-B71CB97184B5}"/>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408</c:v>
                </c:pt>
                <c:pt idx="5">
                  <c:v>399</c:v>
                </c:pt>
                <c:pt idx="8">
                  <c:v>405</c:v>
                </c:pt>
                <c:pt idx="11">
                  <c:v>404</c:v>
                </c:pt>
                <c:pt idx="14">
                  <c:v>411</c:v>
                </c:pt>
              </c:numCache>
            </c:numRef>
          </c:val>
          <c:extLst>
            <c:ext xmlns:c16="http://schemas.microsoft.com/office/drawing/2014/chart" uri="{C3380CC4-5D6E-409C-BE32-E72D297353CC}">
              <c16:uniqueId val="{00000000-CC3F-4D59-B9E0-1CFC09DC8A7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CC3F-4D59-B9E0-1CFC09DC8A7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CC3F-4D59-B9E0-1CFC09DC8A7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32</c:v>
                </c:pt>
                <c:pt idx="3">
                  <c:v>32</c:v>
                </c:pt>
                <c:pt idx="6">
                  <c:v>32</c:v>
                </c:pt>
                <c:pt idx="9">
                  <c:v>34</c:v>
                </c:pt>
                <c:pt idx="12">
                  <c:v>36</c:v>
                </c:pt>
              </c:numCache>
            </c:numRef>
          </c:val>
          <c:extLst>
            <c:ext xmlns:c16="http://schemas.microsoft.com/office/drawing/2014/chart" uri="{C3380CC4-5D6E-409C-BE32-E72D297353CC}">
              <c16:uniqueId val="{00000003-CC3F-4D59-B9E0-1CFC09DC8A7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226</c:v>
                </c:pt>
                <c:pt idx="3">
                  <c:v>224</c:v>
                </c:pt>
                <c:pt idx="6">
                  <c:v>235</c:v>
                </c:pt>
                <c:pt idx="9">
                  <c:v>243</c:v>
                </c:pt>
                <c:pt idx="12">
                  <c:v>242</c:v>
                </c:pt>
              </c:numCache>
            </c:numRef>
          </c:val>
          <c:extLst>
            <c:ext xmlns:c16="http://schemas.microsoft.com/office/drawing/2014/chart" uri="{C3380CC4-5D6E-409C-BE32-E72D297353CC}">
              <c16:uniqueId val="{00000004-CC3F-4D59-B9E0-1CFC09DC8A7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C3F-4D59-B9E0-1CFC09DC8A7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CC3F-4D59-B9E0-1CFC09DC8A7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24</c:v>
                </c:pt>
                <c:pt idx="3">
                  <c:v>56</c:v>
                </c:pt>
                <c:pt idx="6">
                  <c:v>55</c:v>
                </c:pt>
                <c:pt idx="9">
                  <c:v>63</c:v>
                </c:pt>
                <c:pt idx="12">
                  <c:v>151</c:v>
                </c:pt>
              </c:numCache>
            </c:numRef>
          </c:val>
          <c:extLst>
            <c:ext xmlns:c16="http://schemas.microsoft.com/office/drawing/2014/chart" uri="{C3380CC4-5D6E-409C-BE32-E72D297353CC}">
              <c16:uniqueId val="{00000007-CC3F-4D59-B9E0-1CFC09DC8A71}"/>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-126</c:v>
                </c:pt>
                <c:pt idx="2">
                  <c:v>#N/A</c:v>
                </c:pt>
                <c:pt idx="3">
                  <c:v>#N/A</c:v>
                </c:pt>
                <c:pt idx="4">
                  <c:v>-87</c:v>
                </c:pt>
                <c:pt idx="5">
                  <c:v>#N/A</c:v>
                </c:pt>
                <c:pt idx="6">
                  <c:v>#N/A</c:v>
                </c:pt>
                <c:pt idx="7">
                  <c:v>-83</c:v>
                </c:pt>
                <c:pt idx="8">
                  <c:v>#N/A</c:v>
                </c:pt>
                <c:pt idx="9">
                  <c:v>#N/A</c:v>
                </c:pt>
                <c:pt idx="10">
                  <c:v>-64</c:v>
                </c:pt>
                <c:pt idx="11">
                  <c:v>#N/A</c:v>
                </c:pt>
                <c:pt idx="12">
                  <c:v>#N/A</c:v>
                </c:pt>
                <c:pt idx="13">
                  <c:v>18</c:v>
                </c:pt>
                <c:pt idx="14">
                  <c:v>#N/A</c:v>
                </c:pt>
              </c:numCache>
            </c:numRef>
          </c:val>
          <c:smooth val="0"/>
          <c:extLst>
            <c:ext xmlns:c16="http://schemas.microsoft.com/office/drawing/2014/chart" uri="{C3380CC4-5D6E-409C-BE32-E72D297353CC}">
              <c16:uniqueId val="{00000008-CC3F-4D59-B9E0-1CFC09DC8A71}"/>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4888</c:v>
                </c:pt>
                <c:pt idx="5">
                  <c:v>5425</c:v>
                </c:pt>
                <c:pt idx="8">
                  <c:v>5432</c:v>
                </c:pt>
                <c:pt idx="11">
                  <c:v>5185</c:v>
                </c:pt>
                <c:pt idx="14">
                  <c:v>4894</c:v>
                </c:pt>
              </c:numCache>
            </c:numRef>
          </c:val>
          <c:extLst>
            <c:ext xmlns:c16="http://schemas.microsoft.com/office/drawing/2014/chart" uri="{C3380CC4-5D6E-409C-BE32-E72D297353CC}">
              <c16:uniqueId val="{00000000-0CB6-4E2E-B3BF-E4FF7D6DB29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14</c:v>
                </c:pt>
                <c:pt idx="5">
                  <c:v>13</c:v>
                </c:pt>
                <c:pt idx="8">
                  <c:v>11</c:v>
                </c:pt>
                <c:pt idx="11">
                  <c:v>9</c:v>
                </c:pt>
                <c:pt idx="14">
                  <c:v>7</c:v>
                </c:pt>
              </c:numCache>
            </c:numRef>
          </c:val>
          <c:extLst>
            <c:ext xmlns:c16="http://schemas.microsoft.com/office/drawing/2014/chart" uri="{C3380CC4-5D6E-409C-BE32-E72D297353CC}">
              <c16:uniqueId val="{00000001-0CB6-4E2E-B3BF-E4FF7D6DB29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4768</c:v>
                </c:pt>
                <c:pt idx="5">
                  <c:v>4533</c:v>
                </c:pt>
                <c:pt idx="8">
                  <c:v>4803</c:v>
                </c:pt>
                <c:pt idx="11">
                  <c:v>4936</c:v>
                </c:pt>
                <c:pt idx="14">
                  <c:v>4993</c:v>
                </c:pt>
              </c:numCache>
            </c:numRef>
          </c:val>
          <c:extLst>
            <c:ext xmlns:c16="http://schemas.microsoft.com/office/drawing/2014/chart" uri="{C3380CC4-5D6E-409C-BE32-E72D297353CC}">
              <c16:uniqueId val="{00000002-0CB6-4E2E-B3BF-E4FF7D6DB29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CB6-4E2E-B3BF-E4FF7D6DB29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0CB6-4E2E-B3BF-E4FF7D6DB29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CB6-4E2E-B3BF-E4FF7D6DB29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222</c:v>
                </c:pt>
                <c:pt idx="3">
                  <c:v>307</c:v>
                </c:pt>
                <c:pt idx="6">
                  <c:v>223</c:v>
                </c:pt>
                <c:pt idx="9">
                  <c:v>199</c:v>
                </c:pt>
                <c:pt idx="12">
                  <c:v>224</c:v>
                </c:pt>
              </c:numCache>
            </c:numRef>
          </c:val>
          <c:extLst>
            <c:ext xmlns:c16="http://schemas.microsoft.com/office/drawing/2014/chart" uri="{C3380CC4-5D6E-409C-BE32-E72D297353CC}">
              <c16:uniqueId val="{00000006-0CB6-4E2E-B3BF-E4FF7D6DB29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256</c:v>
                </c:pt>
                <c:pt idx="3">
                  <c:v>239</c:v>
                </c:pt>
                <c:pt idx="6">
                  <c:v>211</c:v>
                </c:pt>
                <c:pt idx="9">
                  <c:v>180</c:v>
                </c:pt>
                <c:pt idx="12">
                  <c:v>164</c:v>
                </c:pt>
              </c:numCache>
            </c:numRef>
          </c:val>
          <c:extLst>
            <c:ext xmlns:c16="http://schemas.microsoft.com/office/drawing/2014/chart" uri="{C3380CC4-5D6E-409C-BE32-E72D297353CC}">
              <c16:uniqueId val="{00000007-0CB6-4E2E-B3BF-E4FF7D6DB29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3062</c:v>
                </c:pt>
                <c:pt idx="3">
                  <c:v>2980</c:v>
                </c:pt>
                <c:pt idx="6">
                  <c:v>2879</c:v>
                </c:pt>
                <c:pt idx="9">
                  <c:v>2750</c:v>
                </c:pt>
                <c:pt idx="12">
                  <c:v>2604</c:v>
                </c:pt>
              </c:numCache>
            </c:numRef>
          </c:val>
          <c:extLst>
            <c:ext xmlns:c16="http://schemas.microsoft.com/office/drawing/2014/chart" uri="{C3380CC4-5D6E-409C-BE32-E72D297353CC}">
              <c16:uniqueId val="{00000008-0CB6-4E2E-B3BF-E4FF7D6DB29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0CB6-4E2E-B3BF-E4FF7D6DB29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1296</c:v>
                </c:pt>
                <c:pt idx="3">
                  <c:v>2895</c:v>
                </c:pt>
                <c:pt idx="6">
                  <c:v>3272</c:v>
                </c:pt>
                <c:pt idx="9">
                  <c:v>3363</c:v>
                </c:pt>
                <c:pt idx="12">
                  <c:v>3458</c:v>
                </c:pt>
              </c:numCache>
            </c:numRef>
          </c:val>
          <c:extLst>
            <c:ext xmlns:c16="http://schemas.microsoft.com/office/drawing/2014/chart" uri="{C3380CC4-5D6E-409C-BE32-E72D297353CC}">
              <c16:uniqueId val="{0000000A-0CB6-4E2E-B3BF-E4FF7D6DB29D}"/>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0CB6-4E2E-B3BF-E4FF7D6DB29D}"/>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2308</c:v>
                </c:pt>
                <c:pt idx="1">
                  <c:v>2253</c:v>
                </c:pt>
                <c:pt idx="2">
                  <c:v>2198</c:v>
                </c:pt>
              </c:numCache>
            </c:numRef>
          </c:val>
          <c:extLst>
            <c:ext xmlns:c16="http://schemas.microsoft.com/office/drawing/2014/chart" uri="{C3380CC4-5D6E-409C-BE32-E72D297353CC}">
              <c16:uniqueId val="{00000000-DF60-4B09-912E-4755FBA688C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221</c:v>
                </c:pt>
                <c:pt idx="1">
                  <c:v>221</c:v>
                </c:pt>
                <c:pt idx="2">
                  <c:v>242</c:v>
                </c:pt>
              </c:numCache>
            </c:numRef>
          </c:val>
          <c:extLst>
            <c:ext xmlns:c16="http://schemas.microsoft.com/office/drawing/2014/chart" uri="{C3380CC4-5D6E-409C-BE32-E72D297353CC}">
              <c16:uniqueId val="{00000001-DF60-4B09-912E-4755FBA688C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2130</c:v>
                </c:pt>
                <c:pt idx="1">
                  <c:v>2274</c:v>
                </c:pt>
                <c:pt idx="2">
                  <c:v>2389</c:v>
                </c:pt>
              </c:numCache>
            </c:numRef>
          </c:val>
          <c:extLst>
            <c:ext xmlns:c16="http://schemas.microsoft.com/office/drawing/2014/chart" uri="{C3380CC4-5D6E-409C-BE32-E72D297353CC}">
              <c16:uniqueId val="{00000002-DF60-4B09-912E-4755FBA688CA}"/>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徳島県松茂町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14,566
14,348
14.34
7,187,527
6,994,888
183,675
3,961,531
3,457,650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大型企業の工場を擁する工業団地からの税収により、類似団体平均を上回る</a:t>
          </a:r>
          <a:r>
            <a:rPr kumimoji="1" lang="en-US" altLang="ja-JP" sz="1300">
              <a:latin typeface="ＭＳ Ｐゴシック" panose="020B0600070205080204" pitchFamily="50" charset="-128"/>
              <a:ea typeface="ＭＳ Ｐゴシック" panose="020B0600070205080204" pitchFamily="50" charset="-128"/>
            </a:rPr>
            <a:t>0.82</a:t>
          </a:r>
          <a:r>
            <a:rPr kumimoji="1" lang="ja-JP" altLang="en-US" sz="1300">
              <a:latin typeface="ＭＳ Ｐゴシック" panose="020B0600070205080204" pitchFamily="50" charset="-128"/>
              <a:ea typeface="ＭＳ Ｐゴシック" panose="020B0600070205080204" pitchFamily="50" charset="-128"/>
            </a:rPr>
            <a:t>となっている。今後も更なる税の徴収強化等に取り組むことで歳入を確保し、同時に歳出の見直しを行って健全な財政運営に努める。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146352</xdr:rowOff>
    </xdr:from>
    <xdr:to>
      <xdr:col>23</xdr:col>
      <xdr:colOff>133350</xdr:colOff>
      <xdr:row>44</xdr:row>
      <xdr:rowOff>84667</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318552"/>
          <a:ext cx="0" cy="130991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61279</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6062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146352</xdr:rowOff>
    </xdr:from>
    <xdr:to>
      <xdr:col>24</xdr:col>
      <xdr:colOff>12700</xdr:colOff>
      <xdr:row>36</xdr:row>
      <xdr:rowOff>146352</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318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35076</xdr:rowOff>
    </xdr:from>
    <xdr:to>
      <xdr:col>23</xdr:col>
      <xdr:colOff>133350</xdr:colOff>
      <xdr:row>40</xdr:row>
      <xdr:rowOff>46567</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6893076"/>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73072</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2739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100995</xdr:rowOff>
    </xdr:from>
    <xdr:to>
      <xdr:col>23</xdr:col>
      <xdr:colOff>184150</xdr:colOff>
      <xdr:row>43</xdr:row>
      <xdr:rowOff>31145</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30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12095</xdr:rowOff>
    </xdr:from>
    <xdr:to>
      <xdr:col>19</xdr:col>
      <xdr:colOff>133350</xdr:colOff>
      <xdr:row>40</xdr:row>
      <xdr:rowOff>35076</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6870095"/>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100995</xdr:rowOff>
    </xdr:from>
    <xdr:to>
      <xdr:col>19</xdr:col>
      <xdr:colOff>184150</xdr:colOff>
      <xdr:row>43</xdr:row>
      <xdr:rowOff>31145</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30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15922</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3882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39</xdr:row>
      <xdr:rowOff>149074</xdr:rowOff>
    </xdr:from>
    <xdr:to>
      <xdr:col>15</xdr:col>
      <xdr:colOff>82550</xdr:colOff>
      <xdr:row>40</xdr:row>
      <xdr:rowOff>12095</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6835624"/>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89505</xdr:rowOff>
    </xdr:from>
    <xdr:to>
      <xdr:col>15</xdr:col>
      <xdr:colOff>133350</xdr:colOff>
      <xdr:row>43</xdr:row>
      <xdr:rowOff>19655</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29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4432</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376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39</xdr:row>
      <xdr:rowOff>126093</xdr:rowOff>
    </xdr:from>
    <xdr:to>
      <xdr:col>11</xdr:col>
      <xdr:colOff>31750</xdr:colOff>
      <xdr:row>39</xdr:row>
      <xdr:rowOff>149074</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6812643"/>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66524</xdr:rowOff>
    </xdr:from>
    <xdr:to>
      <xdr:col>11</xdr:col>
      <xdr:colOff>82550</xdr:colOff>
      <xdr:row>42</xdr:row>
      <xdr:rowOff>168124</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152901</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353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146050</xdr:rowOff>
    </xdr:from>
    <xdr:to>
      <xdr:col>7</xdr:col>
      <xdr:colOff>31750</xdr:colOff>
      <xdr:row>42</xdr:row>
      <xdr:rowOff>76200</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60977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167217</xdr:rowOff>
    </xdr:from>
    <xdr:to>
      <xdr:col>23</xdr:col>
      <xdr:colOff>184150</xdr:colOff>
      <xdr:row>40</xdr:row>
      <xdr:rowOff>97367</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12294</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6698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155726</xdr:rowOff>
    </xdr:from>
    <xdr:to>
      <xdr:col>19</xdr:col>
      <xdr:colOff>184150</xdr:colOff>
      <xdr:row>40</xdr:row>
      <xdr:rowOff>85876</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684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96053</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66111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132745</xdr:rowOff>
    </xdr:from>
    <xdr:to>
      <xdr:col>15</xdr:col>
      <xdr:colOff>133350</xdr:colOff>
      <xdr:row>40</xdr:row>
      <xdr:rowOff>62895</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6819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73072</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6588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98274</xdr:rowOff>
    </xdr:from>
    <xdr:to>
      <xdr:col>11</xdr:col>
      <xdr:colOff>82550</xdr:colOff>
      <xdr:row>40</xdr:row>
      <xdr:rowOff>28424</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6784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38601</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6553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75293</xdr:rowOff>
    </xdr:from>
    <xdr:to>
      <xdr:col>7</xdr:col>
      <xdr:colOff>31750</xdr:colOff>
      <xdr:row>40</xdr:row>
      <xdr:rowOff>5443</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676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15620</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653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近年、大型事業実施のために起債を行っており、その元金償還が始まったことなどから経常収支比率が悪化した。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今般の状況から扶助費の増加は避けられない傾向にあるので、一層の税徴収の強化、経常的物件費及び義務的経費の抑制により健全な財政運営に努め、数値の改善を図る。</a:t>
          </a: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146304</xdr:rowOff>
    </xdr:from>
    <xdr:to>
      <xdr:col>23</xdr:col>
      <xdr:colOff>133350</xdr:colOff>
      <xdr:row>67</xdr:row>
      <xdr:rowOff>17272</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090404"/>
          <a:ext cx="0" cy="14140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160799</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476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17272</xdr:rowOff>
    </xdr:from>
    <xdr:to>
      <xdr:col>24</xdr:col>
      <xdr:colOff>12700</xdr:colOff>
      <xdr:row>67</xdr:row>
      <xdr:rowOff>17272</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504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61231</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833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146304</xdr:rowOff>
    </xdr:from>
    <xdr:to>
      <xdr:col>24</xdr:col>
      <xdr:colOff>12700</xdr:colOff>
      <xdr:row>58</xdr:row>
      <xdr:rowOff>146304</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090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42164</xdr:rowOff>
    </xdr:from>
    <xdr:to>
      <xdr:col>23</xdr:col>
      <xdr:colOff>133350</xdr:colOff>
      <xdr:row>62</xdr:row>
      <xdr:rowOff>87884</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114800" y="10500614"/>
          <a:ext cx="8382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117619</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9189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145542</xdr:rowOff>
    </xdr:from>
    <xdr:to>
      <xdr:col>23</xdr:col>
      <xdr:colOff>184150</xdr:colOff>
      <xdr:row>64</xdr:row>
      <xdr:rowOff>75692</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94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6096</xdr:rowOff>
    </xdr:from>
    <xdr:to>
      <xdr:col>19</xdr:col>
      <xdr:colOff>133350</xdr:colOff>
      <xdr:row>61</xdr:row>
      <xdr:rowOff>42164</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3225800" y="10293096"/>
          <a:ext cx="889000" cy="207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63500</xdr:rowOff>
    </xdr:from>
    <xdr:to>
      <xdr:col>19</xdr:col>
      <xdr:colOff>184150</xdr:colOff>
      <xdr:row>63</xdr:row>
      <xdr:rowOff>165100</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149877</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95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6096</xdr:rowOff>
    </xdr:from>
    <xdr:to>
      <xdr:col>15</xdr:col>
      <xdr:colOff>82550</xdr:colOff>
      <xdr:row>61</xdr:row>
      <xdr:rowOff>80772</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2336800" y="10293096"/>
          <a:ext cx="889000" cy="24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80518</xdr:rowOff>
    </xdr:from>
    <xdr:to>
      <xdr:col>15</xdr:col>
      <xdr:colOff>133350</xdr:colOff>
      <xdr:row>63</xdr:row>
      <xdr:rowOff>10668</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710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166895</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796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160528</xdr:rowOff>
    </xdr:from>
    <xdr:to>
      <xdr:col>11</xdr:col>
      <xdr:colOff>31750</xdr:colOff>
      <xdr:row>61</xdr:row>
      <xdr:rowOff>80772</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1447800" y="10447528"/>
          <a:ext cx="889000" cy="9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164846</xdr:rowOff>
    </xdr:from>
    <xdr:to>
      <xdr:col>11</xdr:col>
      <xdr:colOff>82550</xdr:colOff>
      <xdr:row>64</xdr:row>
      <xdr:rowOff>94996</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966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79773</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1052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46482</xdr:rowOff>
    </xdr:from>
    <xdr:to>
      <xdr:col>7</xdr:col>
      <xdr:colOff>31750</xdr:colOff>
      <xdr:row>64</xdr:row>
      <xdr:rowOff>148082</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101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132859</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1105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37084</xdr:rowOff>
    </xdr:from>
    <xdr:to>
      <xdr:col>23</xdr:col>
      <xdr:colOff>184150</xdr:colOff>
      <xdr:row>62</xdr:row>
      <xdr:rowOff>138684</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0666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53611</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0512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162814</xdr:rowOff>
    </xdr:from>
    <xdr:to>
      <xdr:col>19</xdr:col>
      <xdr:colOff>184150</xdr:colOff>
      <xdr:row>61</xdr:row>
      <xdr:rowOff>92964</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0449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103141</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02186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126746</xdr:rowOff>
    </xdr:from>
    <xdr:to>
      <xdr:col>15</xdr:col>
      <xdr:colOff>133350</xdr:colOff>
      <xdr:row>60</xdr:row>
      <xdr:rowOff>56896</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0242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67073</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0011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29972</xdr:rowOff>
    </xdr:from>
    <xdr:to>
      <xdr:col>11</xdr:col>
      <xdr:colOff>82550</xdr:colOff>
      <xdr:row>61</xdr:row>
      <xdr:rowOff>131572</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0488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141749</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0257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109728</xdr:rowOff>
    </xdr:from>
    <xdr:to>
      <xdr:col>7</xdr:col>
      <xdr:colOff>31750</xdr:colOff>
      <xdr:row>61</xdr:row>
      <xdr:rowOff>39878</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039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50055</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0165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[181,294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自治体システムの標準化や、内水浸水想定区域図の作成などに要する委託料の増加のため、人口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人あたりの費用が増加した。</a:t>
          </a:r>
        </a:p>
        <a:p>
          <a:r>
            <a:rPr kumimoji="1" lang="ja-JP" altLang="en-US" sz="1300">
              <a:latin typeface="ＭＳ Ｐゴシック" panose="020B0600070205080204" pitchFamily="50" charset="-128"/>
              <a:ea typeface="ＭＳ Ｐゴシック" panose="020B0600070205080204" pitchFamily="50" charset="-128"/>
            </a:rPr>
            <a:t>多様化する業務に対応するため計画的な職員の増加を計画していることから、人件費が今後増加する見込であるが、経常的な物件費を見直し、抑制に努めることで現在の水準を維持できるよう努める。</a:t>
          </a: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a:extLst>
            <a:ext uri="{FF2B5EF4-FFF2-40B4-BE49-F238E27FC236}">
              <a16:creationId xmlns:a16="http://schemas.microsoft.com/office/drawing/2014/main" id="{00000000-0008-0000-0300-0000BE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93185</xdr:rowOff>
    </xdr:from>
    <xdr:to>
      <xdr:col>23</xdr:col>
      <xdr:colOff>133350</xdr:colOff>
      <xdr:row>89</xdr:row>
      <xdr:rowOff>146045</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4953000" y="13809185"/>
          <a:ext cx="0" cy="15959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118122</xdr:rowOff>
    </xdr:from>
    <xdr:ext cx="762000" cy="259045"/>
    <xdr:sp macro="" textlink="">
      <xdr:nvSpPr>
        <xdr:cNvPr id="192" name="人件費・物件費等の状況最小値テキスト">
          <a:extLst>
            <a:ext uri="{FF2B5EF4-FFF2-40B4-BE49-F238E27FC236}">
              <a16:creationId xmlns:a16="http://schemas.microsoft.com/office/drawing/2014/main" id="{00000000-0008-0000-0300-0000C0000000}"/>
            </a:ext>
          </a:extLst>
        </xdr:cNvPr>
        <xdr:cNvSpPr txBox="1"/>
      </xdr:nvSpPr>
      <xdr:spPr>
        <a:xfrm>
          <a:off x="5041900" y="15377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582,104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146045</xdr:rowOff>
    </xdr:from>
    <xdr:to>
      <xdr:col>24</xdr:col>
      <xdr:colOff>12700</xdr:colOff>
      <xdr:row>89</xdr:row>
      <xdr:rowOff>146045</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5405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8112</xdr:rowOff>
    </xdr:from>
    <xdr:ext cx="762000" cy="259045"/>
    <xdr:sp macro="" textlink="">
      <xdr:nvSpPr>
        <xdr:cNvPr id="194" name="人件費・物件費等の状況最大値テキスト">
          <a:extLst>
            <a:ext uri="{FF2B5EF4-FFF2-40B4-BE49-F238E27FC236}">
              <a16:creationId xmlns:a16="http://schemas.microsoft.com/office/drawing/2014/main" id="{00000000-0008-0000-0300-0000C2000000}"/>
            </a:ext>
          </a:extLst>
        </xdr:cNvPr>
        <xdr:cNvSpPr txBox="1"/>
      </xdr:nvSpPr>
      <xdr:spPr>
        <a:xfrm>
          <a:off x="5041900" y="13552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93185</xdr:rowOff>
    </xdr:from>
    <xdr:to>
      <xdr:col>24</xdr:col>
      <xdr:colOff>12700</xdr:colOff>
      <xdr:row>80</xdr:row>
      <xdr:rowOff>93185</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3809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100946</xdr:rowOff>
    </xdr:from>
    <xdr:to>
      <xdr:col>23</xdr:col>
      <xdr:colOff>133350</xdr:colOff>
      <xdr:row>81</xdr:row>
      <xdr:rowOff>135996</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114800" y="13988396"/>
          <a:ext cx="838200" cy="35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9690</xdr:rowOff>
    </xdr:from>
    <xdr:ext cx="762000" cy="259045"/>
    <xdr:sp macro="" textlink="">
      <xdr:nvSpPr>
        <xdr:cNvPr id="197" name="人件費・物件費等の状況平均値テキスト">
          <a:extLst>
            <a:ext uri="{FF2B5EF4-FFF2-40B4-BE49-F238E27FC236}">
              <a16:creationId xmlns:a16="http://schemas.microsoft.com/office/drawing/2014/main" id="{00000000-0008-0000-0300-0000C5000000}"/>
            </a:ext>
          </a:extLst>
        </xdr:cNvPr>
        <xdr:cNvSpPr txBox="1"/>
      </xdr:nvSpPr>
      <xdr:spPr>
        <a:xfrm>
          <a:off x="5041900" y="140685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37613</xdr:rowOff>
    </xdr:from>
    <xdr:to>
      <xdr:col>23</xdr:col>
      <xdr:colOff>184150</xdr:colOff>
      <xdr:row>82</xdr:row>
      <xdr:rowOff>139213</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902200" y="1409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100946</xdr:rowOff>
    </xdr:from>
    <xdr:to>
      <xdr:col>19</xdr:col>
      <xdr:colOff>133350</xdr:colOff>
      <xdr:row>81</xdr:row>
      <xdr:rowOff>115864</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flipV="1">
          <a:off x="3225800" y="13988396"/>
          <a:ext cx="889000" cy="14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29829</xdr:rowOff>
    </xdr:from>
    <xdr:to>
      <xdr:col>19</xdr:col>
      <xdr:colOff>184150</xdr:colOff>
      <xdr:row>82</xdr:row>
      <xdr:rowOff>131429</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064000" y="14088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116206</xdr:rowOff>
    </xdr:from>
    <xdr:ext cx="7366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3733800" y="141751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61097</xdr:rowOff>
    </xdr:from>
    <xdr:to>
      <xdr:col>15</xdr:col>
      <xdr:colOff>82550</xdr:colOff>
      <xdr:row>81</xdr:row>
      <xdr:rowOff>115864</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2336800" y="13948547"/>
          <a:ext cx="889000" cy="54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164153</xdr:rowOff>
    </xdr:from>
    <xdr:to>
      <xdr:col>15</xdr:col>
      <xdr:colOff>133350</xdr:colOff>
      <xdr:row>82</xdr:row>
      <xdr:rowOff>94303</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3175000" y="14051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79080</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2844800" y="14137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13112</xdr:rowOff>
    </xdr:from>
    <xdr:to>
      <xdr:col>11</xdr:col>
      <xdr:colOff>31750</xdr:colOff>
      <xdr:row>81</xdr:row>
      <xdr:rowOff>61097</xdr:rowOff>
    </xdr:to>
    <xdr:cxnSp macro="">
      <xdr:nvCxnSpPr>
        <xdr:cNvPr id="205" name="直線コネクタ 204">
          <a:extLst>
            <a:ext uri="{FF2B5EF4-FFF2-40B4-BE49-F238E27FC236}">
              <a16:creationId xmlns:a16="http://schemas.microsoft.com/office/drawing/2014/main" id="{00000000-0008-0000-0300-0000CD000000}"/>
            </a:ext>
          </a:extLst>
        </xdr:cNvPr>
        <xdr:cNvCxnSpPr/>
      </xdr:nvCxnSpPr>
      <xdr:spPr>
        <a:xfrm>
          <a:off x="1447800" y="13900562"/>
          <a:ext cx="889000" cy="47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153208</xdr:rowOff>
    </xdr:from>
    <xdr:to>
      <xdr:col>11</xdr:col>
      <xdr:colOff>82550</xdr:colOff>
      <xdr:row>82</xdr:row>
      <xdr:rowOff>83358</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2286000" y="1404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68135</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955800" y="14127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24358</xdr:rowOff>
    </xdr:from>
    <xdr:to>
      <xdr:col>7</xdr:col>
      <xdr:colOff>31750</xdr:colOff>
      <xdr:row>81</xdr:row>
      <xdr:rowOff>125958</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1397000" y="13911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110735</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066800" y="13998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85196</xdr:rowOff>
    </xdr:from>
    <xdr:to>
      <xdr:col>23</xdr:col>
      <xdr:colOff>184150</xdr:colOff>
      <xdr:row>82</xdr:row>
      <xdr:rowOff>15346</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902200" y="13972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101723</xdr:rowOff>
    </xdr:from>
    <xdr:ext cx="762000" cy="259045"/>
    <xdr:sp macro="" textlink="">
      <xdr:nvSpPr>
        <xdr:cNvPr id="216" name="人件費・物件費等の状況該当値テキスト">
          <a:extLst>
            <a:ext uri="{FF2B5EF4-FFF2-40B4-BE49-F238E27FC236}">
              <a16:creationId xmlns:a16="http://schemas.microsoft.com/office/drawing/2014/main" id="{00000000-0008-0000-0300-0000D8000000}"/>
            </a:ext>
          </a:extLst>
        </xdr:cNvPr>
        <xdr:cNvSpPr txBox="1"/>
      </xdr:nvSpPr>
      <xdr:spPr>
        <a:xfrm>
          <a:off x="5041900" y="13817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50146</xdr:rowOff>
    </xdr:from>
    <xdr:to>
      <xdr:col>19</xdr:col>
      <xdr:colOff>184150</xdr:colOff>
      <xdr:row>81</xdr:row>
      <xdr:rowOff>151746</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064000" y="13937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161923</xdr:rowOff>
    </xdr:from>
    <xdr:ext cx="7366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3733800" y="137064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65064</xdr:rowOff>
    </xdr:from>
    <xdr:to>
      <xdr:col>15</xdr:col>
      <xdr:colOff>133350</xdr:colOff>
      <xdr:row>81</xdr:row>
      <xdr:rowOff>166664</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3175000" y="13952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5391</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2844800" y="13721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10297</xdr:rowOff>
    </xdr:from>
    <xdr:to>
      <xdr:col>11</xdr:col>
      <xdr:colOff>82550</xdr:colOff>
      <xdr:row>81</xdr:row>
      <xdr:rowOff>111897</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2286000" y="13897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122074</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955800" y="13666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133762</xdr:rowOff>
    </xdr:from>
    <xdr:to>
      <xdr:col>7</xdr:col>
      <xdr:colOff>31750</xdr:colOff>
      <xdr:row>81</xdr:row>
      <xdr:rowOff>63912</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1397000" y="13849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74089</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066800" y="13618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類似団体を下回る状態が続いている。今後も現水準を維持し、適正な給与水準に努める。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00000000-0008-0000-0300-0000FC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84666</xdr:rowOff>
    </xdr:from>
    <xdr:to>
      <xdr:col>81</xdr:col>
      <xdr:colOff>44450</xdr:colOff>
      <xdr:row>89</xdr:row>
      <xdr:rowOff>123472</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7018000" y="13800666"/>
          <a:ext cx="0" cy="15818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95549</xdr:rowOff>
    </xdr:from>
    <xdr:ext cx="762000" cy="259045"/>
    <xdr:sp macro="" textlink="">
      <xdr:nvSpPr>
        <xdr:cNvPr id="254" name="給与水準   （国との比較）最小値テキスト">
          <a:extLst>
            <a:ext uri="{FF2B5EF4-FFF2-40B4-BE49-F238E27FC236}">
              <a16:creationId xmlns:a16="http://schemas.microsoft.com/office/drawing/2014/main" id="{00000000-0008-0000-0300-0000FE000000}"/>
            </a:ext>
          </a:extLst>
        </xdr:cNvPr>
        <xdr:cNvSpPr txBox="1"/>
      </xdr:nvSpPr>
      <xdr:spPr>
        <a:xfrm>
          <a:off x="17106900" y="15354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123472</xdr:rowOff>
    </xdr:from>
    <xdr:to>
      <xdr:col>81</xdr:col>
      <xdr:colOff>133350</xdr:colOff>
      <xdr:row>89</xdr:row>
      <xdr:rowOff>123472</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5382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171043</xdr:rowOff>
    </xdr:from>
    <xdr:ext cx="762000" cy="259045"/>
    <xdr:sp macro="" textlink="">
      <xdr:nvSpPr>
        <xdr:cNvPr id="256" name="給与水準   （国との比較）最大値テキスト">
          <a:extLst>
            <a:ext uri="{FF2B5EF4-FFF2-40B4-BE49-F238E27FC236}">
              <a16:creationId xmlns:a16="http://schemas.microsoft.com/office/drawing/2014/main" id="{00000000-0008-0000-0300-000000010000}"/>
            </a:ext>
          </a:extLst>
        </xdr:cNvPr>
        <xdr:cNvSpPr txBox="1"/>
      </xdr:nvSpPr>
      <xdr:spPr>
        <a:xfrm>
          <a:off x="17106900" y="13544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84666</xdr:rowOff>
    </xdr:from>
    <xdr:to>
      <xdr:col>81</xdr:col>
      <xdr:colOff>133350</xdr:colOff>
      <xdr:row>80</xdr:row>
      <xdr:rowOff>84666</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3800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117122</xdr:rowOff>
    </xdr:from>
    <xdr:to>
      <xdr:col>81</xdr:col>
      <xdr:colOff>44450</xdr:colOff>
      <xdr:row>83</xdr:row>
      <xdr:rowOff>26105</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6179800" y="14176022"/>
          <a:ext cx="8382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151288</xdr:rowOff>
    </xdr:from>
    <xdr:ext cx="762000" cy="259045"/>
    <xdr:sp macro="" textlink="">
      <xdr:nvSpPr>
        <xdr:cNvPr id="259" name="給与水準   （国との比較）平均値テキスト">
          <a:extLst>
            <a:ext uri="{FF2B5EF4-FFF2-40B4-BE49-F238E27FC236}">
              <a16:creationId xmlns:a16="http://schemas.microsoft.com/office/drawing/2014/main" id="{00000000-0008-0000-0300-000003010000}"/>
            </a:ext>
          </a:extLst>
        </xdr:cNvPr>
        <xdr:cNvSpPr txBox="1"/>
      </xdr:nvSpPr>
      <xdr:spPr>
        <a:xfrm>
          <a:off x="17106900" y="145530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7761</xdr:rowOff>
    </xdr:from>
    <xdr:to>
      <xdr:col>81</xdr:col>
      <xdr:colOff>95250</xdr:colOff>
      <xdr:row>85</xdr:row>
      <xdr:rowOff>109361</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967200" y="1458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26105</xdr:rowOff>
    </xdr:from>
    <xdr:to>
      <xdr:col>77</xdr:col>
      <xdr:colOff>44450</xdr:colOff>
      <xdr:row>83</xdr:row>
      <xdr:rowOff>133350</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5290800" y="14256455"/>
          <a:ext cx="889000" cy="107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21166</xdr:rowOff>
    </xdr:from>
    <xdr:to>
      <xdr:col>77</xdr:col>
      <xdr:colOff>95250</xdr:colOff>
      <xdr:row>85</xdr:row>
      <xdr:rowOff>122766</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129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107543</xdr:rowOff>
    </xdr:from>
    <xdr:ext cx="7366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798800" y="14680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66322</xdr:rowOff>
    </xdr:from>
    <xdr:to>
      <xdr:col>72</xdr:col>
      <xdr:colOff>203200</xdr:colOff>
      <xdr:row>83</xdr:row>
      <xdr:rowOff>133350</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4401800" y="14296672"/>
          <a:ext cx="889000" cy="6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21166</xdr:rowOff>
    </xdr:from>
    <xdr:to>
      <xdr:col>73</xdr:col>
      <xdr:colOff>44450</xdr:colOff>
      <xdr:row>85</xdr:row>
      <xdr:rowOff>122766</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5240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107543</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909800" y="1468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66322</xdr:rowOff>
    </xdr:from>
    <xdr:to>
      <xdr:col>68</xdr:col>
      <xdr:colOff>152400</xdr:colOff>
      <xdr:row>83</xdr:row>
      <xdr:rowOff>133350</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flipV="1">
          <a:off x="13512800" y="14296672"/>
          <a:ext cx="889000" cy="6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101600</xdr:rowOff>
    </xdr:from>
    <xdr:to>
      <xdr:col>68</xdr:col>
      <xdr:colOff>203200</xdr:colOff>
      <xdr:row>86</xdr:row>
      <xdr:rowOff>31750</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4351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16527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0208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141816</xdr:rowOff>
    </xdr:from>
    <xdr:to>
      <xdr:col>64</xdr:col>
      <xdr:colOff>152400</xdr:colOff>
      <xdr:row>86</xdr:row>
      <xdr:rowOff>71966</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3462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56743</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131800" y="1480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82</xdr:row>
      <xdr:rowOff>66322</xdr:rowOff>
    </xdr:from>
    <xdr:to>
      <xdr:col>81</xdr:col>
      <xdr:colOff>95250</xdr:colOff>
      <xdr:row>82</xdr:row>
      <xdr:rowOff>167922</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967200" y="14125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82849</xdr:rowOff>
    </xdr:from>
    <xdr:ext cx="762000" cy="259045"/>
    <xdr:sp macro="" textlink="">
      <xdr:nvSpPr>
        <xdr:cNvPr id="278" name="給与水準   （国との比較）該当値テキスト">
          <a:extLst>
            <a:ext uri="{FF2B5EF4-FFF2-40B4-BE49-F238E27FC236}">
              <a16:creationId xmlns:a16="http://schemas.microsoft.com/office/drawing/2014/main" id="{00000000-0008-0000-0300-000016010000}"/>
            </a:ext>
          </a:extLst>
        </xdr:cNvPr>
        <xdr:cNvSpPr txBox="1"/>
      </xdr:nvSpPr>
      <xdr:spPr>
        <a:xfrm>
          <a:off x="17106900" y="13970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82</xdr:row>
      <xdr:rowOff>146755</xdr:rowOff>
    </xdr:from>
    <xdr:to>
      <xdr:col>77</xdr:col>
      <xdr:colOff>95250</xdr:colOff>
      <xdr:row>83</xdr:row>
      <xdr:rowOff>76905</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129000" y="14205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87082</xdr:rowOff>
    </xdr:from>
    <xdr:ext cx="7366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98800" y="139745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82550</xdr:rowOff>
    </xdr:from>
    <xdr:to>
      <xdr:col>73</xdr:col>
      <xdr:colOff>44450</xdr:colOff>
      <xdr:row>84</xdr:row>
      <xdr:rowOff>12700</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52400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22877</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9098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15522</xdr:rowOff>
    </xdr:from>
    <xdr:to>
      <xdr:col>68</xdr:col>
      <xdr:colOff>203200</xdr:colOff>
      <xdr:row>83</xdr:row>
      <xdr:rowOff>117122</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4351000" y="1424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127299</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020800" y="14014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82550</xdr:rowOff>
    </xdr:from>
    <xdr:to>
      <xdr:col>64</xdr:col>
      <xdr:colOff>152400</xdr:colOff>
      <xdr:row>84</xdr:row>
      <xdr:rowOff>12700</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34620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22877</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1318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多様化する業務に対応するため計画的な職員の増加を計画していることにより、人口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人あたり職員数は増加傾向にあるが、類似団体を下回る数値となっている。</a:t>
          </a:r>
        </a:p>
        <a:p>
          <a:r>
            <a:rPr kumimoji="1" lang="ja-JP" altLang="en-US" sz="1300">
              <a:latin typeface="ＭＳ Ｐゴシック" panose="020B0600070205080204" pitchFamily="50" charset="-128"/>
              <a:ea typeface="ＭＳ Ｐゴシック" panose="020B0600070205080204" pitchFamily="50" charset="-128"/>
            </a:rPr>
            <a:t>今後は民間委託や配置転換、</a:t>
          </a:r>
          <a:r>
            <a:rPr kumimoji="1" lang="en-US" altLang="ja-JP" sz="1300">
              <a:latin typeface="ＭＳ Ｐゴシック" panose="020B0600070205080204" pitchFamily="50" charset="-128"/>
              <a:ea typeface="ＭＳ Ｐゴシック" panose="020B0600070205080204" pitchFamily="50" charset="-128"/>
            </a:rPr>
            <a:t>AI</a:t>
          </a:r>
          <a:r>
            <a:rPr kumimoji="1" lang="ja-JP" altLang="en-US" sz="1300">
              <a:latin typeface="ＭＳ Ｐゴシック" panose="020B0600070205080204" pitchFamily="50" charset="-128"/>
              <a:ea typeface="ＭＳ Ｐゴシック" panose="020B0600070205080204" pitchFamily="50" charset="-128"/>
            </a:rPr>
            <a:t>の活用等による業務の効率化を図りながら、同時に必要に応じた人事計画の見直しも行う。</a:t>
          </a: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70765</xdr:rowOff>
    </xdr:from>
    <xdr:to>
      <xdr:col>81</xdr:col>
      <xdr:colOff>44450</xdr:colOff>
      <xdr:row>67</xdr:row>
      <xdr:rowOff>114757</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10357765"/>
          <a:ext cx="0" cy="12441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86834</xdr:rowOff>
    </xdr:from>
    <xdr:ext cx="762000" cy="25904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573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114757</xdr:rowOff>
    </xdr:from>
    <xdr:to>
      <xdr:col>81</xdr:col>
      <xdr:colOff>133350</xdr:colOff>
      <xdr:row>67</xdr:row>
      <xdr:rowOff>114757</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601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157142</xdr:rowOff>
    </xdr:from>
    <xdr:ext cx="762000" cy="25904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10101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70765</xdr:rowOff>
    </xdr:from>
    <xdr:to>
      <xdr:col>81</xdr:col>
      <xdr:colOff>133350</xdr:colOff>
      <xdr:row>60</xdr:row>
      <xdr:rowOff>70765</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0357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134950</xdr:rowOff>
    </xdr:from>
    <xdr:to>
      <xdr:col>81</xdr:col>
      <xdr:colOff>44450</xdr:colOff>
      <xdr:row>60</xdr:row>
      <xdr:rowOff>138811</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179800" y="10421950"/>
          <a:ext cx="838200" cy="3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57548</xdr:rowOff>
    </xdr:from>
    <xdr:ext cx="762000" cy="259045"/>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05159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85471</xdr:rowOff>
    </xdr:from>
    <xdr:to>
      <xdr:col>81</xdr:col>
      <xdr:colOff>95250</xdr:colOff>
      <xdr:row>62</xdr:row>
      <xdr:rowOff>15621</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967200" y="10543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134950</xdr:rowOff>
    </xdr:from>
    <xdr:to>
      <xdr:col>77</xdr:col>
      <xdr:colOff>44450</xdr:colOff>
      <xdr:row>60</xdr:row>
      <xdr:rowOff>136398</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flipV="1">
          <a:off x="15290800" y="10421950"/>
          <a:ext cx="889000" cy="1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82093</xdr:rowOff>
    </xdr:from>
    <xdr:to>
      <xdr:col>77</xdr:col>
      <xdr:colOff>95250</xdr:colOff>
      <xdr:row>62</xdr:row>
      <xdr:rowOff>12243</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129000" y="1054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168470</xdr:rowOff>
    </xdr:from>
    <xdr:ext cx="7366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626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132537</xdr:rowOff>
    </xdr:from>
    <xdr:to>
      <xdr:col>72</xdr:col>
      <xdr:colOff>203200</xdr:colOff>
      <xdr:row>60</xdr:row>
      <xdr:rowOff>136398</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4401800" y="10419537"/>
          <a:ext cx="889000" cy="3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76302</xdr:rowOff>
    </xdr:from>
    <xdr:to>
      <xdr:col>73</xdr:col>
      <xdr:colOff>44450</xdr:colOff>
      <xdr:row>62</xdr:row>
      <xdr:rowOff>6452</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5240000" y="10534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162679</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0621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132537</xdr:rowOff>
    </xdr:from>
    <xdr:to>
      <xdr:col>68</xdr:col>
      <xdr:colOff>152400</xdr:colOff>
      <xdr:row>60</xdr:row>
      <xdr:rowOff>133503</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flipV="1">
          <a:off x="13512800" y="10419537"/>
          <a:ext cx="889000" cy="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75819</xdr:rowOff>
    </xdr:from>
    <xdr:to>
      <xdr:col>68</xdr:col>
      <xdr:colOff>203200</xdr:colOff>
      <xdr:row>62</xdr:row>
      <xdr:rowOff>5969</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351000" y="10534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162196</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10620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16942</xdr:rowOff>
    </xdr:from>
    <xdr:to>
      <xdr:col>64</xdr:col>
      <xdr:colOff>152400</xdr:colOff>
      <xdr:row>61</xdr:row>
      <xdr:rowOff>118542</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462000" y="1047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103319</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10561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88011</xdr:rowOff>
    </xdr:from>
    <xdr:to>
      <xdr:col>81</xdr:col>
      <xdr:colOff>95250</xdr:colOff>
      <xdr:row>61</xdr:row>
      <xdr:rowOff>18161</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967200" y="10375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9288</xdr:rowOff>
    </xdr:from>
    <xdr:ext cx="762000" cy="25904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10296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84150</xdr:rowOff>
    </xdr:from>
    <xdr:to>
      <xdr:col>77</xdr:col>
      <xdr:colOff>95250</xdr:colOff>
      <xdr:row>61</xdr:row>
      <xdr:rowOff>14300</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129000" y="1037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24477</xdr:rowOff>
    </xdr:from>
    <xdr:ext cx="7366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10140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85598</xdr:rowOff>
    </xdr:from>
    <xdr:to>
      <xdr:col>73</xdr:col>
      <xdr:colOff>44450</xdr:colOff>
      <xdr:row>61</xdr:row>
      <xdr:rowOff>15748</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240000" y="10372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25925</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10141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81737</xdr:rowOff>
    </xdr:from>
    <xdr:to>
      <xdr:col>68</xdr:col>
      <xdr:colOff>203200</xdr:colOff>
      <xdr:row>61</xdr:row>
      <xdr:rowOff>11887</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351000" y="10368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22064</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10137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82703</xdr:rowOff>
    </xdr:from>
    <xdr:to>
      <xdr:col>64</xdr:col>
      <xdr:colOff>152400</xdr:colOff>
      <xdr:row>61</xdr:row>
      <xdr:rowOff>12853</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462000" y="10369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23030</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10138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 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実質公債費比率はマイナスを維持しているものの、近年は大型事業の実施の為に起債を行っている。このような状況を加味し、公営企業会計を含めた中長期視野での財政運営を行わなければならない。</a:t>
          </a: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a:extLst>
            <a:ext uri="{FF2B5EF4-FFF2-40B4-BE49-F238E27FC236}">
              <a16:creationId xmlns:a16="http://schemas.microsoft.com/office/drawing/2014/main" id="{00000000-0008-0000-0300-000075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142663</xdr:rowOff>
    </xdr:from>
    <xdr:to>
      <xdr:col>81</xdr:col>
      <xdr:colOff>44450</xdr:colOff>
      <xdr:row>45</xdr:row>
      <xdr:rowOff>57996</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flipV="1">
          <a:off x="17018000" y="6486313"/>
          <a:ext cx="0" cy="12869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30073</xdr:rowOff>
    </xdr:from>
    <xdr:ext cx="762000" cy="259045"/>
    <xdr:sp macro="" textlink="">
      <xdr:nvSpPr>
        <xdr:cNvPr id="375" name="公債費負担の状況最小値テキスト">
          <a:extLst>
            <a:ext uri="{FF2B5EF4-FFF2-40B4-BE49-F238E27FC236}">
              <a16:creationId xmlns:a16="http://schemas.microsoft.com/office/drawing/2014/main" id="{00000000-0008-0000-0300-000077010000}"/>
            </a:ext>
          </a:extLst>
        </xdr:cNvPr>
        <xdr:cNvSpPr txBox="1"/>
      </xdr:nvSpPr>
      <xdr:spPr>
        <a:xfrm>
          <a:off x="17106900" y="7745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57996</xdr:rowOff>
    </xdr:from>
    <xdr:to>
      <xdr:col>81</xdr:col>
      <xdr:colOff>133350</xdr:colOff>
      <xdr:row>45</xdr:row>
      <xdr:rowOff>57996</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7773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57590</xdr:rowOff>
    </xdr:from>
    <xdr:ext cx="762000" cy="259045"/>
    <xdr:sp macro="" textlink="">
      <xdr:nvSpPr>
        <xdr:cNvPr id="377" name="公債費負担の状況最大値テキスト">
          <a:extLst>
            <a:ext uri="{FF2B5EF4-FFF2-40B4-BE49-F238E27FC236}">
              <a16:creationId xmlns:a16="http://schemas.microsoft.com/office/drawing/2014/main" id="{00000000-0008-0000-0300-000079010000}"/>
            </a:ext>
          </a:extLst>
        </xdr:cNvPr>
        <xdr:cNvSpPr txBox="1"/>
      </xdr:nvSpPr>
      <xdr:spPr>
        <a:xfrm>
          <a:off x="17106900" y="6229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142663</xdr:rowOff>
    </xdr:from>
    <xdr:to>
      <xdr:col>81</xdr:col>
      <xdr:colOff>133350</xdr:colOff>
      <xdr:row>37</xdr:row>
      <xdr:rowOff>142663</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64863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62230</xdr:rowOff>
    </xdr:from>
    <xdr:to>
      <xdr:col>81</xdr:col>
      <xdr:colOff>44450</xdr:colOff>
      <xdr:row>37</xdr:row>
      <xdr:rowOff>142663</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179800" y="6405880"/>
          <a:ext cx="8382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126171</xdr:rowOff>
    </xdr:from>
    <xdr:ext cx="762000" cy="259045"/>
    <xdr:sp macro="" textlink="">
      <xdr:nvSpPr>
        <xdr:cNvPr id="380" name="公債費負担の状況平均値テキスト">
          <a:extLst>
            <a:ext uri="{FF2B5EF4-FFF2-40B4-BE49-F238E27FC236}">
              <a16:creationId xmlns:a16="http://schemas.microsoft.com/office/drawing/2014/main" id="{00000000-0008-0000-0300-00007C010000}"/>
            </a:ext>
          </a:extLst>
        </xdr:cNvPr>
        <xdr:cNvSpPr txBox="1"/>
      </xdr:nvSpPr>
      <xdr:spPr>
        <a:xfrm>
          <a:off x="17106900" y="7155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154094</xdr:rowOff>
    </xdr:from>
    <xdr:to>
      <xdr:col>81</xdr:col>
      <xdr:colOff>95250</xdr:colOff>
      <xdr:row>42</xdr:row>
      <xdr:rowOff>84244</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6967200" y="7183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36</xdr:row>
      <xdr:rowOff>169333</xdr:rowOff>
    </xdr:from>
    <xdr:to>
      <xdr:col>77</xdr:col>
      <xdr:colOff>44450</xdr:colOff>
      <xdr:row>37</xdr:row>
      <xdr:rowOff>62230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5290800" y="6341533"/>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146050</xdr:rowOff>
    </xdr:from>
    <xdr:to>
      <xdr:col>77</xdr:col>
      <xdr:colOff>95250</xdr:colOff>
      <xdr:row>42</xdr:row>
      <xdr:rowOff>76200</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129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60977</xdr:rowOff>
    </xdr:from>
    <xdr:ext cx="7366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5798800" y="726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36</xdr:row>
      <xdr:rowOff>121073</xdr:rowOff>
    </xdr:from>
    <xdr:to>
      <xdr:col>72</xdr:col>
      <xdr:colOff>203200</xdr:colOff>
      <xdr:row>36</xdr:row>
      <xdr:rowOff>169333</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4401800" y="6293273"/>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146050</xdr:rowOff>
    </xdr:from>
    <xdr:to>
      <xdr:col>73</xdr:col>
      <xdr:colOff>44450</xdr:colOff>
      <xdr:row>42</xdr:row>
      <xdr:rowOff>76200</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5240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60977</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909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36</xdr:row>
      <xdr:rowOff>104987</xdr:rowOff>
    </xdr:from>
    <xdr:to>
      <xdr:col>68</xdr:col>
      <xdr:colOff>152400</xdr:colOff>
      <xdr:row>36</xdr:row>
      <xdr:rowOff>121073</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3512800" y="6277187"/>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138006</xdr:rowOff>
    </xdr:from>
    <xdr:to>
      <xdr:col>68</xdr:col>
      <xdr:colOff>203200</xdr:colOff>
      <xdr:row>42</xdr:row>
      <xdr:rowOff>68156</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4351000" y="716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52933</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020800" y="725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121920</xdr:rowOff>
    </xdr:from>
    <xdr:to>
      <xdr:col>64</xdr:col>
      <xdr:colOff>152400</xdr:colOff>
      <xdr:row>42</xdr:row>
      <xdr:rowOff>52070</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3462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36847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131800" y="723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91863</xdr:rowOff>
    </xdr:from>
    <xdr:to>
      <xdr:col>81</xdr:col>
      <xdr:colOff>95250</xdr:colOff>
      <xdr:row>38</xdr:row>
      <xdr:rowOff>22013</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6967200" y="6435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13140</xdr:rowOff>
    </xdr:from>
    <xdr:ext cx="762000" cy="259045"/>
    <xdr:sp macro="" textlink="">
      <xdr:nvSpPr>
        <xdr:cNvPr id="399" name="公債費負担の状況該当値テキスト">
          <a:extLst>
            <a:ext uri="{FF2B5EF4-FFF2-40B4-BE49-F238E27FC236}">
              <a16:creationId xmlns:a16="http://schemas.microsoft.com/office/drawing/2014/main" id="{00000000-0008-0000-0300-00008F010000}"/>
            </a:ext>
          </a:extLst>
        </xdr:cNvPr>
        <xdr:cNvSpPr txBox="1"/>
      </xdr:nvSpPr>
      <xdr:spPr>
        <a:xfrm>
          <a:off x="17106900" y="6356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11430</xdr:rowOff>
    </xdr:from>
    <xdr:to>
      <xdr:col>77</xdr:col>
      <xdr:colOff>95250</xdr:colOff>
      <xdr:row>37</xdr:row>
      <xdr:rowOff>113030</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129000" y="635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123207</xdr:rowOff>
    </xdr:from>
    <xdr:ext cx="7366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798800" y="6123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118533</xdr:rowOff>
    </xdr:from>
    <xdr:to>
      <xdr:col>73</xdr:col>
      <xdr:colOff>44450</xdr:colOff>
      <xdr:row>37</xdr:row>
      <xdr:rowOff>48683</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5240000" y="6290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58860</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909800" y="6059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70273</xdr:rowOff>
    </xdr:from>
    <xdr:to>
      <xdr:col>68</xdr:col>
      <xdr:colOff>203200</xdr:colOff>
      <xdr:row>37</xdr:row>
      <xdr:rowOff>423</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4351000" y="6242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10600</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020800" y="6011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54187</xdr:rowOff>
    </xdr:from>
    <xdr:to>
      <xdr:col>64</xdr:col>
      <xdr:colOff>152400</xdr:colOff>
      <xdr:row>36</xdr:row>
      <xdr:rowOff>155787</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3462000" y="6226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34</xdr:row>
      <xdr:rowOff>165964</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131800" y="5995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起債抑制策を続けたことで、充当財源等が将来負担額を上回っているため将来負担率は</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％となり表記されていない。</a:t>
          </a:r>
        </a:p>
        <a:p>
          <a:r>
            <a:rPr kumimoji="1" lang="ja-JP" altLang="en-US" sz="1300">
              <a:latin typeface="ＭＳ Ｐゴシック" panose="020B0600070205080204" pitchFamily="50" charset="-128"/>
              <a:ea typeface="ＭＳ Ｐゴシック" panose="020B0600070205080204" pitchFamily="50" charset="-128"/>
            </a:rPr>
            <a:t>今後も充当可能財源等が将来負担額を上回るよう現状維持に努めていく。</a:t>
          </a:r>
        </a:p>
      </xdr:txBody>
    </xdr:sp>
    <xdr:clientData/>
  </xdr:twoCellAnchor>
  <xdr:oneCellAnchor>
    <xdr:from>
      <xdr:col>61</xdr:col>
      <xdr:colOff>6350</xdr:colOff>
      <xdr:row>10</xdr:row>
      <xdr:rowOff>63500</xdr:rowOff>
    </xdr:from>
    <xdr:ext cx="298543" cy="225703"/>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00000000-0008-0000-0300-0000B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97125</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7018000" y="2313214"/>
          <a:ext cx="0" cy="15558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69202</xdr:rowOff>
    </xdr:from>
    <xdr:ext cx="762000" cy="259045"/>
    <xdr:sp macro="" textlink="">
      <xdr:nvSpPr>
        <xdr:cNvPr id="439" name="将来負担の状況最小値テキスト">
          <a:extLst>
            <a:ext uri="{FF2B5EF4-FFF2-40B4-BE49-F238E27FC236}">
              <a16:creationId xmlns:a16="http://schemas.microsoft.com/office/drawing/2014/main" id="{00000000-0008-0000-0300-0000B7010000}"/>
            </a:ext>
          </a:extLst>
        </xdr:cNvPr>
        <xdr:cNvSpPr txBox="1"/>
      </xdr:nvSpPr>
      <xdr:spPr>
        <a:xfrm>
          <a:off x="17106900" y="3841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97125</xdr:rowOff>
    </xdr:from>
    <xdr:to>
      <xdr:col>81</xdr:col>
      <xdr:colOff>133350</xdr:colOff>
      <xdr:row>22</xdr:row>
      <xdr:rowOff>97125</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3869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1" name="将来負担の状況最大値テキスト">
          <a:extLst>
            <a:ext uri="{FF2B5EF4-FFF2-40B4-BE49-F238E27FC236}">
              <a16:creationId xmlns:a16="http://schemas.microsoft.com/office/drawing/2014/main" id="{00000000-0008-0000-0300-0000B9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3" name="将来負担の状況平均値テキスト">
          <a:extLst>
            <a:ext uri="{FF2B5EF4-FFF2-40B4-BE49-F238E27FC236}">
              <a16:creationId xmlns:a16="http://schemas.microsoft.com/office/drawing/2014/main" id="{00000000-0008-0000-0300-0000BB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112849</xdr:rowOff>
    </xdr:from>
    <xdr:to>
      <xdr:col>73</xdr:col>
      <xdr:colOff>44450</xdr:colOff>
      <xdr:row>14</xdr:row>
      <xdr:rowOff>42999</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5240000" y="2341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53176</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909800" y="2110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19534</xdr:rowOff>
    </xdr:from>
    <xdr:to>
      <xdr:col>68</xdr:col>
      <xdr:colOff>203200</xdr:colOff>
      <xdr:row>14</xdr:row>
      <xdr:rowOff>121134</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4351000" y="2419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131311</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020800" y="2188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108010</xdr:rowOff>
    </xdr:from>
    <xdr:to>
      <xdr:col>64</xdr:col>
      <xdr:colOff>152400</xdr:colOff>
      <xdr:row>15</xdr:row>
      <xdr:rowOff>38160</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3462000" y="2508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48337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3131800" y="2277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徳島県松茂町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14,566
14,348
14.34
7,187,527
6,994,888
183,675
3,961,531
3,457,650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人件費にかかる経常収支比率が他の類似団体と比べて低いのは、従来から行われている厳粛な定員管理によるものである。</a:t>
          </a:r>
        </a:p>
        <a:p>
          <a:r>
            <a:rPr kumimoji="1" lang="ja-JP" altLang="en-US" sz="1300">
              <a:latin typeface="ＭＳ Ｐゴシック" panose="020B0600070205080204" pitchFamily="50" charset="-128"/>
              <a:ea typeface="ＭＳ Ｐゴシック" panose="020B0600070205080204" pitchFamily="50" charset="-128"/>
            </a:rPr>
            <a:t>今後も民間委託や配置転換、</a:t>
          </a:r>
          <a:r>
            <a:rPr kumimoji="1" lang="en-US" altLang="ja-JP" sz="1300">
              <a:latin typeface="ＭＳ Ｐゴシック" panose="020B0600070205080204" pitchFamily="50" charset="-128"/>
              <a:ea typeface="ＭＳ Ｐゴシック" panose="020B0600070205080204" pitchFamily="50" charset="-128"/>
            </a:rPr>
            <a:t>AI</a:t>
          </a:r>
          <a:r>
            <a:rPr kumimoji="1" lang="ja-JP" altLang="en-US" sz="1300">
              <a:latin typeface="ＭＳ Ｐゴシック" panose="020B0600070205080204" pitchFamily="50" charset="-128"/>
              <a:ea typeface="ＭＳ Ｐゴシック" panose="020B0600070205080204" pitchFamily="50" charset="-128"/>
            </a:rPr>
            <a:t>の活用等による業務の効率化を図りながら、同時に必要に応じた人事計画の見直しを行う。</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104140</xdr:rowOff>
    </xdr:from>
    <xdr:to>
      <xdr:col>24</xdr:col>
      <xdr:colOff>25400</xdr:colOff>
      <xdr:row>40</xdr:row>
      <xdr:rowOff>12700</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59054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156227</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12700</xdr:rowOff>
    </xdr:from>
    <xdr:to>
      <xdr:col>24</xdr:col>
      <xdr:colOff>114300</xdr:colOff>
      <xdr:row>40</xdr:row>
      <xdr:rowOff>12700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87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19067</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33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104140</xdr:rowOff>
    </xdr:from>
    <xdr:to>
      <xdr:col>24</xdr:col>
      <xdr:colOff>114300</xdr:colOff>
      <xdr:row>32</xdr:row>
      <xdr:rowOff>104140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590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17272</xdr:rowOff>
    </xdr:from>
    <xdr:to>
      <xdr:col>24</xdr:col>
      <xdr:colOff>25400</xdr:colOff>
      <xdr:row>34</xdr:row>
      <xdr:rowOff>49276</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5846572"/>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34561</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58638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62484</xdr:rowOff>
    </xdr:from>
    <xdr:to>
      <xdr:col>24</xdr:col>
      <xdr:colOff>76200</xdr:colOff>
      <xdr:row>34</xdr:row>
      <xdr:rowOff>164084</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5891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33</xdr:row>
      <xdr:rowOff>165862</xdr:rowOff>
    </xdr:from>
    <xdr:to>
      <xdr:col>19</xdr:col>
      <xdr:colOff>187325</xdr:colOff>
      <xdr:row>34</xdr:row>
      <xdr:rowOff>17272</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582371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44196</xdr:rowOff>
    </xdr:from>
    <xdr:to>
      <xdr:col>20</xdr:col>
      <xdr:colOff>38100</xdr:colOff>
      <xdr:row>34</xdr:row>
      <xdr:rowOff>145796</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5873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130573</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59598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33</xdr:row>
      <xdr:rowOff>165862</xdr:rowOff>
    </xdr:from>
    <xdr:to>
      <xdr:col>15</xdr:col>
      <xdr:colOff>98425</xdr:colOff>
      <xdr:row>34</xdr:row>
      <xdr:rowOff>113284</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5823712"/>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25908</xdr:rowOff>
    </xdr:from>
    <xdr:to>
      <xdr:col>15</xdr:col>
      <xdr:colOff>149225</xdr:colOff>
      <xdr:row>34</xdr:row>
      <xdr:rowOff>127508</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5855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112285</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5941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33</xdr:row>
      <xdr:rowOff>138430</xdr:rowOff>
    </xdr:from>
    <xdr:to>
      <xdr:col>11</xdr:col>
      <xdr:colOff>9525</xdr:colOff>
      <xdr:row>34</xdr:row>
      <xdr:rowOff>113284</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5796280"/>
          <a:ext cx="8890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117348</xdr:rowOff>
    </xdr:from>
    <xdr:to>
      <xdr:col>11</xdr:col>
      <xdr:colOff>60325</xdr:colOff>
      <xdr:row>35</xdr:row>
      <xdr:rowOff>47498</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5946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32275</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033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25908</xdr:rowOff>
    </xdr:from>
    <xdr:to>
      <xdr:col>6</xdr:col>
      <xdr:colOff>171450</xdr:colOff>
      <xdr:row>34</xdr:row>
      <xdr:rowOff>127508</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5855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112285</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5941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33</xdr:row>
      <xdr:rowOff>169926</xdr:rowOff>
    </xdr:from>
    <xdr:to>
      <xdr:col>24</xdr:col>
      <xdr:colOff>76200</xdr:colOff>
      <xdr:row>34</xdr:row>
      <xdr:rowOff>100076</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5827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15003</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5672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33</xdr:row>
      <xdr:rowOff>137922</xdr:rowOff>
    </xdr:from>
    <xdr:to>
      <xdr:col>20</xdr:col>
      <xdr:colOff>38100</xdr:colOff>
      <xdr:row>34</xdr:row>
      <xdr:rowOff>68072</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5795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78249</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5564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33</xdr:row>
      <xdr:rowOff>115062</xdr:rowOff>
    </xdr:from>
    <xdr:to>
      <xdr:col>15</xdr:col>
      <xdr:colOff>149225</xdr:colOff>
      <xdr:row>34</xdr:row>
      <xdr:rowOff>45212</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5772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55389</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541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62484</xdr:rowOff>
    </xdr:from>
    <xdr:to>
      <xdr:col>11</xdr:col>
      <xdr:colOff>60325</xdr:colOff>
      <xdr:row>34</xdr:row>
      <xdr:rowOff>164084</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5891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2811</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660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87630</xdr:rowOff>
    </xdr:from>
    <xdr:to>
      <xdr:col>6</xdr:col>
      <xdr:colOff>171450</xdr:colOff>
      <xdr:row>34</xdr:row>
      <xdr:rowOff>17780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574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27957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51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従来から高い比率で推移してきたのは、早くから業務の民間委託を行ってきたためである。また、令和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年度から自治体システムの標準化の実現に向けた業務が開始されたことなどから物件費が増加した。</a:t>
          </a:r>
        </a:p>
        <a:p>
          <a:r>
            <a:rPr kumimoji="1" lang="ja-JP" altLang="en-US" sz="1300">
              <a:latin typeface="ＭＳ Ｐゴシック" panose="020B0600070205080204" pitchFamily="50" charset="-128"/>
              <a:ea typeface="ＭＳ Ｐゴシック" panose="020B0600070205080204" pitchFamily="50" charset="-128"/>
            </a:rPr>
            <a:t>今後、事務事業の見直しを行うことで経費の抑制等を徹底する。</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58420</xdr:rowOff>
    </xdr:from>
    <xdr:to>
      <xdr:col>82</xdr:col>
      <xdr:colOff>107950</xdr:colOff>
      <xdr:row>21</xdr:row>
      <xdr:rowOff>8890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458720"/>
          <a:ext cx="0" cy="1150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152417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58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8890</xdr:rowOff>
    </xdr:from>
    <xdr:to>
      <xdr:col>82</xdr:col>
      <xdr:colOff>196850</xdr:colOff>
      <xdr:row>21</xdr:row>
      <xdr:rowOff>8890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609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144797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22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58420</xdr:rowOff>
    </xdr:from>
    <xdr:to>
      <xdr:col>82</xdr:col>
      <xdr:colOff>196850</xdr:colOff>
      <xdr:row>14</xdr:row>
      <xdr:rowOff>58420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45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20</xdr:row>
      <xdr:rowOff>104140</xdr:rowOff>
    </xdr:from>
    <xdr:to>
      <xdr:col>82</xdr:col>
      <xdr:colOff>107950</xdr:colOff>
      <xdr:row>21</xdr:row>
      <xdr:rowOff>8890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353314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161307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733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144780</xdr:rowOff>
    </xdr:from>
    <xdr:to>
      <xdr:col>82</xdr:col>
      <xdr:colOff>158750</xdr:colOff>
      <xdr:row>17</xdr:row>
      <xdr:rowOff>74930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20</xdr:row>
      <xdr:rowOff>5080</xdr:rowOff>
    </xdr:from>
    <xdr:to>
      <xdr:col>78</xdr:col>
      <xdr:colOff>69850</xdr:colOff>
      <xdr:row>20</xdr:row>
      <xdr:rowOff>104140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343408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137160</xdr:rowOff>
    </xdr:from>
    <xdr:to>
      <xdr:col>78</xdr:col>
      <xdr:colOff>120650</xdr:colOff>
      <xdr:row>17</xdr:row>
      <xdr:rowOff>67310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880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77487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649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119380</xdr:rowOff>
    </xdr:from>
    <xdr:to>
      <xdr:col>73</xdr:col>
      <xdr:colOff>180975</xdr:colOff>
      <xdr:row>20</xdr:row>
      <xdr:rowOff>5080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893800" y="320548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30480</xdr:rowOff>
    </xdr:from>
    <xdr:to>
      <xdr:col>74</xdr:col>
      <xdr:colOff>31750</xdr:colOff>
      <xdr:row>16</xdr:row>
      <xdr:rowOff>132080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142257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54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119380</xdr:rowOff>
    </xdr:from>
    <xdr:to>
      <xdr:col>69</xdr:col>
      <xdr:colOff>92075</xdr:colOff>
      <xdr:row>19</xdr:row>
      <xdr:rowOff>62230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flipV="1">
          <a:off x="13004800" y="320548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60960</xdr:rowOff>
    </xdr:from>
    <xdr:to>
      <xdr:col>69</xdr:col>
      <xdr:colOff>142875</xdr:colOff>
      <xdr:row>16</xdr:row>
      <xdr:rowOff>162560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80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1287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57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34290</xdr:rowOff>
    </xdr:from>
    <xdr:to>
      <xdr:col>65</xdr:col>
      <xdr:colOff>53975</xdr:colOff>
      <xdr:row>17</xdr:row>
      <xdr:rowOff>135890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94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146067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717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20</xdr:row>
      <xdr:rowOff>129540</xdr:rowOff>
    </xdr:from>
    <xdr:to>
      <xdr:col>82</xdr:col>
      <xdr:colOff>158750</xdr:colOff>
      <xdr:row>21</xdr:row>
      <xdr:rowOff>59690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355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20</xdr:row>
      <xdr:rowOff>38117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346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20</xdr:row>
      <xdr:rowOff>53340</xdr:rowOff>
    </xdr:from>
    <xdr:to>
      <xdr:col>78</xdr:col>
      <xdr:colOff>120650</xdr:colOff>
      <xdr:row>20</xdr:row>
      <xdr:rowOff>154940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3482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20</xdr:row>
      <xdr:rowOff>139717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3568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19</xdr:row>
      <xdr:rowOff>125730</xdr:rowOff>
    </xdr:from>
    <xdr:to>
      <xdr:col>74</xdr:col>
      <xdr:colOff>31750</xdr:colOff>
      <xdr:row>20</xdr:row>
      <xdr:rowOff>55880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338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20</xdr:row>
      <xdr:rowOff>40657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346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68580</xdr:rowOff>
    </xdr:from>
    <xdr:to>
      <xdr:col>69</xdr:col>
      <xdr:colOff>142875</xdr:colOff>
      <xdr:row>18</xdr:row>
      <xdr:rowOff>170180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315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154957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324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19</xdr:row>
      <xdr:rowOff>11430</xdr:rowOff>
    </xdr:from>
    <xdr:to>
      <xdr:col>65</xdr:col>
      <xdr:colOff>53975</xdr:colOff>
      <xdr:row>19</xdr:row>
      <xdr:rowOff>113030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326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97807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335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類似団体平均を上回っている。今後も適正な資格審査を実施し財政を圧迫しないように努める。</a:t>
          </a: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1" name="扶助費グラフ枠">
          <a:extLst>
            <a:ext uri="{FF2B5EF4-FFF2-40B4-BE49-F238E27FC236}">
              <a16:creationId xmlns:a16="http://schemas.microsoft.com/office/drawing/2014/main" id="{00000000-0008-0000-0400-0000B5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102507</xdr:rowOff>
    </xdr:from>
    <xdr:to>
      <xdr:col>24</xdr:col>
      <xdr:colOff>25400</xdr:colOff>
      <xdr:row>61</xdr:row>
      <xdr:rowOff>113393</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flipV="1">
          <a:off x="4826000" y="9189357"/>
          <a:ext cx="0" cy="1382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85470</xdr:rowOff>
    </xdr:from>
    <xdr:ext cx="762000" cy="259045"/>
    <xdr:sp macro="" textlink="">
      <xdr:nvSpPr>
        <xdr:cNvPr id="183" name="扶助費最小値テキスト">
          <a:extLst>
            <a:ext uri="{FF2B5EF4-FFF2-40B4-BE49-F238E27FC236}">
              <a16:creationId xmlns:a16="http://schemas.microsoft.com/office/drawing/2014/main" id="{00000000-0008-0000-0400-0000B7000000}"/>
            </a:ext>
          </a:extLst>
        </xdr:cNvPr>
        <xdr:cNvSpPr txBox="1"/>
      </xdr:nvSpPr>
      <xdr:spPr>
        <a:xfrm>
          <a:off x="4914900" y="10543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113393</xdr:rowOff>
    </xdr:from>
    <xdr:to>
      <xdr:col>24</xdr:col>
      <xdr:colOff>114300</xdr:colOff>
      <xdr:row>61</xdr:row>
      <xdr:rowOff>113393</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10571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17434</xdr:rowOff>
    </xdr:from>
    <xdr:ext cx="762000" cy="259045"/>
    <xdr:sp macro="" textlink="">
      <xdr:nvSpPr>
        <xdr:cNvPr id="185" name="扶助費最大値テキスト">
          <a:extLst>
            <a:ext uri="{FF2B5EF4-FFF2-40B4-BE49-F238E27FC236}">
              <a16:creationId xmlns:a16="http://schemas.microsoft.com/office/drawing/2014/main" id="{00000000-0008-0000-0400-0000B9000000}"/>
            </a:ext>
          </a:extLst>
        </xdr:cNvPr>
        <xdr:cNvSpPr txBox="1"/>
      </xdr:nvSpPr>
      <xdr:spPr>
        <a:xfrm>
          <a:off x="4914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102507</xdr:rowOff>
    </xdr:from>
    <xdr:to>
      <xdr:col>24</xdr:col>
      <xdr:colOff>114300</xdr:colOff>
      <xdr:row>53</xdr:row>
      <xdr:rowOff>102507</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4737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146050</xdr:rowOff>
    </xdr:from>
    <xdr:to>
      <xdr:col>24</xdr:col>
      <xdr:colOff>25400</xdr:colOff>
      <xdr:row>58</xdr:row>
      <xdr:rowOff>7257</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3987800" y="991870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76399</xdr:rowOff>
    </xdr:from>
    <xdr:ext cx="762000" cy="259045"/>
    <xdr:sp macro="" textlink="">
      <xdr:nvSpPr>
        <xdr:cNvPr id="188" name="扶助費平均値テキスト">
          <a:extLst>
            <a:ext uri="{FF2B5EF4-FFF2-40B4-BE49-F238E27FC236}">
              <a16:creationId xmlns:a16="http://schemas.microsoft.com/office/drawing/2014/main" id="{00000000-0008-0000-0400-0000BC000000}"/>
            </a:ext>
          </a:extLst>
        </xdr:cNvPr>
        <xdr:cNvSpPr txBox="1"/>
      </xdr:nvSpPr>
      <xdr:spPr>
        <a:xfrm>
          <a:off x="4914900" y="9506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59872</xdr:rowOff>
    </xdr:from>
    <xdr:to>
      <xdr:col>24</xdr:col>
      <xdr:colOff>76200</xdr:colOff>
      <xdr:row>56</xdr:row>
      <xdr:rowOff>161472</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47752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102507</xdr:rowOff>
    </xdr:from>
    <xdr:to>
      <xdr:col>19</xdr:col>
      <xdr:colOff>187325</xdr:colOff>
      <xdr:row>57</xdr:row>
      <xdr:rowOff>146050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3098800" y="9875157"/>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16328</xdr:rowOff>
    </xdr:from>
    <xdr:to>
      <xdr:col>20</xdr:col>
      <xdr:colOff>38100</xdr:colOff>
      <xdr:row>56</xdr:row>
      <xdr:rowOff>117928</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937000" y="961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128105</xdr:rowOff>
    </xdr:from>
    <xdr:ext cx="7366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3606800" y="9386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102507</xdr:rowOff>
    </xdr:from>
    <xdr:to>
      <xdr:col>15</xdr:col>
      <xdr:colOff>98425</xdr:colOff>
      <xdr:row>58</xdr:row>
      <xdr:rowOff>18143</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2209800" y="9875157"/>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5443</xdr:rowOff>
    </xdr:from>
    <xdr:to>
      <xdr:col>15</xdr:col>
      <xdr:colOff>149225</xdr:colOff>
      <xdr:row>56</xdr:row>
      <xdr:rowOff>107043</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048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117220</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2717800" y="937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18143</xdr:rowOff>
    </xdr:from>
    <xdr:to>
      <xdr:col>11</xdr:col>
      <xdr:colOff>9525</xdr:colOff>
      <xdr:row>58</xdr:row>
      <xdr:rowOff>83457</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flipV="1">
          <a:off x="1320800" y="996224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38100</xdr:rowOff>
    </xdr:from>
    <xdr:to>
      <xdr:col>11</xdr:col>
      <xdr:colOff>60325</xdr:colOff>
      <xdr:row>56</xdr:row>
      <xdr:rowOff>139700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2159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149877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1828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125185</xdr:rowOff>
    </xdr:from>
    <xdr:to>
      <xdr:col>6</xdr:col>
      <xdr:colOff>171450</xdr:colOff>
      <xdr:row>57</xdr:row>
      <xdr:rowOff>55335</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1270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65512</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939800" y="949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127907</xdr:rowOff>
    </xdr:from>
    <xdr:to>
      <xdr:col>24</xdr:col>
      <xdr:colOff>76200</xdr:colOff>
      <xdr:row>58</xdr:row>
      <xdr:rowOff>58057</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4775200" y="990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99984</xdr:rowOff>
    </xdr:from>
    <xdr:ext cx="762000" cy="259045"/>
    <xdr:sp macro="" textlink="">
      <xdr:nvSpPr>
        <xdr:cNvPr id="207" name="扶助費該当値テキスト">
          <a:extLst>
            <a:ext uri="{FF2B5EF4-FFF2-40B4-BE49-F238E27FC236}">
              <a16:creationId xmlns:a16="http://schemas.microsoft.com/office/drawing/2014/main" id="{00000000-0008-0000-0400-0000CF000000}"/>
            </a:ext>
          </a:extLst>
        </xdr:cNvPr>
        <xdr:cNvSpPr txBox="1"/>
      </xdr:nvSpPr>
      <xdr:spPr>
        <a:xfrm>
          <a:off x="4914900" y="9872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95250</xdr:rowOff>
    </xdr:from>
    <xdr:to>
      <xdr:col>20</xdr:col>
      <xdr:colOff>38100</xdr:colOff>
      <xdr:row>58</xdr:row>
      <xdr:rowOff>25400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937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10177</xdr:rowOff>
    </xdr:from>
    <xdr:ext cx="7366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3606800" y="9954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51707</xdr:rowOff>
    </xdr:from>
    <xdr:to>
      <xdr:col>15</xdr:col>
      <xdr:colOff>149225</xdr:colOff>
      <xdr:row>57</xdr:row>
      <xdr:rowOff>153307</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3048000" y="982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138084</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2717800" y="9910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138793</xdr:rowOff>
    </xdr:from>
    <xdr:to>
      <xdr:col>11</xdr:col>
      <xdr:colOff>60325</xdr:colOff>
      <xdr:row>58</xdr:row>
      <xdr:rowOff>68943</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2159000" y="991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53720</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1828800" y="999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32657</xdr:rowOff>
    </xdr:from>
    <xdr:to>
      <xdr:col>6</xdr:col>
      <xdr:colOff>171450</xdr:colOff>
      <xdr:row>58</xdr:row>
      <xdr:rowOff>134257</xdr:rowOff>
    </xdr:to>
    <xdr:sp macro="" textlink="">
      <xdr:nvSpPr>
        <xdr:cNvPr id="214" name="楕円 213">
          <a:extLst>
            <a:ext uri="{FF2B5EF4-FFF2-40B4-BE49-F238E27FC236}">
              <a16:creationId xmlns:a16="http://schemas.microsoft.com/office/drawing/2014/main" id="{00000000-0008-0000-0400-0000D6000000}"/>
            </a:ext>
          </a:extLst>
        </xdr:cNvPr>
        <xdr:cNvSpPr/>
      </xdr:nvSpPr>
      <xdr:spPr>
        <a:xfrm>
          <a:off x="1270000" y="997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119034</xdr:rowOff>
    </xdr:from>
    <xdr:ext cx="762000" cy="259045"/>
    <xdr:sp macro="" textlink="">
      <xdr:nvSpPr>
        <xdr:cNvPr id="215" name="テキスト ボックス 214">
          <a:extLst>
            <a:ext uri="{FF2B5EF4-FFF2-40B4-BE49-F238E27FC236}">
              <a16:creationId xmlns:a16="http://schemas.microsoft.com/office/drawing/2014/main" id="{00000000-0008-0000-0400-0000D7000000}"/>
            </a:ext>
          </a:extLst>
        </xdr:cNvPr>
        <xdr:cNvSpPr txBox="1"/>
      </xdr:nvSpPr>
      <xdr:spPr>
        <a:xfrm>
          <a:off x="939800" y="10063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類似団体と同程度である。今後も事業の進捗状況の検討や経費の削減を徹底し、繰出金の増加を抑制するよう努める。</a:t>
          </a:r>
        </a:p>
      </xdr:txBody>
    </xdr:sp>
    <xdr:clientData/>
  </xdr:twoCellAnchor>
  <xdr:oneCellAnchor>
    <xdr:from>
      <xdr:col>62</xdr:col>
      <xdr:colOff>6350</xdr:colOff>
      <xdr:row>49</xdr:row>
      <xdr:rowOff>107950</xdr:rowOff>
    </xdr:from>
    <xdr:ext cx="298543" cy="225703"/>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9" name="テキスト ボックス 238">
          <a:extLst>
            <a:ext uri="{FF2B5EF4-FFF2-40B4-BE49-F238E27FC236}">
              <a16:creationId xmlns:a16="http://schemas.microsoft.com/office/drawing/2014/main" id="{00000000-0008-0000-0400-0000EF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a:extLst>
            <a:ext uri="{FF2B5EF4-FFF2-40B4-BE49-F238E27FC236}">
              <a16:creationId xmlns:a16="http://schemas.microsoft.com/office/drawing/2014/main" id="{00000000-0008-0000-0400-0000F1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58420</xdr:rowOff>
    </xdr:from>
    <xdr:to>
      <xdr:col>82</xdr:col>
      <xdr:colOff>107950</xdr:colOff>
      <xdr:row>62</xdr:row>
      <xdr:rowOff>27940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6510000" y="931672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17</xdr:rowOff>
    </xdr:from>
    <xdr:ext cx="762000" cy="259045"/>
    <xdr:sp macro="" textlink="">
      <xdr:nvSpPr>
        <xdr:cNvPr id="243" name="その他最小値テキスト">
          <a:extLst>
            <a:ext uri="{FF2B5EF4-FFF2-40B4-BE49-F238E27FC236}">
              <a16:creationId xmlns:a16="http://schemas.microsoft.com/office/drawing/2014/main" id="{00000000-0008-0000-0400-0000F3000000}"/>
            </a:ext>
          </a:extLst>
        </xdr:cNvPr>
        <xdr:cNvSpPr txBox="1"/>
      </xdr:nvSpPr>
      <xdr:spPr>
        <a:xfrm>
          <a:off x="16598900" y="10629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27940</xdr:rowOff>
    </xdr:from>
    <xdr:to>
      <xdr:col>82</xdr:col>
      <xdr:colOff>196850</xdr:colOff>
      <xdr:row>62</xdr:row>
      <xdr:rowOff>27940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10657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144797</xdr:rowOff>
    </xdr:from>
    <xdr:ext cx="762000" cy="259045"/>
    <xdr:sp macro="" textlink="">
      <xdr:nvSpPr>
        <xdr:cNvPr id="245" name="その他最大値テキスト">
          <a:extLst>
            <a:ext uri="{FF2B5EF4-FFF2-40B4-BE49-F238E27FC236}">
              <a16:creationId xmlns:a16="http://schemas.microsoft.com/office/drawing/2014/main" id="{00000000-0008-0000-0400-0000F5000000}"/>
            </a:ext>
          </a:extLst>
        </xdr:cNvPr>
        <xdr:cNvSpPr txBox="1"/>
      </xdr:nvSpPr>
      <xdr:spPr>
        <a:xfrm>
          <a:off x="16598900" y="9060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58420</xdr:rowOff>
    </xdr:from>
    <xdr:to>
      <xdr:col>82</xdr:col>
      <xdr:colOff>196850</xdr:colOff>
      <xdr:row>54</xdr:row>
      <xdr:rowOff>58420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9316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12700</xdr:rowOff>
    </xdr:from>
    <xdr:to>
      <xdr:col>82</xdr:col>
      <xdr:colOff>107950</xdr:colOff>
      <xdr:row>58</xdr:row>
      <xdr:rowOff>43180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flipV="1">
          <a:off x="15671800" y="995680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58</xdr:row>
      <xdr:rowOff>2557</xdr:rowOff>
    </xdr:from>
    <xdr:ext cx="762000" cy="259045"/>
    <xdr:sp macro="" textlink="">
      <xdr:nvSpPr>
        <xdr:cNvPr id="248" name="その他平均値テキスト">
          <a:extLst>
            <a:ext uri="{FF2B5EF4-FFF2-40B4-BE49-F238E27FC236}">
              <a16:creationId xmlns:a16="http://schemas.microsoft.com/office/drawing/2014/main" id="{00000000-0008-0000-0400-0000F8000000}"/>
            </a:ext>
          </a:extLst>
        </xdr:cNvPr>
        <xdr:cNvSpPr txBox="1"/>
      </xdr:nvSpPr>
      <xdr:spPr>
        <a:xfrm>
          <a:off x="16598900" y="9946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30480</xdr:rowOff>
    </xdr:from>
    <xdr:to>
      <xdr:col>82</xdr:col>
      <xdr:colOff>158750</xdr:colOff>
      <xdr:row>58</xdr:row>
      <xdr:rowOff>132080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6459200" y="997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123190</xdr:rowOff>
    </xdr:from>
    <xdr:to>
      <xdr:col>78</xdr:col>
      <xdr:colOff>69850</xdr:colOff>
      <xdr:row>58</xdr:row>
      <xdr:rowOff>43180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4782800" y="989584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30480</xdr:rowOff>
    </xdr:from>
    <xdr:to>
      <xdr:col>78</xdr:col>
      <xdr:colOff>120650</xdr:colOff>
      <xdr:row>58</xdr:row>
      <xdr:rowOff>132080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5621000" y="997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116857</xdr:rowOff>
    </xdr:from>
    <xdr:ext cx="7366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5290800" y="10060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123190</xdr:rowOff>
    </xdr:from>
    <xdr:to>
      <xdr:col>73</xdr:col>
      <xdr:colOff>180975</xdr:colOff>
      <xdr:row>60</xdr:row>
      <xdr:rowOff>119380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3893800" y="9895840"/>
          <a:ext cx="889000" cy="510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38100</xdr:rowOff>
    </xdr:from>
    <xdr:to>
      <xdr:col>74</xdr:col>
      <xdr:colOff>31750</xdr:colOff>
      <xdr:row>58</xdr:row>
      <xdr:rowOff>139700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4732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124477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44018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60</xdr:row>
      <xdr:rowOff>50800</xdr:rowOff>
    </xdr:from>
    <xdr:to>
      <xdr:col>69</xdr:col>
      <xdr:colOff>92075</xdr:colOff>
      <xdr:row>60</xdr:row>
      <xdr:rowOff>119380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3004800" y="103378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106680</xdr:rowOff>
    </xdr:from>
    <xdr:to>
      <xdr:col>69</xdr:col>
      <xdr:colOff>142875</xdr:colOff>
      <xdr:row>59</xdr:row>
      <xdr:rowOff>36830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3843000" y="1005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47007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3512800" y="981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72390</xdr:rowOff>
    </xdr:from>
    <xdr:to>
      <xdr:col>65</xdr:col>
      <xdr:colOff>53975</xdr:colOff>
      <xdr:row>60</xdr:row>
      <xdr:rowOff>2540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2954000" y="1018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12717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623800" y="995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133350</xdr:rowOff>
    </xdr:from>
    <xdr:to>
      <xdr:col>82</xdr:col>
      <xdr:colOff>158750</xdr:colOff>
      <xdr:row>58</xdr:row>
      <xdr:rowOff>63500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64592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149877</xdr:rowOff>
    </xdr:from>
    <xdr:ext cx="762000" cy="259045"/>
    <xdr:sp macro="" textlink="">
      <xdr:nvSpPr>
        <xdr:cNvPr id="267" name="その他該当値テキスト">
          <a:extLst>
            <a:ext uri="{FF2B5EF4-FFF2-40B4-BE49-F238E27FC236}">
              <a16:creationId xmlns:a16="http://schemas.microsoft.com/office/drawing/2014/main" id="{00000000-0008-0000-0400-00000B010000}"/>
            </a:ext>
          </a:extLst>
        </xdr:cNvPr>
        <xdr:cNvSpPr txBox="1"/>
      </xdr:nvSpPr>
      <xdr:spPr>
        <a:xfrm>
          <a:off x="16598900" y="975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163830</xdr:rowOff>
    </xdr:from>
    <xdr:to>
      <xdr:col>78</xdr:col>
      <xdr:colOff>120650</xdr:colOff>
      <xdr:row>58</xdr:row>
      <xdr:rowOff>93980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5621000" y="993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104157</xdr:rowOff>
    </xdr:from>
    <xdr:ext cx="7366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5290800" y="970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72390</xdr:rowOff>
    </xdr:from>
    <xdr:to>
      <xdr:col>74</xdr:col>
      <xdr:colOff>31750</xdr:colOff>
      <xdr:row>58</xdr:row>
      <xdr:rowOff>2540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4732000" y="984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12717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401800" y="961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60</xdr:row>
      <xdr:rowOff>68580</xdr:rowOff>
    </xdr:from>
    <xdr:to>
      <xdr:col>69</xdr:col>
      <xdr:colOff>142875</xdr:colOff>
      <xdr:row>60</xdr:row>
      <xdr:rowOff>170180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3843000" y="1035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154957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3512800" y="1044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0</xdr:rowOff>
    </xdr:from>
    <xdr:to>
      <xdr:col>65</xdr:col>
      <xdr:colOff>53975</xdr:colOff>
      <xdr:row>60</xdr:row>
      <xdr:rowOff>101600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2954000" y="1028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86377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2623800" y="1037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類似団体と比べ低い比率で推移している。</a:t>
          </a:r>
        </a:p>
        <a:p>
          <a:r>
            <a:rPr kumimoji="1" lang="ja-JP" altLang="en-US" sz="1300">
              <a:latin typeface="ＭＳ Ｐゴシック" panose="020B0600070205080204" pitchFamily="50" charset="-128"/>
              <a:ea typeface="ＭＳ Ｐゴシック" panose="020B0600070205080204" pitchFamily="50" charset="-128"/>
            </a:rPr>
            <a:t>今後も各種団体への補助金の費用対効果を勘案し、効果の少ないものへの補助の廃止、減額を積極的に進める。</a:t>
          </a:r>
        </a:p>
      </xdr:txBody>
    </xdr:sp>
    <xdr:clientData/>
  </xdr:twoCellAnchor>
  <xdr:oneCellAnchor>
    <xdr:from>
      <xdr:col>62</xdr:col>
      <xdr:colOff>6350</xdr:colOff>
      <xdr:row>29</xdr:row>
      <xdr:rowOff>107950</xdr:rowOff>
    </xdr:from>
    <xdr:ext cx="298543" cy="225703"/>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a:extLst>
            <a:ext uri="{FF2B5EF4-FFF2-40B4-BE49-F238E27FC236}">
              <a16:creationId xmlns:a16="http://schemas.microsoft.com/office/drawing/2014/main" id="{00000000-0008-0000-0400-00002B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127000</xdr:rowOff>
    </xdr:from>
    <xdr:to>
      <xdr:col>82</xdr:col>
      <xdr:colOff>107950</xdr:colOff>
      <xdr:row>40</xdr:row>
      <xdr:rowOff>113284</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flipV="1">
          <a:off x="16510000" y="5956300"/>
          <a:ext cx="0" cy="1014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85361</xdr:rowOff>
    </xdr:from>
    <xdr:ext cx="762000" cy="259045"/>
    <xdr:sp macro="" textlink="">
      <xdr:nvSpPr>
        <xdr:cNvPr id="301" name="補助費等最小値テキスト">
          <a:extLst>
            <a:ext uri="{FF2B5EF4-FFF2-40B4-BE49-F238E27FC236}">
              <a16:creationId xmlns:a16="http://schemas.microsoft.com/office/drawing/2014/main" id="{00000000-0008-0000-0400-00002D010000}"/>
            </a:ext>
          </a:extLst>
        </xdr:cNvPr>
        <xdr:cNvSpPr txBox="1"/>
      </xdr:nvSpPr>
      <xdr:spPr>
        <a:xfrm>
          <a:off x="16598900" y="6943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113284</xdr:rowOff>
    </xdr:from>
    <xdr:to>
      <xdr:col>82</xdr:col>
      <xdr:colOff>196850</xdr:colOff>
      <xdr:row>40</xdr:row>
      <xdr:rowOff>113284</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6971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41927</xdr:rowOff>
    </xdr:from>
    <xdr:ext cx="762000" cy="259045"/>
    <xdr:sp macro="" textlink="">
      <xdr:nvSpPr>
        <xdr:cNvPr id="303" name="補助費等最大値テキスト">
          <a:extLst>
            <a:ext uri="{FF2B5EF4-FFF2-40B4-BE49-F238E27FC236}">
              <a16:creationId xmlns:a16="http://schemas.microsoft.com/office/drawing/2014/main" id="{00000000-0008-0000-0400-00002F010000}"/>
            </a:ext>
          </a:extLst>
        </xdr:cNvPr>
        <xdr:cNvSpPr txBox="1"/>
      </xdr:nvSpPr>
      <xdr:spPr>
        <a:xfrm>
          <a:off x="16598900" y="569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127000</xdr:rowOff>
    </xdr:from>
    <xdr:to>
      <xdr:col>82</xdr:col>
      <xdr:colOff>196850</xdr:colOff>
      <xdr:row>34</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595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127000</xdr:rowOff>
    </xdr:from>
    <xdr:to>
      <xdr:col>82</xdr:col>
      <xdr:colOff>107950</xdr:colOff>
      <xdr:row>36</xdr:row>
      <xdr:rowOff>163576</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5671800" y="6299200"/>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32275</xdr:rowOff>
    </xdr:from>
    <xdr:ext cx="762000" cy="259045"/>
    <xdr:sp macro="" textlink="">
      <xdr:nvSpPr>
        <xdr:cNvPr id="306" name="補助費等平均値テキスト">
          <a:extLst>
            <a:ext uri="{FF2B5EF4-FFF2-40B4-BE49-F238E27FC236}">
              <a16:creationId xmlns:a16="http://schemas.microsoft.com/office/drawing/2014/main" id="{00000000-0008-0000-0400-000032010000}"/>
            </a:ext>
          </a:extLst>
        </xdr:cNvPr>
        <xdr:cNvSpPr txBox="1"/>
      </xdr:nvSpPr>
      <xdr:spPr>
        <a:xfrm>
          <a:off x="16598900" y="63759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60198</xdr:rowOff>
    </xdr:from>
    <xdr:to>
      <xdr:col>82</xdr:col>
      <xdr:colOff>158750</xdr:colOff>
      <xdr:row>37</xdr:row>
      <xdr:rowOff>161798</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6459200" y="6403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99568</xdr:rowOff>
    </xdr:from>
    <xdr:to>
      <xdr:col>78</xdr:col>
      <xdr:colOff>69850</xdr:colOff>
      <xdr:row>36</xdr:row>
      <xdr:rowOff>127000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4782800" y="627176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19050</xdr:rowOff>
    </xdr:from>
    <xdr:to>
      <xdr:col>78</xdr:col>
      <xdr:colOff>120650</xdr:colOff>
      <xdr:row>37</xdr:row>
      <xdr:rowOff>120650</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5621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105427</xdr:rowOff>
    </xdr:from>
    <xdr:ext cx="7366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5290800" y="644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170434</xdr:rowOff>
    </xdr:from>
    <xdr:to>
      <xdr:col>73</xdr:col>
      <xdr:colOff>180975</xdr:colOff>
      <xdr:row>36</xdr:row>
      <xdr:rowOff>99568</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3893800" y="6171184"/>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163068</xdr:rowOff>
    </xdr:from>
    <xdr:to>
      <xdr:col>74</xdr:col>
      <xdr:colOff>31750</xdr:colOff>
      <xdr:row>37</xdr:row>
      <xdr:rowOff>93218</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4732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77995</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4401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170434</xdr:rowOff>
    </xdr:from>
    <xdr:to>
      <xdr:col>69</xdr:col>
      <xdr:colOff>92075</xdr:colOff>
      <xdr:row>36</xdr:row>
      <xdr:rowOff>49276</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flipV="1">
          <a:off x="13004800" y="6171184"/>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46482</xdr:rowOff>
    </xdr:from>
    <xdr:to>
      <xdr:col>69</xdr:col>
      <xdr:colOff>142875</xdr:colOff>
      <xdr:row>37</xdr:row>
      <xdr:rowOff>148082</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3843000" y="6390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132859</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3512800" y="6476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163068</xdr:rowOff>
    </xdr:from>
    <xdr:to>
      <xdr:col>65</xdr:col>
      <xdr:colOff>53975</xdr:colOff>
      <xdr:row>37</xdr:row>
      <xdr:rowOff>93218</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2954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77995</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623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112776</xdr:rowOff>
    </xdr:from>
    <xdr:to>
      <xdr:col>82</xdr:col>
      <xdr:colOff>158750</xdr:colOff>
      <xdr:row>37</xdr:row>
      <xdr:rowOff>42926</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6459200" y="628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129303</xdr:rowOff>
    </xdr:from>
    <xdr:ext cx="762000" cy="259045"/>
    <xdr:sp macro="" textlink="">
      <xdr:nvSpPr>
        <xdr:cNvPr id="325" name="補助費等該当値テキスト">
          <a:extLst>
            <a:ext uri="{FF2B5EF4-FFF2-40B4-BE49-F238E27FC236}">
              <a16:creationId xmlns:a16="http://schemas.microsoft.com/office/drawing/2014/main" id="{00000000-0008-0000-0400-000045010000}"/>
            </a:ext>
          </a:extLst>
        </xdr:cNvPr>
        <xdr:cNvSpPr txBox="1"/>
      </xdr:nvSpPr>
      <xdr:spPr>
        <a:xfrm>
          <a:off x="16598900" y="6130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76200</xdr:rowOff>
    </xdr:from>
    <xdr:to>
      <xdr:col>78</xdr:col>
      <xdr:colOff>120650</xdr:colOff>
      <xdr:row>37</xdr:row>
      <xdr:rowOff>6350</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5621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16527</xdr:rowOff>
    </xdr:from>
    <xdr:ext cx="7366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290800" y="601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48768</xdr:rowOff>
    </xdr:from>
    <xdr:to>
      <xdr:col>74</xdr:col>
      <xdr:colOff>31750</xdr:colOff>
      <xdr:row>36</xdr:row>
      <xdr:rowOff>150368</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4732000" y="622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160545</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401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119634</xdr:rowOff>
    </xdr:from>
    <xdr:to>
      <xdr:col>69</xdr:col>
      <xdr:colOff>142875</xdr:colOff>
      <xdr:row>36</xdr:row>
      <xdr:rowOff>49784</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3843000" y="6120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59961</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512800" y="5889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169926</xdr:rowOff>
    </xdr:from>
    <xdr:to>
      <xdr:col>65</xdr:col>
      <xdr:colOff>53975</xdr:colOff>
      <xdr:row>36</xdr:row>
      <xdr:rowOff>100076</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2954000" y="617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110253</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2623800" y="5939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公債費は増加傾向にあり今後も増加することが見込まれる。現状の数値は非常に良好ではあるが、このような状況を加味し、公営企業会計を含めた中長期的視野での財政運営を行わなければならない。</a:t>
          </a:r>
        </a:p>
      </xdr:txBody>
    </xdr:sp>
    <xdr:clientData/>
  </xdr:twoCellAnchor>
  <xdr:oneCellAnchor>
    <xdr:from>
      <xdr:col>3</xdr:col>
      <xdr:colOff>123825</xdr:colOff>
      <xdr:row>69</xdr:row>
      <xdr:rowOff>107950</xdr:rowOff>
    </xdr:from>
    <xdr:ext cx="298543" cy="225703"/>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a:extLst>
            <a:ext uri="{FF2B5EF4-FFF2-40B4-BE49-F238E27FC236}">
              <a16:creationId xmlns:a16="http://schemas.microsoft.com/office/drawing/2014/main" id="{00000000-0008-0000-0400-000065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62992</xdr:rowOff>
    </xdr:from>
    <xdr:to>
      <xdr:col>24</xdr:col>
      <xdr:colOff>25400</xdr:colOff>
      <xdr:row>80</xdr:row>
      <xdr:rowOff>145287</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4826000" y="12750292"/>
          <a:ext cx="0" cy="1110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117364</xdr:rowOff>
    </xdr:from>
    <xdr:ext cx="762000" cy="259045"/>
    <xdr:sp macro="" textlink="">
      <xdr:nvSpPr>
        <xdr:cNvPr id="359" name="公債費最小値テキスト">
          <a:extLst>
            <a:ext uri="{FF2B5EF4-FFF2-40B4-BE49-F238E27FC236}">
              <a16:creationId xmlns:a16="http://schemas.microsoft.com/office/drawing/2014/main" id="{00000000-0008-0000-0400-000067010000}"/>
            </a:ext>
          </a:extLst>
        </xdr:cNvPr>
        <xdr:cNvSpPr txBox="1"/>
      </xdr:nvSpPr>
      <xdr:spPr>
        <a:xfrm>
          <a:off x="4914900" y="13833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145287</xdr:rowOff>
    </xdr:from>
    <xdr:to>
      <xdr:col>24</xdr:col>
      <xdr:colOff>114300</xdr:colOff>
      <xdr:row>80</xdr:row>
      <xdr:rowOff>145287</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3861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149369</xdr:rowOff>
    </xdr:from>
    <xdr:ext cx="762000" cy="259045"/>
    <xdr:sp macro="" textlink="">
      <xdr:nvSpPr>
        <xdr:cNvPr id="361" name="公債費最大値テキスト">
          <a:extLst>
            <a:ext uri="{FF2B5EF4-FFF2-40B4-BE49-F238E27FC236}">
              <a16:creationId xmlns:a16="http://schemas.microsoft.com/office/drawing/2014/main" id="{00000000-0008-0000-0400-000069010000}"/>
            </a:ext>
          </a:extLst>
        </xdr:cNvPr>
        <xdr:cNvSpPr txBox="1"/>
      </xdr:nvSpPr>
      <xdr:spPr>
        <a:xfrm>
          <a:off x="4914900" y="12493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62992</xdr:rowOff>
    </xdr:from>
    <xdr:to>
      <xdr:col>24</xdr:col>
      <xdr:colOff>114300</xdr:colOff>
      <xdr:row>74</xdr:row>
      <xdr:rowOff>62992</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275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73</xdr:row>
      <xdr:rowOff>138430</xdr:rowOff>
    </xdr:from>
    <xdr:to>
      <xdr:col>24</xdr:col>
      <xdr:colOff>25400</xdr:colOff>
      <xdr:row>74</xdr:row>
      <xdr:rowOff>62992</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3987800" y="12654280"/>
          <a:ext cx="8382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13988</xdr:rowOff>
    </xdr:from>
    <xdr:ext cx="762000" cy="259045"/>
    <xdr:sp macro="" textlink="">
      <xdr:nvSpPr>
        <xdr:cNvPr id="364" name="公債費平均値テキスト">
          <a:extLst>
            <a:ext uri="{FF2B5EF4-FFF2-40B4-BE49-F238E27FC236}">
              <a16:creationId xmlns:a16="http://schemas.microsoft.com/office/drawing/2014/main" id="{00000000-0008-0000-0400-00006C010000}"/>
            </a:ext>
          </a:extLst>
        </xdr:cNvPr>
        <xdr:cNvSpPr txBox="1"/>
      </xdr:nvSpPr>
      <xdr:spPr>
        <a:xfrm>
          <a:off x="4914900" y="132156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41911</xdr:rowOff>
    </xdr:from>
    <xdr:to>
      <xdr:col>24</xdr:col>
      <xdr:colOff>76200</xdr:colOff>
      <xdr:row>77</xdr:row>
      <xdr:rowOff>143511</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47752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73</xdr:row>
      <xdr:rowOff>124714</xdr:rowOff>
    </xdr:from>
    <xdr:to>
      <xdr:col>19</xdr:col>
      <xdr:colOff>187325</xdr:colOff>
      <xdr:row>73</xdr:row>
      <xdr:rowOff>138430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3098800" y="1264056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46482</xdr:rowOff>
    </xdr:from>
    <xdr:to>
      <xdr:col>20</xdr:col>
      <xdr:colOff>38100</xdr:colOff>
      <xdr:row>77</xdr:row>
      <xdr:rowOff>148082</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937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132859</xdr:rowOff>
    </xdr:from>
    <xdr:ext cx="7366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3606800" y="13334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73</xdr:row>
      <xdr:rowOff>124714</xdr:rowOff>
    </xdr:from>
    <xdr:to>
      <xdr:col>15</xdr:col>
      <xdr:colOff>98425</xdr:colOff>
      <xdr:row>73</xdr:row>
      <xdr:rowOff>133858</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2209800" y="1264056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9906</xdr:rowOff>
    </xdr:from>
    <xdr:to>
      <xdr:col>15</xdr:col>
      <xdr:colOff>149225</xdr:colOff>
      <xdr:row>77</xdr:row>
      <xdr:rowOff>111506</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048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96283</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2717800" y="1329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73</xdr:row>
      <xdr:rowOff>88138</xdr:rowOff>
    </xdr:from>
    <xdr:to>
      <xdr:col>11</xdr:col>
      <xdr:colOff>9525</xdr:colOff>
      <xdr:row>73</xdr:row>
      <xdr:rowOff>133858</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1320800" y="1260398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32765</xdr:rowOff>
    </xdr:from>
    <xdr:to>
      <xdr:col>11</xdr:col>
      <xdr:colOff>60325</xdr:colOff>
      <xdr:row>77</xdr:row>
      <xdr:rowOff>134365</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2159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119142</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828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23622</xdr:rowOff>
    </xdr:from>
    <xdr:to>
      <xdr:col>6</xdr:col>
      <xdr:colOff>171450</xdr:colOff>
      <xdr:row>77</xdr:row>
      <xdr:rowOff>125222</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1270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109999</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939800" y="1331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12192</xdr:rowOff>
    </xdr:from>
    <xdr:to>
      <xdr:col>24</xdr:col>
      <xdr:colOff>76200</xdr:colOff>
      <xdr:row>74</xdr:row>
      <xdr:rowOff>113792</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4775200" y="12699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92219</xdr:rowOff>
    </xdr:from>
    <xdr:ext cx="762000" cy="259045"/>
    <xdr:sp macro="" textlink="">
      <xdr:nvSpPr>
        <xdr:cNvPr id="383" name="公債費該当値テキスト">
          <a:extLst>
            <a:ext uri="{FF2B5EF4-FFF2-40B4-BE49-F238E27FC236}">
              <a16:creationId xmlns:a16="http://schemas.microsoft.com/office/drawing/2014/main" id="{00000000-0008-0000-0400-00007F010000}"/>
            </a:ext>
          </a:extLst>
        </xdr:cNvPr>
        <xdr:cNvSpPr txBox="1"/>
      </xdr:nvSpPr>
      <xdr:spPr>
        <a:xfrm>
          <a:off x="4914900" y="12608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73</xdr:row>
      <xdr:rowOff>87630</xdr:rowOff>
    </xdr:from>
    <xdr:to>
      <xdr:col>20</xdr:col>
      <xdr:colOff>38100</xdr:colOff>
      <xdr:row>74</xdr:row>
      <xdr:rowOff>17780</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3937000" y="12603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72</xdr:row>
      <xdr:rowOff>27957</xdr:rowOff>
    </xdr:from>
    <xdr:ext cx="7366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606800" y="12372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73</xdr:row>
      <xdr:rowOff>73914</xdr:rowOff>
    </xdr:from>
    <xdr:to>
      <xdr:col>15</xdr:col>
      <xdr:colOff>149225</xdr:colOff>
      <xdr:row>74</xdr:row>
      <xdr:rowOff>4064</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048000" y="12589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72</xdr:row>
      <xdr:rowOff>14241</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717800" y="12358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73</xdr:row>
      <xdr:rowOff>83058</xdr:rowOff>
    </xdr:from>
    <xdr:to>
      <xdr:col>11</xdr:col>
      <xdr:colOff>60325</xdr:colOff>
      <xdr:row>74</xdr:row>
      <xdr:rowOff>13208</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2159000" y="12598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72</xdr:row>
      <xdr:rowOff>23385</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828800" y="12367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73</xdr:row>
      <xdr:rowOff>37338</xdr:rowOff>
    </xdr:from>
    <xdr:to>
      <xdr:col>6</xdr:col>
      <xdr:colOff>171450</xdr:colOff>
      <xdr:row>73</xdr:row>
      <xdr:rowOff>138938</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1270000" y="12553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71</xdr:row>
      <xdr:rowOff>149115</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939800" y="12322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公債費以外に係る経常収支比率は、物件費が類似団体平均を上回っていることなどから類似団体平均を上回った。</a:t>
          </a:r>
        </a:p>
        <a:p>
          <a:r>
            <a:rPr kumimoji="1" lang="ja-JP" altLang="en-US" sz="1300">
              <a:latin typeface="ＭＳ Ｐゴシック" panose="020B0600070205080204" pitchFamily="50" charset="-128"/>
              <a:ea typeface="ＭＳ Ｐゴシック" panose="020B0600070205080204" pitchFamily="50" charset="-128"/>
            </a:rPr>
            <a:t>経常経費抑制の更なる徹底を図り、物件費を抑制することで繰出状況の精査と経費の削減を徹底する。</a:t>
          </a:r>
        </a:p>
      </xdr:txBody>
    </xdr:sp>
    <xdr:clientData/>
  </xdr:twoCellAnchor>
  <xdr:oneCellAnchor>
    <xdr:from>
      <xdr:col>62</xdr:col>
      <xdr:colOff>6350</xdr:colOff>
      <xdr:row>69</xdr:row>
      <xdr:rowOff>107950</xdr:rowOff>
    </xdr:from>
    <xdr:ext cx="298543" cy="225703"/>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8" name="公債費以外グラフ枠">
          <a:extLst>
            <a:ext uri="{FF2B5EF4-FFF2-40B4-BE49-F238E27FC236}">
              <a16:creationId xmlns:a16="http://schemas.microsoft.com/office/drawing/2014/main" id="{00000000-0008-0000-0400-0000A2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62230</xdr:rowOff>
    </xdr:from>
    <xdr:to>
      <xdr:col>82</xdr:col>
      <xdr:colOff>107950</xdr:colOff>
      <xdr:row>80</xdr:row>
      <xdr:rowOff>142239</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flipV="1">
          <a:off x="16510000" y="12749530"/>
          <a:ext cx="0" cy="1108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114316</xdr:rowOff>
    </xdr:from>
    <xdr:ext cx="762000" cy="259045"/>
    <xdr:sp macro="" textlink="">
      <xdr:nvSpPr>
        <xdr:cNvPr id="420" name="公債費以外最小値テキスト">
          <a:extLst>
            <a:ext uri="{FF2B5EF4-FFF2-40B4-BE49-F238E27FC236}">
              <a16:creationId xmlns:a16="http://schemas.microsoft.com/office/drawing/2014/main" id="{00000000-0008-0000-0400-0000A4010000}"/>
            </a:ext>
          </a:extLst>
        </xdr:cNvPr>
        <xdr:cNvSpPr txBox="1"/>
      </xdr:nvSpPr>
      <xdr:spPr>
        <a:xfrm>
          <a:off x="16598900" y="13830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142239</xdr:rowOff>
    </xdr:from>
    <xdr:to>
      <xdr:col>82</xdr:col>
      <xdr:colOff>196850</xdr:colOff>
      <xdr:row>80</xdr:row>
      <xdr:rowOff>142239</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6421100" y="13858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148607</xdr:rowOff>
    </xdr:from>
    <xdr:ext cx="762000" cy="259045"/>
    <xdr:sp macro="" textlink="">
      <xdr:nvSpPr>
        <xdr:cNvPr id="422" name="公債費以外最大値テキスト">
          <a:extLst>
            <a:ext uri="{FF2B5EF4-FFF2-40B4-BE49-F238E27FC236}">
              <a16:creationId xmlns:a16="http://schemas.microsoft.com/office/drawing/2014/main" id="{00000000-0008-0000-0400-0000A6010000}"/>
            </a:ext>
          </a:extLst>
        </xdr:cNvPr>
        <xdr:cNvSpPr txBox="1"/>
      </xdr:nvSpPr>
      <xdr:spPr>
        <a:xfrm>
          <a:off x="16598900" y="12493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62230</xdr:rowOff>
    </xdr:from>
    <xdr:to>
      <xdr:col>82</xdr:col>
      <xdr:colOff>196850</xdr:colOff>
      <xdr:row>74</xdr:row>
      <xdr:rowOff>62230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2749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8889</xdr:rowOff>
    </xdr:from>
    <xdr:to>
      <xdr:col>82</xdr:col>
      <xdr:colOff>107950</xdr:colOff>
      <xdr:row>79</xdr:row>
      <xdr:rowOff>100330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5671800" y="13553439"/>
          <a:ext cx="8382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5097</xdr:rowOff>
    </xdr:from>
    <xdr:ext cx="762000" cy="259045"/>
    <xdr:sp macro="" textlink="">
      <xdr:nvSpPr>
        <xdr:cNvPr id="425" name="公債費以外平均値テキスト">
          <a:extLst>
            <a:ext uri="{FF2B5EF4-FFF2-40B4-BE49-F238E27FC236}">
              <a16:creationId xmlns:a16="http://schemas.microsoft.com/office/drawing/2014/main" id="{00000000-0008-0000-0400-0000A9010000}"/>
            </a:ext>
          </a:extLst>
        </xdr:cNvPr>
        <xdr:cNvSpPr txBox="1"/>
      </xdr:nvSpPr>
      <xdr:spPr>
        <a:xfrm>
          <a:off x="16598900" y="132067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160020</xdr:rowOff>
    </xdr:from>
    <xdr:to>
      <xdr:col>82</xdr:col>
      <xdr:colOff>158750</xdr:colOff>
      <xdr:row>78</xdr:row>
      <xdr:rowOff>90170</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6459200" y="13361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27939</xdr:rowOff>
    </xdr:from>
    <xdr:to>
      <xdr:col>78</xdr:col>
      <xdr:colOff>69850</xdr:colOff>
      <xdr:row>79</xdr:row>
      <xdr:rowOff>8889</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4782800" y="13401039"/>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91439</xdr:rowOff>
    </xdr:from>
    <xdr:to>
      <xdr:col>78</xdr:col>
      <xdr:colOff>120650</xdr:colOff>
      <xdr:row>78</xdr:row>
      <xdr:rowOff>21589</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5621000" y="13293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31766</xdr:rowOff>
    </xdr:from>
    <xdr:ext cx="7366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5290800" y="130619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27939</xdr:rowOff>
    </xdr:from>
    <xdr:to>
      <xdr:col>73</xdr:col>
      <xdr:colOff>180975</xdr:colOff>
      <xdr:row>79</xdr:row>
      <xdr:rowOff>43180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3893800" y="13401039"/>
          <a:ext cx="889000" cy="186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0</xdr:rowOff>
    </xdr:from>
    <xdr:to>
      <xdr:col>74</xdr:col>
      <xdr:colOff>31750</xdr:colOff>
      <xdr:row>77</xdr:row>
      <xdr:rowOff>101600</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4732000" y="1320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111777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4401800" y="1297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8889</xdr:rowOff>
    </xdr:from>
    <xdr:to>
      <xdr:col>69</xdr:col>
      <xdr:colOff>92075</xdr:colOff>
      <xdr:row>79</xdr:row>
      <xdr:rowOff>43180</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3004800" y="13553439"/>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11430</xdr:rowOff>
    </xdr:from>
    <xdr:to>
      <xdr:col>69</xdr:col>
      <xdr:colOff>142875</xdr:colOff>
      <xdr:row>78</xdr:row>
      <xdr:rowOff>113030</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3843000" y="1338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123207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3512800" y="13153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60961</xdr:rowOff>
    </xdr:from>
    <xdr:to>
      <xdr:col>65</xdr:col>
      <xdr:colOff>53975</xdr:colOff>
      <xdr:row>78</xdr:row>
      <xdr:rowOff>162561</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2954000" y="13434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1288</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2623800" y="13202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49530</xdr:rowOff>
    </xdr:from>
    <xdr:to>
      <xdr:col>82</xdr:col>
      <xdr:colOff>158750</xdr:colOff>
      <xdr:row>79</xdr:row>
      <xdr:rowOff>151130</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6459200" y="1359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21607</xdr:rowOff>
    </xdr:from>
    <xdr:ext cx="762000" cy="259045"/>
    <xdr:sp macro="" textlink="">
      <xdr:nvSpPr>
        <xdr:cNvPr id="444" name="公債費以外該当値テキスト">
          <a:extLst>
            <a:ext uri="{FF2B5EF4-FFF2-40B4-BE49-F238E27FC236}">
              <a16:creationId xmlns:a16="http://schemas.microsoft.com/office/drawing/2014/main" id="{00000000-0008-0000-0400-0000BC010000}"/>
            </a:ext>
          </a:extLst>
        </xdr:cNvPr>
        <xdr:cNvSpPr txBox="1"/>
      </xdr:nvSpPr>
      <xdr:spPr>
        <a:xfrm>
          <a:off x="16598900" y="1356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129539</xdr:rowOff>
    </xdr:from>
    <xdr:to>
      <xdr:col>78</xdr:col>
      <xdr:colOff>120650</xdr:colOff>
      <xdr:row>79</xdr:row>
      <xdr:rowOff>59689</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5621000" y="13502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44466</xdr:rowOff>
    </xdr:from>
    <xdr:ext cx="7366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5290800" y="13589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148589</xdr:rowOff>
    </xdr:from>
    <xdr:to>
      <xdr:col>74</xdr:col>
      <xdr:colOff>31750</xdr:colOff>
      <xdr:row>78</xdr:row>
      <xdr:rowOff>78739</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4732000" y="13350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63516</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401800" y="13436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163830</xdr:rowOff>
    </xdr:from>
    <xdr:to>
      <xdr:col>69</xdr:col>
      <xdr:colOff>142875</xdr:colOff>
      <xdr:row>79</xdr:row>
      <xdr:rowOff>93980</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3843000" y="13536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78757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3512800" y="13623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129539</xdr:rowOff>
    </xdr:from>
    <xdr:to>
      <xdr:col>65</xdr:col>
      <xdr:colOff>53975</xdr:colOff>
      <xdr:row>79</xdr:row>
      <xdr:rowOff>59689</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2954000" y="13502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44466</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2623800" y="13589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徳島県松茂町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3175</xdr:rowOff>
    </xdr:from>
    <xdr:to>
      <xdr:col>33</xdr:col>
      <xdr:colOff>114300</xdr:colOff>
      <xdr:row>20</xdr:row>
      <xdr:rowOff>3175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1" name="人口1人当たり決算額の推移グラフ枠130">
          <a:extLst>
            <a:ext uri="{FF2B5EF4-FFF2-40B4-BE49-F238E27FC236}">
              <a16:creationId xmlns:a16="http://schemas.microsoft.com/office/drawing/2014/main" id="{00000000-0008-0000-0500-000029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60764</xdr:rowOff>
    </xdr:from>
    <xdr:to>
      <xdr:col>29</xdr:col>
      <xdr:colOff>127000</xdr:colOff>
      <xdr:row>18</xdr:row>
      <xdr:rowOff>33108</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flipV="1">
          <a:off x="5651500" y="2165789"/>
          <a:ext cx="0" cy="100104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5185</xdr:rowOff>
    </xdr:from>
    <xdr:ext cx="762000" cy="259045"/>
    <xdr:sp macro="" textlink="">
      <xdr:nvSpPr>
        <xdr:cNvPr id="43" name="人口1人当たり決算額の推移最小値テキスト130">
          <a:extLst>
            <a:ext uri="{FF2B5EF4-FFF2-40B4-BE49-F238E27FC236}">
              <a16:creationId xmlns:a16="http://schemas.microsoft.com/office/drawing/2014/main" id="{00000000-0008-0000-0500-00002B000000}"/>
            </a:ext>
          </a:extLst>
        </xdr:cNvPr>
        <xdr:cNvSpPr txBox="1"/>
      </xdr:nvSpPr>
      <xdr:spPr>
        <a:xfrm>
          <a:off x="5740400" y="3138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33108</xdr:rowOff>
    </xdr:from>
    <xdr:to>
      <xdr:col>30</xdr:col>
      <xdr:colOff>25400</xdr:colOff>
      <xdr:row>18</xdr:row>
      <xdr:rowOff>33108</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5562600" y="31668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147141</xdr:rowOff>
    </xdr:from>
    <xdr:ext cx="762000" cy="259045"/>
    <xdr:sp macro="" textlink="">
      <xdr:nvSpPr>
        <xdr:cNvPr id="45" name="人口1人当たり決算額の推移最大値テキスト130">
          <a:extLst>
            <a:ext uri="{FF2B5EF4-FFF2-40B4-BE49-F238E27FC236}">
              <a16:creationId xmlns:a16="http://schemas.microsoft.com/office/drawing/2014/main" id="{00000000-0008-0000-0500-00002D000000}"/>
            </a:ext>
          </a:extLst>
        </xdr:cNvPr>
        <xdr:cNvSpPr txBox="1"/>
      </xdr:nvSpPr>
      <xdr:spPr>
        <a:xfrm>
          <a:off x="5740400" y="1909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60764</xdr:rowOff>
    </xdr:from>
    <xdr:to>
      <xdr:col>30</xdr:col>
      <xdr:colOff>25400</xdr:colOff>
      <xdr:row>12</xdr:row>
      <xdr:rowOff>60764</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21657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97326</xdr:rowOff>
    </xdr:from>
    <xdr:to>
      <xdr:col>29</xdr:col>
      <xdr:colOff>127000</xdr:colOff>
      <xdr:row>17</xdr:row>
      <xdr:rowOff>122102</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003800" y="3059601"/>
          <a:ext cx="647700" cy="247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68576</xdr:rowOff>
    </xdr:from>
    <xdr:ext cx="762000" cy="259045"/>
    <xdr:sp macro="" textlink="">
      <xdr:nvSpPr>
        <xdr:cNvPr id="48" name="人口1人当たり決算額の推移平均値テキスト130">
          <a:extLst>
            <a:ext uri="{FF2B5EF4-FFF2-40B4-BE49-F238E27FC236}">
              <a16:creationId xmlns:a16="http://schemas.microsoft.com/office/drawing/2014/main" id="{00000000-0008-0000-0500-000030000000}"/>
            </a:ext>
          </a:extLst>
        </xdr:cNvPr>
        <xdr:cNvSpPr txBox="1"/>
      </xdr:nvSpPr>
      <xdr:spPr>
        <a:xfrm>
          <a:off x="5740400" y="26879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52049</xdr:rowOff>
    </xdr:from>
    <xdr:to>
      <xdr:col>29</xdr:col>
      <xdr:colOff>177800</xdr:colOff>
      <xdr:row>16</xdr:row>
      <xdr:rowOff>153649</xdr:rowOff>
    </xdr:to>
    <xdr:sp macro="" textlink="">
      <xdr:nvSpPr>
        <xdr:cNvPr id="49" name="フローチャート: 判断 48">
          <a:extLst>
            <a:ext uri="{FF2B5EF4-FFF2-40B4-BE49-F238E27FC236}">
              <a16:creationId xmlns:a16="http://schemas.microsoft.com/office/drawing/2014/main" id="{00000000-0008-0000-0500-000031000000}"/>
            </a:ext>
          </a:extLst>
        </xdr:cNvPr>
        <xdr:cNvSpPr/>
      </xdr:nvSpPr>
      <xdr:spPr bwMode="auto">
        <a:xfrm>
          <a:off x="5600700" y="28428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122102</xdr:rowOff>
    </xdr:from>
    <xdr:to>
      <xdr:col>26</xdr:col>
      <xdr:colOff>50800</xdr:colOff>
      <xdr:row>17</xdr:row>
      <xdr:rowOff>123012</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4305300" y="3084377"/>
          <a:ext cx="698500" cy="9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68632</xdr:rowOff>
    </xdr:from>
    <xdr:to>
      <xdr:col>26</xdr:col>
      <xdr:colOff>101600</xdr:colOff>
      <xdr:row>16</xdr:row>
      <xdr:rowOff>170232</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4953000" y="28594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8959</xdr:rowOff>
    </xdr:from>
    <xdr:ext cx="736600" cy="259045"/>
    <xdr:sp macro="" textlink="">
      <xdr:nvSpPr>
        <xdr:cNvPr id="52" name="テキスト ボックス 51">
          <a:extLst>
            <a:ext uri="{FF2B5EF4-FFF2-40B4-BE49-F238E27FC236}">
              <a16:creationId xmlns:a16="http://schemas.microsoft.com/office/drawing/2014/main" id="{00000000-0008-0000-0500-000034000000}"/>
            </a:ext>
          </a:extLst>
        </xdr:cNvPr>
        <xdr:cNvSpPr txBox="1"/>
      </xdr:nvSpPr>
      <xdr:spPr>
        <a:xfrm>
          <a:off x="4622800" y="2628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123012</xdr:rowOff>
    </xdr:from>
    <xdr:to>
      <xdr:col>22</xdr:col>
      <xdr:colOff>114300</xdr:colOff>
      <xdr:row>17</xdr:row>
      <xdr:rowOff>130683</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3606800" y="3085287"/>
          <a:ext cx="698500" cy="76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77744</xdr:rowOff>
    </xdr:from>
    <xdr:to>
      <xdr:col>22</xdr:col>
      <xdr:colOff>165100</xdr:colOff>
      <xdr:row>17</xdr:row>
      <xdr:rowOff>7894</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254500" y="28685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18071</xdr:rowOff>
    </xdr:from>
    <xdr:ext cx="7620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3924300" y="2637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130683</xdr:rowOff>
    </xdr:from>
    <xdr:to>
      <xdr:col>18</xdr:col>
      <xdr:colOff>177800</xdr:colOff>
      <xdr:row>17</xdr:row>
      <xdr:rowOff>139631</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2908300" y="3092958"/>
          <a:ext cx="698500" cy="89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84936</xdr:rowOff>
    </xdr:from>
    <xdr:to>
      <xdr:col>19</xdr:col>
      <xdr:colOff>38100</xdr:colOff>
      <xdr:row>17</xdr:row>
      <xdr:rowOff>15086</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3556000" y="28757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25263</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225800" y="2644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170967</xdr:rowOff>
    </xdr:from>
    <xdr:to>
      <xdr:col>15</xdr:col>
      <xdr:colOff>101600</xdr:colOff>
      <xdr:row>17</xdr:row>
      <xdr:rowOff>101117</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2857500" y="29617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111294</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2527300" y="2730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46526</xdr:rowOff>
    </xdr:from>
    <xdr:to>
      <xdr:col>29</xdr:col>
      <xdr:colOff>177800</xdr:colOff>
      <xdr:row>17</xdr:row>
      <xdr:rowOff>148126</xdr:rowOff>
    </xdr:to>
    <xdr:sp macro="" textlink="">
      <xdr:nvSpPr>
        <xdr:cNvPr id="66" name="楕円 65">
          <a:extLst>
            <a:ext uri="{FF2B5EF4-FFF2-40B4-BE49-F238E27FC236}">
              <a16:creationId xmlns:a16="http://schemas.microsoft.com/office/drawing/2014/main" id="{00000000-0008-0000-0500-000042000000}"/>
            </a:ext>
          </a:extLst>
        </xdr:cNvPr>
        <xdr:cNvSpPr/>
      </xdr:nvSpPr>
      <xdr:spPr bwMode="auto">
        <a:xfrm>
          <a:off x="5600700" y="30088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126553</xdr:rowOff>
    </xdr:from>
    <xdr:ext cx="762000" cy="259045"/>
    <xdr:sp macro="" textlink="">
      <xdr:nvSpPr>
        <xdr:cNvPr id="67" name="人口1人当たり決算額の推移該当値テキスト130">
          <a:extLst>
            <a:ext uri="{FF2B5EF4-FFF2-40B4-BE49-F238E27FC236}">
              <a16:creationId xmlns:a16="http://schemas.microsoft.com/office/drawing/2014/main" id="{00000000-0008-0000-0500-000043000000}"/>
            </a:ext>
          </a:extLst>
        </xdr:cNvPr>
        <xdr:cNvSpPr txBox="1"/>
      </xdr:nvSpPr>
      <xdr:spPr>
        <a:xfrm>
          <a:off x="5740400" y="2917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71302</xdr:rowOff>
    </xdr:from>
    <xdr:to>
      <xdr:col>26</xdr:col>
      <xdr:colOff>101600</xdr:colOff>
      <xdr:row>18</xdr:row>
      <xdr:rowOff>1452</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4953000" y="30335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157679</xdr:rowOff>
    </xdr:from>
    <xdr:ext cx="7366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622800" y="31199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72212</xdr:rowOff>
    </xdr:from>
    <xdr:to>
      <xdr:col>22</xdr:col>
      <xdr:colOff>165100</xdr:colOff>
      <xdr:row>18</xdr:row>
      <xdr:rowOff>2362</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254500" y="30344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158589</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924300" y="3120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79883</xdr:rowOff>
    </xdr:from>
    <xdr:to>
      <xdr:col>19</xdr:col>
      <xdr:colOff>38100</xdr:colOff>
      <xdr:row>18</xdr:row>
      <xdr:rowOff>10033</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3556000" y="30421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166260</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225800" y="3128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88831</xdr:rowOff>
    </xdr:from>
    <xdr:to>
      <xdr:col>15</xdr:col>
      <xdr:colOff>101600</xdr:colOff>
      <xdr:row>18</xdr:row>
      <xdr:rowOff>18981</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2857500" y="30511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3758</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2527300" y="3137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6" name="正方形/長方形 75">
          <a:extLst>
            <a:ext uri="{FF2B5EF4-FFF2-40B4-BE49-F238E27FC236}">
              <a16:creationId xmlns:a16="http://schemas.microsoft.com/office/drawing/2014/main" id="{00000000-0008-0000-0500-00004C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7" name="角丸四角形 76">
          <a:extLst>
            <a:ext uri="{FF2B5EF4-FFF2-40B4-BE49-F238E27FC236}">
              <a16:creationId xmlns:a16="http://schemas.microsoft.com/office/drawing/2014/main" id="{00000000-0008-0000-0500-00004D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1" name="直線コネクタ 80">
          <a:extLst>
            <a:ext uri="{FF2B5EF4-FFF2-40B4-BE49-F238E27FC236}">
              <a16:creationId xmlns:a16="http://schemas.microsoft.com/office/drawing/2014/main" id="{00000000-0008-0000-0500-000051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6" name="楕円 85">
          <a:extLst>
            <a:ext uri="{FF2B5EF4-FFF2-40B4-BE49-F238E27FC236}">
              <a16:creationId xmlns:a16="http://schemas.microsoft.com/office/drawing/2014/main" id="{00000000-0008-0000-0500-000056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7" name="フローチャート: 判断 86">
          <a:extLst>
            <a:ext uri="{FF2B5EF4-FFF2-40B4-BE49-F238E27FC236}">
              <a16:creationId xmlns:a16="http://schemas.microsoft.com/office/drawing/2014/main" id="{00000000-0008-0000-0500-000057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8" name="正方形/長方形 87">
          <a:extLst>
            <a:ext uri="{FF2B5EF4-FFF2-40B4-BE49-F238E27FC236}">
              <a16:creationId xmlns:a16="http://schemas.microsoft.com/office/drawing/2014/main" id="{00000000-0008-0000-0500-000058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9" name="テキスト ボックス 88">
          <a:extLst>
            <a:ext uri="{FF2B5EF4-FFF2-40B4-BE49-F238E27FC236}">
              <a16:creationId xmlns:a16="http://schemas.microsoft.com/office/drawing/2014/main" id="{00000000-0008-0000-0500-000059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a:extLst>
            <a:ext uri="{FF2B5EF4-FFF2-40B4-BE49-F238E27FC236}">
              <a16:creationId xmlns:a16="http://schemas.microsoft.com/office/drawing/2014/main" id="{00000000-0008-0000-0500-000066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7271</xdr:rowOff>
    </xdr:from>
    <xdr:to>
      <xdr:col>29</xdr:col>
      <xdr:colOff>127000</xdr:colOff>
      <xdr:row>37</xdr:row>
      <xdr:rowOff>27312</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flipV="1">
          <a:off x="5651500" y="5931821"/>
          <a:ext cx="0" cy="122019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37489</xdr:rowOff>
    </xdr:from>
    <xdr:ext cx="762000" cy="259045"/>
    <xdr:sp macro="" textlink="">
      <xdr:nvSpPr>
        <xdr:cNvPr id="104" name="人口1人当たり決算額の推移最小値テキスト445">
          <a:extLst>
            <a:ext uri="{FF2B5EF4-FFF2-40B4-BE49-F238E27FC236}">
              <a16:creationId xmlns:a16="http://schemas.microsoft.com/office/drawing/2014/main" id="{00000000-0008-0000-0500-000068000000}"/>
            </a:ext>
          </a:extLst>
        </xdr:cNvPr>
        <xdr:cNvSpPr txBox="1"/>
      </xdr:nvSpPr>
      <xdr:spPr>
        <a:xfrm>
          <a:off x="5740400" y="7162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27312</xdr:rowOff>
    </xdr:from>
    <xdr:to>
      <xdr:col>30</xdr:col>
      <xdr:colOff>25400</xdr:colOff>
      <xdr:row>37</xdr:row>
      <xdr:rowOff>27312</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5562600" y="71520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265098</xdr:rowOff>
    </xdr:from>
    <xdr:ext cx="762000" cy="259045"/>
    <xdr:sp macro="" textlink="">
      <xdr:nvSpPr>
        <xdr:cNvPr id="106" name="人口1人当たり決算額の推移最大値テキスト445">
          <a:extLst>
            <a:ext uri="{FF2B5EF4-FFF2-40B4-BE49-F238E27FC236}">
              <a16:creationId xmlns:a16="http://schemas.microsoft.com/office/drawing/2014/main" id="{00000000-0008-0000-0500-00006A000000}"/>
            </a:ext>
          </a:extLst>
        </xdr:cNvPr>
        <xdr:cNvSpPr txBox="1"/>
      </xdr:nvSpPr>
      <xdr:spPr>
        <a:xfrm>
          <a:off x="5740400" y="5675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7271</xdr:rowOff>
    </xdr:from>
    <xdr:to>
      <xdr:col>30</xdr:col>
      <xdr:colOff>25400</xdr:colOff>
      <xdr:row>33</xdr:row>
      <xdr:rowOff>7271</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593182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27312</xdr:rowOff>
    </xdr:from>
    <xdr:to>
      <xdr:col>29</xdr:col>
      <xdr:colOff>127000</xdr:colOff>
      <xdr:row>37</xdr:row>
      <xdr:rowOff>133039</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003800" y="7152012"/>
          <a:ext cx="647700" cy="1057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183157</xdr:rowOff>
    </xdr:from>
    <xdr:ext cx="762000" cy="259045"/>
    <xdr:sp macro="" textlink="">
      <xdr:nvSpPr>
        <xdr:cNvPr id="109" name="人口1人当たり決算額の推移平均値テキスト445">
          <a:extLst>
            <a:ext uri="{FF2B5EF4-FFF2-40B4-BE49-F238E27FC236}">
              <a16:creationId xmlns:a16="http://schemas.microsoft.com/office/drawing/2014/main" id="{00000000-0008-0000-0500-00006D000000}"/>
            </a:ext>
          </a:extLst>
        </xdr:cNvPr>
        <xdr:cNvSpPr txBox="1"/>
      </xdr:nvSpPr>
      <xdr:spPr>
        <a:xfrm>
          <a:off x="5740400" y="64506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338080</xdr:rowOff>
    </xdr:from>
    <xdr:to>
      <xdr:col>29</xdr:col>
      <xdr:colOff>177800</xdr:colOff>
      <xdr:row>35</xdr:row>
      <xdr:rowOff>96780</xdr:rowOff>
    </xdr:to>
    <xdr:sp macro="" textlink="">
      <xdr:nvSpPr>
        <xdr:cNvPr id="110" name="フローチャート: 判断 109">
          <a:extLst>
            <a:ext uri="{FF2B5EF4-FFF2-40B4-BE49-F238E27FC236}">
              <a16:creationId xmlns:a16="http://schemas.microsoft.com/office/drawing/2014/main" id="{00000000-0008-0000-0500-00006E000000}"/>
            </a:ext>
          </a:extLst>
        </xdr:cNvPr>
        <xdr:cNvSpPr/>
      </xdr:nvSpPr>
      <xdr:spPr bwMode="auto">
        <a:xfrm>
          <a:off x="5600700" y="66055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133039</xdr:rowOff>
    </xdr:from>
    <xdr:to>
      <xdr:col>26</xdr:col>
      <xdr:colOff>50800</xdr:colOff>
      <xdr:row>37</xdr:row>
      <xdr:rowOff>157842</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4305300" y="7257739"/>
          <a:ext cx="698500" cy="248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7277</xdr:rowOff>
    </xdr:from>
    <xdr:to>
      <xdr:col>26</xdr:col>
      <xdr:colOff>101600</xdr:colOff>
      <xdr:row>35</xdr:row>
      <xdr:rowOff>108877</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4953000" y="66176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119054</xdr:rowOff>
    </xdr:from>
    <xdr:ext cx="736600" cy="259045"/>
    <xdr:sp macro="" textlink="">
      <xdr:nvSpPr>
        <xdr:cNvPr id="113" name="テキスト ボックス 112">
          <a:extLst>
            <a:ext uri="{FF2B5EF4-FFF2-40B4-BE49-F238E27FC236}">
              <a16:creationId xmlns:a16="http://schemas.microsoft.com/office/drawing/2014/main" id="{00000000-0008-0000-0500-000071000000}"/>
            </a:ext>
          </a:extLst>
        </xdr:cNvPr>
        <xdr:cNvSpPr txBox="1"/>
      </xdr:nvSpPr>
      <xdr:spPr>
        <a:xfrm>
          <a:off x="4622800" y="63865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157842</xdr:rowOff>
    </xdr:from>
    <xdr:to>
      <xdr:col>22</xdr:col>
      <xdr:colOff>114300</xdr:colOff>
      <xdr:row>37</xdr:row>
      <xdr:rowOff>162033</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3606800" y="7282542"/>
          <a:ext cx="698500" cy="41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33699</xdr:rowOff>
    </xdr:from>
    <xdr:to>
      <xdr:col>22</xdr:col>
      <xdr:colOff>165100</xdr:colOff>
      <xdr:row>35</xdr:row>
      <xdr:rowOff>135299</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254500" y="66440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145476</xdr:rowOff>
    </xdr:from>
    <xdr:ext cx="7620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3924300" y="64129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162033</xdr:rowOff>
    </xdr:from>
    <xdr:to>
      <xdr:col>18</xdr:col>
      <xdr:colOff>177800</xdr:colOff>
      <xdr:row>37</xdr:row>
      <xdr:rowOff>210363</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2908300" y="7286733"/>
          <a:ext cx="698500" cy="483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79439</xdr:rowOff>
    </xdr:from>
    <xdr:to>
      <xdr:col>19</xdr:col>
      <xdr:colOff>38100</xdr:colOff>
      <xdr:row>35</xdr:row>
      <xdr:rowOff>181039</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3556000" y="66897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191216</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225800" y="6458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142761</xdr:rowOff>
    </xdr:from>
    <xdr:to>
      <xdr:col>15</xdr:col>
      <xdr:colOff>101600</xdr:colOff>
      <xdr:row>35</xdr:row>
      <xdr:rowOff>244361</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2857500" y="67531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254538</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2527300" y="6521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147962</xdr:rowOff>
    </xdr:from>
    <xdr:to>
      <xdr:col>29</xdr:col>
      <xdr:colOff>177800</xdr:colOff>
      <xdr:row>37</xdr:row>
      <xdr:rowOff>78112</xdr:rowOff>
    </xdr:to>
    <xdr:sp macro="" textlink="">
      <xdr:nvSpPr>
        <xdr:cNvPr id="127" name="楕円 126">
          <a:extLst>
            <a:ext uri="{FF2B5EF4-FFF2-40B4-BE49-F238E27FC236}">
              <a16:creationId xmlns:a16="http://schemas.microsoft.com/office/drawing/2014/main" id="{00000000-0008-0000-0500-00007F000000}"/>
            </a:ext>
          </a:extLst>
        </xdr:cNvPr>
        <xdr:cNvSpPr/>
      </xdr:nvSpPr>
      <xdr:spPr bwMode="auto">
        <a:xfrm>
          <a:off x="5600700" y="71012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56539</xdr:rowOff>
    </xdr:from>
    <xdr:ext cx="762000" cy="259045"/>
    <xdr:sp macro="" textlink="">
      <xdr:nvSpPr>
        <xdr:cNvPr id="128" name="人口1人当たり決算額の推移該当値テキスト445">
          <a:extLst>
            <a:ext uri="{FF2B5EF4-FFF2-40B4-BE49-F238E27FC236}">
              <a16:creationId xmlns:a16="http://schemas.microsoft.com/office/drawing/2014/main" id="{00000000-0008-0000-0500-000080000000}"/>
            </a:ext>
          </a:extLst>
        </xdr:cNvPr>
        <xdr:cNvSpPr txBox="1"/>
      </xdr:nvSpPr>
      <xdr:spPr>
        <a:xfrm>
          <a:off x="5740400" y="7009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82239</xdr:rowOff>
    </xdr:from>
    <xdr:to>
      <xdr:col>26</xdr:col>
      <xdr:colOff>101600</xdr:colOff>
      <xdr:row>37</xdr:row>
      <xdr:rowOff>183839</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4953000" y="72069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168616</xdr:rowOff>
    </xdr:from>
    <xdr:ext cx="7366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622800" y="72933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107042</xdr:rowOff>
    </xdr:from>
    <xdr:to>
      <xdr:col>22</xdr:col>
      <xdr:colOff>165100</xdr:colOff>
      <xdr:row>37</xdr:row>
      <xdr:rowOff>208642</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254500" y="72317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193419</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924300" y="7318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111233</xdr:rowOff>
    </xdr:from>
    <xdr:to>
      <xdr:col>19</xdr:col>
      <xdr:colOff>38100</xdr:colOff>
      <xdr:row>37</xdr:row>
      <xdr:rowOff>212833</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3556000" y="72359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197610</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225800" y="732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159563</xdr:rowOff>
    </xdr:from>
    <xdr:to>
      <xdr:col>15</xdr:col>
      <xdr:colOff>101600</xdr:colOff>
      <xdr:row>37</xdr:row>
      <xdr:rowOff>261163</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2857500" y="72842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245940</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527300" y="7370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徳島県松茂町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14,566
14,348
14.34
7,187,527
6,994,888
183,675
3,961,531
3,457,650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a:extLst>
            <a:ext uri="{FF2B5EF4-FFF2-40B4-BE49-F238E27FC236}">
              <a16:creationId xmlns:a16="http://schemas.microsoft.com/office/drawing/2014/main" id="{00000000-0008-0000-0600-000034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169674</xdr:rowOff>
    </xdr:from>
    <xdr:to>
      <xdr:col>24</xdr:col>
      <xdr:colOff>62865</xdr:colOff>
      <xdr:row>37</xdr:row>
      <xdr:rowOff>40808</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flipV="1">
          <a:off x="4633595" y="5313174"/>
          <a:ext cx="1270" cy="1071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44635</xdr:rowOff>
    </xdr:from>
    <xdr:ext cx="534377" cy="259045"/>
    <xdr:sp macro="" textlink="">
      <xdr:nvSpPr>
        <xdr:cNvPr id="54" name="人件費最小値テキスト">
          <a:extLst>
            <a:ext uri="{FF2B5EF4-FFF2-40B4-BE49-F238E27FC236}">
              <a16:creationId xmlns:a16="http://schemas.microsoft.com/office/drawing/2014/main" id="{00000000-0008-0000-0600-000036000000}"/>
            </a:ext>
          </a:extLst>
        </xdr:cNvPr>
        <xdr:cNvSpPr txBox="1"/>
      </xdr:nvSpPr>
      <xdr:spPr>
        <a:xfrm>
          <a:off x="4686300" y="6388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40808</xdr:rowOff>
    </xdr:from>
    <xdr:to>
      <xdr:col>24</xdr:col>
      <xdr:colOff>152400</xdr:colOff>
      <xdr:row>37</xdr:row>
      <xdr:rowOff>40808</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4546600" y="6384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116351</xdr:rowOff>
    </xdr:from>
    <xdr:ext cx="599010" cy="259045"/>
    <xdr:sp macro="" textlink="">
      <xdr:nvSpPr>
        <xdr:cNvPr id="56" name="人件費最大値テキスト">
          <a:extLst>
            <a:ext uri="{FF2B5EF4-FFF2-40B4-BE49-F238E27FC236}">
              <a16:creationId xmlns:a16="http://schemas.microsoft.com/office/drawing/2014/main" id="{00000000-0008-0000-0600-000038000000}"/>
            </a:ext>
          </a:extLst>
        </xdr:cNvPr>
        <xdr:cNvSpPr txBox="1"/>
      </xdr:nvSpPr>
      <xdr:spPr>
        <a:xfrm>
          <a:off x="4686300" y="5088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169674</xdr:rowOff>
    </xdr:from>
    <xdr:to>
      <xdr:col>24</xdr:col>
      <xdr:colOff>152400</xdr:colOff>
      <xdr:row>30</xdr:row>
      <xdr:rowOff>169674</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5313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121334</xdr:rowOff>
    </xdr:from>
    <xdr:to>
      <xdr:col>24</xdr:col>
      <xdr:colOff>63500</xdr:colOff>
      <xdr:row>36</xdr:row>
      <xdr:rowOff>140879</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3797300" y="6293534"/>
          <a:ext cx="838200" cy="19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118480</xdr:rowOff>
    </xdr:from>
    <xdr:ext cx="599010" cy="259045"/>
    <xdr:sp macro="" textlink="">
      <xdr:nvSpPr>
        <xdr:cNvPr id="59" name="人件費平均値テキスト">
          <a:extLst>
            <a:ext uri="{FF2B5EF4-FFF2-40B4-BE49-F238E27FC236}">
              <a16:creationId xmlns:a16="http://schemas.microsoft.com/office/drawing/2014/main" id="{00000000-0008-0000-0600-00003B000000}"/>
            </a:ext>
          </a:extLst>
        </xdr:cNvPr>
        <xdr:cNvSpPr txBox="1"/>
      </xdr:nvSpPr>
      <xdr:spPr>
        <a:xfrm>
          <a:off x="4686300" y="59477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95603</xdr:rowOff>
    </xdr:from>
    <xdr:to>
      <xdr:col>24</xdr:col>
      <xdr:colOff>114300</xdr:colOff>
      <xdr:row>36</xdr:row>
      <xdr:rowOff>25753</xdr:rowOff>
    </xdr:to>
    <xdr:sp macro="" textlink="">
      <xdr:nvSpPr>
        <xdr:cNvPr id="60" name="フローチャート: 判断 59">
          <a:extLst>
            <a:ext uri="{FF2B5EF4-FFF2-40B4-BE49-F238E27FC236}">
              <a16:creationId xmlns:a16="http://schemas.microsoft.com/office/drawing/2014/main" id="{00000000-0008-0000-0600-00003C000000}"/>
            </a:ext>
          </a:extLst>
        </xdr:cNvPr>
        <xdr:cNvSpPr/>
      </xdr:nvSpPr>
      <xdr:spPr>
        <a:xfrm>
          <a:off x="4584700" y="6096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138712</xdr:rowOff>
    </xdr:from>
    <xdr:to>
      <xdr:col>19</xdr:col>
      <xdr:colOff>177800</xdr:colOff>
      <xdr:row>36</xdr:row>
      <xdr:rowOff>140879</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2908300" y="6310912"/>
          <a:ext cx="889000" cy="2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106013</xdr:rowOff>
    </xdr:from>
    <xdr:to>
      <xdr:col>20</xdr:col>
      <xdr:colOff>38100</xdr:colOff>
      <xdr:row>36</xdr:row>
      <xdr:rowOff>36163</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3746500" y="6106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52690</xdr:rowOff>
    </xdr:from>
    <xdr:ext cx="599010" cy="259045"/>
    <xdr:sp macro="" textlink="">
      <xdr:nvSpPr>
        <xdr:cNvPr id="63" name="テキスト ボックス 62">
          <a:extLst>
            <a:ext uri="{FF2B5EF4-FFF2-40B4-BE49-F238E27FC236}">
              <a16:creationId xmlns:a16="http://schemas.microsoft.com/office/drawing/2014/main" id="{00000000-0008-0000-0600-00003F000000}"/>
            </a:ext>
          </a:extLst>
        </xdr:cNvPr>
        <xdr:cNvSpPr txBox="1"/>
      </xdr:nvSpPr>
      <xdr:spPr>
        <a:xfrm>
          <a:off x="3497795" y="5881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135087</xdr:rowOff>
    </xdr:from>
    <xdr:to>
      <xdr:col>15</xdr:col>
      <xdr:colOff>50800</xdr:colOff>
      <xdr:row>36</xdr:row>
      <xdr:rowOff>138712</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019300" y="6307287"/>
          <a:ext cx="889000" cy="3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114380</xdr:rowOff>
    </xdr:from>
    <xdr:to>
      <xdr:col>15</xdr:col>
      <xdr:colOff>101600</xdr:colOff>
      <xdr:row>36</xdr:row>
      <xdr:rowOff>44530</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2857500" y="6115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61057</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2608795" y="5890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135087</xdr:rowOff>
    </xdr:from>
    <xdr:to>
      <xdr:col>10</xdr:col>
      <xdr:colOff>114300</xdr:colOff>
      <xdr:row>37</xdr:row>
      <xdr:rowOff>44484</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1130300" y="6307287"/>
          <a:ext cx="889000" cy="80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120945</xdr:rowOff>
    </xdr:from>
    <xdr:to>
      <xdr:col>10</xdr:col>
      <xdr:colOff>165100</xdr:colOff>
      <xdr:row>36</xdr:row>
      <xdr:rowOff>51095</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1968500" y="612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67622</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1719795" y="5896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58693</xdr:rowOff>
    </xdr:from>
    <xdr:to>
      <xdr:col>6</xdr:col>
      <xdr:colOff>38100</xdr:colOff>
      <xdr:row>36</xdr:row>
      <xdr:rowOff>160293</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079500" y="6230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5370</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863111" y="6006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70534</xdr:rowOff>
    </xdr:from>
    <xdr:to>
      <xdr:col>24</xdr:col>
      <xdr:colOff>114300</xdr:colOff>
      <xdr:row>37</xdr:row>
      <xdr:rowOff>684</xdr:rowOff>
    </xdr:to>
    <xdr:sp macro="" textlink="">
      <xdr:nvSpPr>
        <xdr:cNvPr id="77" name="楕円 76">
          <a:extLst>
            <a:ext uri="{FF2B5EF4-FFF2-40B4-BE49-F238E27FC236}">
              <a16:creationId xmlns:a16="http://schemas.microsoft.com/office/drawing/2014/main" id="{00000000-0008-0000-0600-00004D000000}"/>
            </a:ext>
          </a:extLst>
        </xdr:cNvPr>
        <xdr:cNvSpPr/>
      </xdr:nvSpPr>
      <xdr:spPr>
        <a:xfrm>
          <a:off x="4584700" y="6242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156911</xdr:rowOff>
    </xdr:from>
    <xdr:ext cx="534377" cy="259045"/>
    <xdr:sp macro="" textlink="">
      <xdr:nvSpPr>
        <xdr:cNvPr id="78" name="人件費該当値テキスト">
          <a:extLst>
            <a:ext uri="{FF2B5EF4-FFF2-40B4-BE49-F238E27FC236}">
              <a16:creationId xmlns:a16="http://schemas.microsoft.com/office/drawing/2014/main" id="{00000000-0008-0000-0600-00004E000000}"/>
            </a:ext>
          </a:extLst>
        </xdr:cNvPr>
        <xdr:cNvSpPr txBox="1"/>
      </xdr:nvSpPr>
      <xdr:spPr>
        <a:xfrm>
          <a:off x="4686300" y="6157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90079</xdr:rowOff>
    </xdr:from>
    <xdr:to>
      <xdr:col>20</xdr:col>
      <xdr:colOff>38100</xdr:colOff>
      <xdr:row>37</xdr:row>
      <xdr:rowOff>20229</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3746500" y="6262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11356</xdr:rowOff>
    </xdr:from>
    <xdr:ext cx="534377"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3530111" y="6355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87912</xdr:rowOff>
    </xdr:from>
    <xdr:to>
      <xdr:col>15</xdr:col>
      <xdr:colOff>101600</xdr:colOff>
      <xdr:row>37</xdr:row>
      <xdr:rowOff>18062</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2857500" y="626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9189</xdr:rowOff>
    </xdr:from>
    <xdr:ext cx="534377"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2641111" y="6352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84287</xdr:rowOff>
    </xdr:from>
    <xdr:to>
      <xdr:col>10</xdr:col>
      <xdr:colOff>165100</xdr:colOff>
      <xdr:row>37</xdr:row>
      <xdr:rowOff>14437</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1968500" y="6256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5564</xdr:rowOff>
    </xdr:from>
    <xdr:ext cx="534377"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1752111" y="6349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165134</xdr:rowOff>
    </xdr:from>
    <xdr:to>
      <xdr:col>6</xdr:col>
      <xdr:colOff>38100</xdr:colOff>
      <xdr:row>37</xdr:row>
      <xdr:rowOff>95284</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079500" y="6337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86411</xdr:rowOff>
    </xdr:from>
    <xdr:ext cx="534377"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863111" y="6430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a:extLst>
            <a:ext uri="{FF2B5EF4-FFF2-40B4-BE49-F238E27FC236}">
              <a16:creationId xmlns:a16="http://schemas.microsoft.com/office/drawing/2014/main" id="{00000000-0008-0000-0600-000057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a:extLst>
            <a:ext uri="{FF2B5EF4-FFF2-40B4-BE49-F238E27FC236}">
              <a16:creationId xmlns:a16="http://schemas.microsoft.com/office/drawing/2014/main" id="{00000000-0008-0000-0600-00005F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a:extLst>
            <a:ext uri="{FF2B5EF4-FFF2-40B4-BE49-F238E27FC236}">
              <a16:creationId xmlns:a16="http://schemas.microsoft.com/office/drawing/2014/main" id="{00000000-0008-0000-0600-000060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7" name="物件費グラフ枠">
          <a:extLst>
            <a:ext uri="{FF2B5EF4-FFF2-40B4-BE49-F238E27FC236}">
              <a16:creationId xmlns:a16="http://schemas.microsoft.com/office/drawing/2014/main" id="{00000000-0008-0000-0600-00006B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31686</xdr:rowOff>
    </xdr:from>
    <xdr:to>
      <xdr:col>24</xdr:col>
      <xdr:colOff>62865</xdr:colOff>
      <xdr:row>57</xdr:row>
      <xdr:rowOff>73255</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flipV="1">
          <a:off x="4633595" y="8775636"/>
          <a:ext cx="1270" cy="10702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77082</xdr:rowOff>
    </xdr:from>
    <xdr:ext cx="534377" cy="259045"/>
    <xdr:sp macro="" textlink="">
      <xdr:nvSpPr>
        <xdr:cNvPr id="109" name="物件費最小値テキスト">
          <a:extLst>
            <a:ext uri="{FF2B5EF4-FFF2-40B4-BE49-F238E27FC236}">
              <a16:creationId xmlns:a16="http://schemas.microsoft.com/office/drawing/2014/main" id="{00000000-0008-0000-0600-00006D000000}"/>
            </a:ext>
          </a:extLst>
        </xdr:cNvPr>
        <xdr:cNvSpPr txBox="1"/>
      </xdr:nvSpPr>
      <xdr:spPr>
        <a:xfrm>
          <a:off x="4686300" y="9849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73255</xdr:rowOff>
    </xdr:from>
    <xdr:to>
      <xdr:col>24</xdr:col>
      <xdr:colOff>152400</xdr:colOff>
      <xdr:row>57</xdr:row>
      <xdr:rowOff>73255</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4546600" y="9845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149813</xdr:rowOff>
    </xdr:from>
    <xdr:ext cx="599010" cy="259045"/>
    <xdr:sp macro="" textlink="">
      <xdr:nvSpPr>
        <xdr:cNvPr id="111" name="物件費最大値テキスト">
          <a:extLst>
            <a:ext uri="{FF2B5EF4-FFF2-40B4-BE49-F238E27FC236}">
              <a16:creationId xmlns:a16="http://schemas.microsoft.com/office/drawing/2014/main" id="{00000000-0008-0000-0600-00006F000000}"/>
            </a:ext>
          </a:extLst>
        </xdr:cNvPr>
        <xdr:cNvSpPr txBox="1"/>
      </xdr:nvSpPr>
      <xdr:spPr>
        <a:xfrm>
          <a:off x="4686300" y="8550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31686</xdr:rowOff>
    </xdr:from>
    <xdr:to>
      <xdr:col>24</xdr:col>
      <xdr:colOff>152400</xdr:colOff>
      <xdr:row>51</xdr:row>
      <xdr:rowOff>31686</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4546600" y="8775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16311</xdr:rowOff>
    </xdr:from>
    <xdr:to>
      <xdr:col>24</xdr:col>
      <xdr:colOff>63500</xdr:colOff>
      <xdr:row>56</xdr:row>
      <xdr:rowOff>37479</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3797300" y="9617511"/>
          <a:ext cx="838200" cy="21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152765</xdr:rowOff>
    </xdr:from>
    <xdr:ext cx="599010" cy="259045"/>
    <xdr:sp macro="" textlink="">
      <xdr:nvSpPr>
        <xdr:cNvPr id="114" name="物件費平均値テキスト">
          <a:extLst>
            <a:ext uri="{FF2B5EF4-FFF2-40B4-BE49-F238E27FC236}">
              <a16:creationId xmlns:a16="http://schemas.microsoft.com/office/drawing/2014/main" id="{00000000-0008-0000-0600-000072000000}"/>
            </a:ext>
          </a:extLst>
        </xdr:cNvPr>
        <xdr:cNvSpPr txBox="1"/>
      </xdr:nvSpPr>
      <xdr:spPr>
        <a:xfrm>
          <a:off x="4686300" y="94110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129888</xdr:rowOff>
    </xdr:from>
    <xdr:to>
      <xdr:col>24</xdr:col>
      <xdr:colOff>114300</xdr:colOff>
      <xdr:row>56</xdr:row>
      <xdr:rowOff>60038</xdr:rowOff>
    </xdr:to>
    <xdr:sp macro="" textlink="">
      <xdr:nvSpPr>
        <xdr:cNvPr id="115" name="フローチャート: 判断 114">
          <a:extLst>
            <a:ext uri="{FF2B5EF4-FFF2-40B4-BE49-F238E27FC236}">
              <a16:creationId xmlns:a16="http://schemas.microsoft.com/office/drawing/2014/main" id="{00000000-0008-0000-0600-000073000000}"/>
            </a:ext>
          </a:extLst>
        </xdr:cNvPr>
        <xdr:cNvSpPr/>
      </xdr:nvSpPr>
      <xdr:spPr>
        <a:xfrm>
          <a:off x="4584700" y="9559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13298</xdr:rowOff>
    </xdr:from>
    <xdr:to>
      <xdr:col>19</xdr:col>
      <xdr:colOff>177800</xdr:colOff>
      <xdr:row>56</xdr:row>
      <xdr:rowOff>37479</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2908300" y="9614498"/>
          <a:ext cx="889000" cy="24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125238</xdr:rowOff>
    </xdr:from>
    <xdr:to>
      <xdr:col>20</xdr:col>
      <xdr:colOff>38100</xdr:colOff>
      <xdr:row>56</xdr:row>
      <xdr:rowOff>55388</xdr:rowOff>
    </xdr:to>
    <xdr:sp macro="" textlink="">
      <xdr:nvSpPr>
        <xdr:cNvPr id="117" name="フローチャート: 判断 116">
          <a:extLst>
            <a:ext uri="{FF2B5EF4-FFF2-40B4-BE49-F238E27FC236}">
              <a16:creationId xmlns:a16="http://schemas.microsoft.com/office/drawing/2014/main" id="{00000000-0008-0000-0600-000075000000}"/>
            </a:ext>
          </a:extLst>
        </xdr:cNvPr>
        <xdr:cNvSpPr/>
      </xdr:nvSpPr>
      <xdr:spPr>
        <a:xfrm>
          <a:off x="3746500" y="9554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71915</xdr:rowOff>
    </xdr:from>
    <xdr:ext cx="599010" cy="259045"/>
    <xdr:sp macro="" textlink="">
      <xdr:nvSpPr>
        <xdr:cNvPr id="118" name="テキスト ボックス 117">
          <a:extLst>
            <a:ext uri="{FF2B5EF4-FFF2-40B4-BE49-F238E27FC236}">
              <a16:creationId xmlns:a16="http://schemas.microsoft.com/office/drawing/2014/main" id="{00000000-0008-0000-0600-000076000000}"/>
            </a:ext>
          </a:extLst>
        </xdr:cNvPr>
        <xdr:cNvSpPr txBox="1"/>
      </xdr:nvSpPr>
      <xdr:spPr>
        <a:xfrm>
          <a:off x="3497795" y="9330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13298</xdr:rowOff>
    </xdr:from>
    <xdr:to>
      <xdr:col>15</xdr:col>
      <xdr:colOff>50800</xdr:colOff>
      <xdr:row>56</xdr:row>
      <xdr:rowOff>77630</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2019300" y="9614498"/>
          <a:ext cx="889000" cy="64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164429</xdr:rowOff>
    </xdr:from>
    <xdr:to>
      <xdr:col>15</xdr:col>
      <xdr:colOff>101600</xdr:colOff>
      <xdr:row>56</xdr:row>
      <xdr:rowOff>94579</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2857500" y="9594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85706</xdr:rowOff>
    </xdr:from>
    <xdr:ext cx="534377" cy="259045"/>
    <xdr:sp macro="" textlink="">
      <xdr:nvSpPr>
        <xdr:cNvPr id="121" name="テキスト ボックス 120">
          <a:extLst>
            <a:ext uri="{FF2B5EF4-FFF2-40B4-BE49-F238E27FC236}">
              <a16:creationId xmlns:a16="http://schemas.microsoft.com/office/drawing/2014/main" id="{00000000-0008-0000-0600-000079000000}"/>
            </a:ext>
          </a:extLst>
        </xdr:cNvPr>
        <xdr:cNvSpPr txBox="1"/>
      </xdr:nvSpPr>
      <xdr:spPr>
        <a:xfrm>
          <a:off x="2641111" y="9686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71957</xdr:rowOff>
    </xdr:from>
    <xdr:to>
      <xdr:col>10</xdr:col>
      <xdr:colOff>114300</xdr:colOff>
      <xdr:row>56</xdr:row>
      <xdr:rowOff>77630</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1130300" y="9673157"/>
          <a:ext cx="889000" cy="5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168073</xdr:rowOff>
    </xdr:from>
    <xdr:to>
      <xdr:col>10</xdr:col>
      <xdr:colOff>165100</xdr:colOff>
      <xdr:row>56</xdr:row>
      <xdr:rowOff>98223</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1968500" y="959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114750</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1752111" y="9373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62986</xdr:rowOff>
    </xdr:from>
    <xdr:to>
      <xdr:col>6</xdr:col>
      <xdr:colOff>38100</xdr:colOff>
      <xdr:row>56</xdr:row>
      <xdr:rowOff>164586</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1079500" y="9664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155713</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863111" y="9756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136961</xdr:rowOff>
    </xdr:from>
    <xdr:to>
      <xdr:col>24</xdr:col>
      <xdr:colOff>114300</xdr:colOff>
      <xdr:row>56</xdr:row>
      <xdr:rowOff>67111</xdr:rowOff>
    </xdr:to>
    <xdr:sp macro="" textlink="">
      <xdr:nvSpPr>
        <xdr:cNvPr id="132" name="楕円 131">
          <a:extLst>
            <a:ext uri="{FF2B5EF4-FFF2-40B4-BE49-F238E27FC236}">
              <a16:creationId xmlns:a16="http://schemas.microsoft.com/office/drawing/2014/main" id="{00000000-0008-0000-0600-000084000000}"/>
            </a:ext>
          </a:extLst>
        </xdr:cNvPr>
        <xdr:cNvSpPr/>
      </xdr:nvSpPr>
      <xdr:spPr>
        <a:xfrm>
          <a:off x="4584700" y="9566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115388</xdr:rowOff>
    </xdr:from>
    <xdr:ext cx="599010" cy="259045"/>
    <xdr:sp macro="" textlink="">
      <xdr:nvSpPr>
        <xdr:cNvPr id="133" name="物件費該当値テキスト">
          <a:extLst>
            <a:ext uri="{FF2B5EF4-FFF2-40B4-BE49-F238E27FC236}">
              <a16:creationId xmlns:a16="http://schemas.microsoft.com/office/drawing/2014/main" id="{00000000-0008-0000-0600-000085000000}"/>
            </a:ext>
          </a:extLst>
        </xdr:cNvPr>
        <xdr:cNvSpPr txBox="1"/>
      </xdr:nvSpPr>
      <xdr:spPr>
        <a:xfrm>
          <a:off x="4686300" y="9545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158129</xdr:rowOff>
    </xdr:from>
    <xdr:to>
      <xdr:col>20</xdr:col>
      <xdr:colOff>38100</xdr:colOff>
      <xdr:row>56</xdr:row>
      <xdr:rowOff>88279</xdr:rowOff>
    </xdr:to>
    <xdr:sp macro="" textlink="">
      <xdr:nvSpPr>
        <xdr:cNvPr id="134" name="楕円 133">
          <a:extLst>
            <a:ext uri="{FF2B5EF4-FFF2-40B4-BE49-F238E27FC236}">
              <a16:creationId xmlns:a16="http://schemas.microsoft.com/office/drawing/2014/main" id="{00000000-0008-0000-0600-000086000000}"/>
            </a:ext>
          </a:extLst>
        </xdr:cNvPr>
        <xdr:cNvSpPr/>
      </xdr:nvSpPr>
      <xdr:spPr>
        <a:xfrm>
          <a:off x="3746500" y="9587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79406</xdr:rowOff>
    </xdr:from>
    <xdr:ext cx="534377"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3530111" y="9680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133948</xdr:rowOff>
    </xdr:from>
    <xdr:to>
      <xdr:col>15</xdr:col>
      <xdr:colOff>101600</xdr:colOff>
      <xdr:row>56</xdr:row>
      <xdr:rowOff>64098</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2857500" y="9563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80625</xdr:rowOff>
    </xdr:from>
    <xdr:ext cx="59901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608795" y="9338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26830</xdr:rowOff>
    </xdr:from>
    <xdr:to>
      <xdr:col>10</xdr:col>
      <xdr:colOff>165100</xdr:colOff>
      <xdr:row>56</xdr:row>
      <xdr:rowOff>128430</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1968500" y="9628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119557</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1752111" y="9720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21157</xdr:rowOff>
    </xdr:from>
    <xdr:to>
      <xdr:col>6</xdr:col>
      <xdr:colOff>38100</xdr:colOff>
      <xdr:row>56</xdr:row>
      <xdr:rowOff>122757</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1079500" y="9622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139284</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863111" y="9397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2" name="正方形/長方形 141">
          <a:extLst>
            <a:ext uri="{FF2B5EF4-FFF2-40B4-BE49-F238E27FC236}">
              <a16:creationId xmlns:a16="http://schemas.microsoft.com/office/drawing/2014/main" id="{00000000-0008-0000-0600-00008E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3" name="正方形/長方形 142">
          <a:extLst>
            <a:ext uri="{FF2B5EF4-FFF2-40B4-BE49-F238E27FC236}">
              <a16:creationId xmlns:a16="http://schemas.microsoft.com/office/drawing/2014/main" id="{00000000-0008-0000-0600-00008F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0" name="テキスト ボックス 149">
          <a:extLst>
            <a:ext uri="{FF2B5EF4-FFF2-40B4-BE49-F238E27FC236}">
              <a16:creationId xmlns:a16="http://schemas.microsoft.com/office/drawing/2014/main" id="{00000000-0008-0000-0600-000096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1" name="直線コネクタ 150">
          <a:extLst>
            <a:ext uri="{FF2B5EF4-FFF2-40B4-BE49-F238E27FC236}">
              <a16:creationId xmlns:a16="http://schemas.microsoft.com/office/drawing/2014/main" id="{00000000-0008-0000-0600-000097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2" name="直線コネクタ 151">
          <a:extLst>
            <a:ext uri="{FF2B5EF4-FFF2-40B4-BE49-F238E27FC236}">
              <a16:creationId xmlns:a16="http://schemas.microsoft.com/office/drawing/2014/main" id="{00000000-0008-0000-0600-000098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2" name="維持補修費グラフ枠">
          <a:extLst>
            <a:ext uri="{FF2B5EF4-FFF2-40B4-BE49-F238E27FC236}">
              <a16:creationId xmlns:a16="http://schemas.microsoft.com/office/drawing/2014/main" id="{00000000-0008-0000-0600-0000A2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19731</xdr:rowOff>
    </xdr:from>
    <xdr:to>
      <xdr:col>24</xdr:col>
      <xdr:colOff>62865</xdr:colOff>
      <xdr:row>78</xdr:row>
      <xdr:rowOff>111491</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flipV="1">
          <a:off x="4633595" y="12192681"/>
          <a:ext cx="1270" cy="1291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115318</xdr:rowOff>
    </xdr:from>
    <xdr:ext cx="378565" cy="259045"/>
    <xdr:sp macro="" textlink="">
      <xdr:nvSpPr>
        <xdr:cNvPr id="164" name="維持補修費最小値テキスト">
          <a:extLst>
            <a:ext uri="{FF2B5EF4-FFF2-40B4-BE49-F238E27FC236}">
              <a16:creationId xmlns:a16="http://schemas.microsoft.com/office/drawing/2014/main" id="{00000000-0008-0000-0600-0000A4000000}"/>
            </a:ext>
          </a:extLst>
        </xdr:cNvPr>
        <xdr:cNvSpPr txBox="1"/>
      </xdr:nvSpPr>
      <xdr:spPr>
        <a:xfrm>
          <a:off x="4686300" y="13488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111491</xdr:rowOff>
    </xdr:from>
    <xdr:to>
      <xdr:col>24</xdr:col>
      <xdr:colOff>152400</xdr:colOff>
      <xdr:row>78</xdr:row>
      <xdr:rowOff>111491</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4546600" y="13484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137858</xdr:rowOff>
    </xdr:from>
    <xdr:ext cx="534377" cy="259045"/>
    <xdr:sp macro="" textlink="">
      <xdr:nvSpPr>
        <xdr:cNvPr id="166" name="維持補修費最大値テキスト">
          <a:extLst>
            <a:ext uri="{FF2B5EF4-FFF2-40B4-BE49-F238E27FC236}">
              <a16:creationId xmlns:a16="http://schemas.microsoft.com/office/drawing/2014/main" id="{00000000-0008-0000-0600-0000A6000000}"/>
            </a:ext>
          </a:extLst>
        </xdr:cNvPr>
        <xdr:cNvSpPr txBox="1"/>
      </xdr:nvSpPr>
      <xdr:spPr>
        <a:xfrm>
          <a:off x="4686300" y="11967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19731</xdr:rowOff>
    </xdr:from>
    <xdr:to>
      <xdr:col>24</xdr:col>
      <xdr:colOff>152400</xdr:colOff>
      <xdr:row>71</xdr:row>
      <xdr:rowOff>19731</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4546600" y="12192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32761</xdr:rowOff>
    </xdr:from>
    <xdr:to>
      <xdr:col>24</xdr:col>
      <xdr:colOff>63500</xdr:colOff>
      <xdr:row>77</xdr:row>
      <xdr:rowOff>85841</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flipV="1">
          <a:off x="3797300" y="13234411"/>
          <a:ext cx="838200" cy="53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133494</xdr:rowOff>
    </xdr:from>
    <xdr:ext cx="469744" cy="259045"/>
    <xdr:sp macro="" textlink="">
      <xdr:nvSpPr>
        <xdr:cNvPr id="169" name="維持補修費平均値テキスト">
          <a:extLst>
            <a:ext uri="{FF2B5EF4-FFF2-40B4-BE49-F238E27FC236}">
              <a16:creationId xmlns:a16="http://schemas.microsoft.com/office/drawing/2014/main" id="{00000000-0008-0000-0600-0000A9000000}"/>
            </a:ext>
          </a:extLst>
        </xdr:cNvPr>
        <xdr:cNvSpPr txBox="1"/>
      </xdr:nvSpPr>
      <xdr:spPr>
        <a:xfrm>
          <a:off x="4686300" y="129922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110617</xdr:rowOff>
    </xdr:from>
    <xdr:to>
      <xdr:col>24</xdr:col>
      <xdr:colOff>114300</xdr:colOff>
      <xdr:row>77</xdr:row>
      <xdr:rowOff>40767</xdr:rowOff>
    </xdr:to>
    <xdr:sp macro="" textlink="">
      <xdr:nvSpPr>
        <xdr:cNvPr id="170" name="フローチャート: 判断 169">
          <a:extLst>
            <a:ext uri="{FF2B5EF4-FFF2-40B4-BE49-F238E27FC236}">
              <a16:creationId xmlns:a16="http://schemas.microsoft.com/office/drawing/2014/main" id="{00000000-0008-0000-0600-0000AA000000}"/>
            </a:ext>
          </a:extLst>
        </xdr:cNvPr>
        <xdr:cNvSpPr/>
      </xdr:nvSpPr>
      <xdr:spPr>
        <a:xfrm>
          <a:off x="4584700" y="13140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85841</xdr:rowOff>
    </xdr:from>
    <xdr:to>
      <xdr:col>19</xdr:col>
      <xdr:colOff>177800</xdr:colOff>
      <xdr:row>77</xdr:row>
      <xdr:rowOff>137230</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2908300" y="13287491"/>
          <a:ext cx="889000" cy="51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110937</xdr:rowOff>
    </xdr:from>
    <xdr:to>
      <xdr:col>20</xdr:col>
      <xdr:colOff>38100</xdr:colOff>
      <xdr:row>77</xdr:row>
      <xdr:rowOff>41087</xdr:rowOff>
    </xdr:to>
    <xdr:sp macro="" textlink="">
      <xdr:nvSpPr>
        <xdr:cNvPr id="172" name="フローチャート: 判断 171">
          <a:extLst>
            <a:ext uri="{FF2B5EF4-FFF2-40B4-BE49-F238E27FC236}">
              <a16:creationId xmlns:a16="http://schemas.microsoft.com/office/drawing/2014/main" id="{00000000-0008-0000-0600-0000AC000000}"/>
            </a:ext>
          </a:extLst>
        </xdr:cNvPr>
        <xdr:cNvSpPr/>
      </xdr:nvSpPr>
      <xdr:spPr>
        <a:xfrm>
          <a:off x="3746500" y="13141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57614</xdr:rowOff>
    </xdr:from>
    <xdr:ext cx="469744" cy="259045"/>
    <xdr:sp macro="" textlink="">
      <xdr:nvSpPr>
        <xdr:cNvPr id="173" name="テキスト ボックス 172">
          <a:extLst>
            <a:ext uri="{FF2B5EF4-FFF2-40B4-BE49-F238E27FC236}">
              <a16:creationId xmlns:a16="http://schemas.microsoft.com/office/drawing/2014/main" id="{00000000-0008-0000-0600-0000AD000000}"/>
            </a:ext>
          </a:extLst>
        </xdr:cNvPr>
        <xdr:cNvSpPr txBox="1"/>
      </xdr:nvSpPr>
      <xdr:spPr>
        <a:xfrm>
          <a:off x="3562428" y="12916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137230</xdr:rowOff>
    </xdr:from>
    <xdr:to>
      <xdr:col>15</xdr:col>
      <xdr:colOff>50800</xdr:colOff>
      <xdr:row>77</xdr:row>
      <xdr:rowOff>167269</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2019300" y="13338880"/>
          <a:ext cx="889000" cy="30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118709</xdr:rowOff>
    </xdr:from>
    <xdr:to>
      <xdr:col>15</xdr:col>
      <xdr:colOff>101600</xdr:colOff>
      <xdr:row>77</xdr:row>
      <xdr:rowOff>48859</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2857500" y="13148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65387</xdr:rowOff>
    </xdr:from>
    <xdr:ext cx="469744" cy="259045"/>
    <xdr:sp macro="" textlink="">
      <xdr:nvSpPr>
        <xdr:cNvPr id="176" name="テキスト ボックス 175">
          <a:extLst>
            <a:ext uri="{FF2B5EF4-FFF2-40B4-BE49-F238E27FC236}">
              <a16:creationId xmlns:a16="http://schemas.microsoft.com/office/drawing/2014/main" id="{00000000-0008-0000-0600-0000B0000000}"/>
            </a:ext>
          </a:extLst>
        </xdr:cNvPr>
        <xdr:cNvSpPr txBox="1"/>
      </xdr:nvSpPr>
      <xdr:spPr>
        <a:xfrm>
          <a:off x="2673428" y="12924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167269</xdr:rowOff>
    </xdr:from>
    <xdr:to>
      <xdr:col>10</xdr:col>
      <xdr:colOff>114300</xdr:colOff>
      <xdr:row>77</xdr:row>
      <xdr:rowOff>170332</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1130300" y="13368919"/>
          <a:ext cx="889000" cy="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156840</xdr:rowOff>
    </xdr:from>
    <xdr:to>
      <xdr:col>10</xdr:col>
      <xdr:colOff>165100</xdr:colOff>
      <xdr:row>77</xdr:row>
      <xdr:rowOff>86990</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1968500" y="13187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103517</xdr:rowOff>
    </xdr:from>
    <xdr:ext cx="469744"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1784428" y="12962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137455</xdr:rowOff>
    </xdr:from>
    <xdr:to>
      <xdr:col>6</xdr:col>
      <xdr:colOff>38100</xdr:colOff>
      <xdr:row>77</xdr:row>
      <xdr:rowOff>67605</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1079500" y="13167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84131</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895428" y="12942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153411</xdr:rowOff>
    </xdr:from>
    <xdr:to>
      <xdr:col>24</xdr:col>
      <xdr:colOff>114300</xdr:colOff>
      <xdr:row>77</xdr:row>
      <xdr:rowOff>83561</xdr:rowOff>
    </xdr:to>
    <xdr:sp macro="" textlink="">
      <xdr:nvSpPr>
        <xdr:cNvPr id="187" name="楕円 186">
          <a:extLst>
            <a:ext uri="{FF2B5EF4-FFF2-40B4-BE49-F238E27FC236}">
              <a16:creationId xmlns:a16="http://schemas.microsoft.com/office/drawing/2014/main" id="{00000000-0008-0000-0600-0000BB000000}"/>
            </a:ext>
          </a:extLst>
        </xdr:cNvPr>
        <xdr:cNvSpPr/>
      </xdr:nvSpPr>
      <xdr:spPr>
        <a:xfrm>
          <a:off x="4584700" y="1318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131838</xdr:rowOff>
    </xdr:from>
    <xdr:ext cx="469744" cy="259045"/>
    <xdr:sp macro="" textlink="">
      <xdr:nvSpPr>
        <xdr:cNvPr id="188" name="維持補修費該当値テキスト">
          <a:extLst>
            <a:ext uri="{FF2B5EF4-FFF2-40B4-BE49-F238E27FC236}">
              <a16:creationId xmlns:a16="http://schemas.microsoft.com/office/drawing/2014/main" id="{00000000-0008-0000-0600-0000BC000000}"/>
            </a:ext>
          </a:extLst>
        </xdr:cNvPr>
        <xdr:cNvSpPr txBox="1"/>
      </xdr:nvSpPr>
      <xdr:spPr>
        <a:xfrm>
          <a:off x="4686300" y="13162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35041</xdr:rowOff>
    </xdr:from>
    <xdr:to>
      <xdr:col>20</xdr:col>
      <xdr:colOff>38100</xdr:colOff>
      <xdr:row>77</xdr:row>
      <xdr:rowOff>136641</xdr:rowOff>
    </xdr:to>
    <xdr:sp macro="" textlink="">
      <xdr:nvSpPr>
        <xdr:cNvPr id="189" name="楕円 188">
          <a:extLst>
            <a:ext uri="{FF2B5EF4-FFF2-40B4-BE49-F238E27FC236}">
              <a16:creationId xmlns:a16="http://schemas.microsoft.com/office/drawing/2014/main" id="{00000000-0008-0000-0600-0000BD000000}"/>
            </a:ext>
          </a:extLst>
        </xdr:cNvPr>
        <xdr:cNvSpPr/>
      </xdr:nvSpPr>
      <xdr:spPr>
        <a:xfrm>
          <a:off x="3746500" y="13236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127768</xdr:rowOff>
    </xdr:from>
    <xdr:ext cx="469744"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3562428" y="13329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86430</xdr:rowOff>
    </xdr:from>
    <xdr:to>
      <xdr:col>15</xdr:col>
      <xdr:colOff>101600</xdr:colOff>
      <xdr:row>78</xdr:row>
      <xdr:rowOff>16580</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2857500" y="13288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7707</xdr:rowOff>
    </xdr:from>
    <xdr:ext cx="469744"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673428" y="13380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116469</xdr:rowOff>
    </xdr:from>
    <xdr:to>
      <xdr:col>10</xdr:col>
      <xdr:colOff>165100</xdr:colOff>
      <xdr:row>78</xdr:row>
      <xdr:rowOff>46619</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1968500" y="13318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37746</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1784428" y="13410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119532</xdr:rowOff>
    </xdr:from>
    <xdr:to>
      <xdr:col>6</xdr:col>
      <xdr:colOff>38100</xdr:colOff>
      <xdr:row>78</xdr:row>
      <xdr:rowOff>49682</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1079500" y="13321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40809</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895428" y="13413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7" name="正方形/長方形 196">
          <a:extLst>
            <a:ext uri="{FF2B5EF4-FFF2-40B4-BE49-F238E27FC236}">
              <a16:creationId xmlns:a16="http://schemas.microsoft.com/office/drawing/2014/main" id="{00000000-0008-0000-0600-0000C5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198" name="正方形/長方形 197">
          <a:extLst>
            <a:ext uri="{FF2B5EF4-FFF2-40B4-BE49-F238E27FC236}">
              <a16:creationId xmlns:a16="http://schemas.microsoft.com/office/drawing/2014/main" id="{00000000-0008-0000-0600-0000C6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199" name="正方形/長方形 198">
          <a:extLst>
            <a:ext uri="{FF2B5EF4-FFF2-40B4-BE49-F238E27FC236}">
              <a16:creationId xmlns:a16="http://schemas.microsoft.com/office/drawing/2014/main" id="{00000000-0008-0000-0600-0000C7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6" name="直線コネクタ 205">
          <a:extLst>
            <a:ext uri="{FF2B5EF4-FFF2-40B4-BE49-F238E27FC236}">
              <a16:creationId xmlns:a16="http://schemas.microsoft.com/office/drawing/2014/main" id="{00000000-0008-0000-0600-0000CE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08" name="直線コネクタ 207">
          <a:extLst>
            <a:ext uri="{FF2B5EF4-FFF2-40B4-BE49-F238E27FC236}">
              <a16:creationId xmlns:a16="http://schemas.microsoft.com/office/drawing/2014/main" id="{00000000-0008-0000-0600-0000D0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2" name="扶助費グラフ枠">
          <a:extLst>
            <a:ext uri="{FF2B5EF4-FFF2-40B4-BE49-F238E27FC236}">
              <a16:creationId xmlns:a16="http://schemas.microsoft.com/office/drawing/2014/main" id="{00000000-0008-0000-0600-0000DE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103820</xdr:rowOff>
    </xdr:from>
    <xdr:to>
      <xdr:col>24</xdr:col>
      <xdr:colOff>62865</xdr:colOff>
      <xdr:row>99</xdr:row>
      <xdr:rowOff>61748</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flipV="1">
          <a:off x="4633595" y="15534320"/>
          <a:ext cx="1270" cy="15009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65575</xdr:rowOff>
    </xdr:from>
    <xdr:ext cx="534377" cy="259045"/>
    <xdr:sp macro="" textlink="">
      <xdr:nvSpPr>
        <xdr:cNvPr id="224" name="扶助費最小値テキスト">
          <a:extLst>
            <a:ext uri="{FF2B5EF4-FFF2-40B4-BE49-F238E27FC236}">
              <a16:creationId xmlns:a16="http://schemas.microsoft.com/office/drawing/2014/main" id="{00000000-0008-0000-0600-0000E0000000}"/>
            </a:ext>
          </a:extLst>
        </xdr:cNvPr>
        <xdr:cNvSpPr txBox="1"/>
      </xdr:nvSpPr>
      <xdr:spPr>
        <a:xfrm>
          <a:off x="4686300" y="17039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61748</xdr:rowOff>
    </xdr:from>
    <xdr:to>
      <xdr:col>24</xdr:col>
      <xdr:colOff>152400</xdr:colOff>
      <xdr:row>99</xdr:row>
      <xdr:rowOff>61748</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4546600" y="17035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50497</xdr:rowOff>
    </xdr:from>
    <xdr:ext cx="599010" cy="259045"/>
    <xdr:sp macro="" textlink="">
      <xdr:nvSpPr>
        <xdr:cNvPr id="226" name="扶助費最大値テキスト">
          <a:extLst>
            <a:ext uri="{FF2B5EF4-FFF2-40B4-BE49-F238E27FC236}">
              <a16:creationId xmlns:a16="http://schemas.microsoft.com/office/drawing/2014/main" id="{00000000-0008-0000-0600-0000E2000000}"/>
            </a:ext>
          </a:extLst>
        </xdr:cNvPr>
        <xdr:cNvSpPr txBox="1"/>
      </xdr:nvSpPr>
      <xdr:spPr>
        <a:xfrm>
          <a:off x="4686300" y="15309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103820</xdr:rowOff>
    </xdr:from>
    <xdr:to>
      <xdr:col>24</xdr:col>
      <xdr:colOff>152400</xdr:colOff>
      <xdr:row>90</xdr:row>
      <xdr:rowOff>103820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4546600" y="15534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166892</xdr:rowOff>
    </xdr:from>
    <xdr:to>
      <xdr:col>24</xdr:col>
      <xdr:colOff>63500</xdr:colOff>
      <xdr:row>96</xdr:row>
      <xdr:rowOff>24093</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3797300" y="16454642"/>
          <a:ext cx="838200" cy="28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39288</xdr:rowOff>
    </xdr:from>
    <xdr:ext cx="534377" cy="259045"/>
    <xdr:sp macro="" textlink="">
      <xdr:nvSpPr>
        <xdr:cNvPr id="229" name="扶助費平均値テキスト">
          <a:extLst>
            <a:ext uri="{FF2B5EF4-FFF2-40B4-BE49-F238E27FC236}">
              <a16:creationId xmlns:a16="http://schemas.microsoft.com/office/drawing/2014/main" id="{00000000-0008-0000-0600-0000E5000000}"/>
            </a:ext>
          </a:extLst>
        </xdr:cNvPr>
        <xdr:cNvSpPr txBox="1"/>
      </xdr:nvSpPr>
      <xdr:spPr>
        <a:xfrm>
          <a:off x="4686300" y="161555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16411</xdr:rowOff>
    </xdr:from>
    <xdr:to>
      <xdr:col>24</xdr:col>
      <xdr:colOff>114300</xdr:colOff>
      <xdr:row>95</xdr:row>
      <xdr:rowOff>118011</xdr:rowOff>
    </xdr:to>
    <xdr:sp macro="" textlink="">
      <xdr:nvSpPr>
        <xdr:cNvPr id="230" name="フローチャート: 判断 229">
          <a:extLst>
            <a:ext uri="{FF2B5EF4-FFF2-40B4-BE49-F238E27FC236}">
              <a16:creationId xmlns:a16="http://schemas.microsoft.com/office/drawing/2014/main" id="{00000000-0008-0000-0600-0000E6000000}"/>
            </a:ext>
          </a:extLst>
        </xdr:cNvPr>
        <xdr:cNvSpPr/>
      </xdr:nvSpPr>
      <xdr:spPr>
        <a:xfrm>
          <a:off x="4584700" y="16304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115621</xdr:rowOff>
    </xdr:from>
    <xdr:to>
      <xdr:col>19</xdr:col>
      <xdr:colOff>177800</xdr:colOff>
      <xdr:row>96</xdr:row>
      <xdr:rowOff>24093</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2908300" y="16231921"/>
          <a:ext cx="889000" cy="25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108234</xdr:rowOff>
    </xdr:from>
    <xdr:to>
      <xdr:col>20</xdr:col>
      <xdr:colOff>38100</xdr:colOff>
      <xdr:row>96</xdr:row>
      <xdr:rowOff>38384</xdr:rowOff>
    </xdr:to>
    <xdr:sp macro="" textlink="">
      <xdr:nvSpPr>
        <xdr:cNvPr id="232" name="フローチャート: 判断 231">
          <a:extLst>
            <a:ext uri="{FF2B5EF4-FFF2-40B4-BE49-F238E27FC236}">
              <a16:creationId xmlns:a16="http://schemas.microsoft.com/office/drawing/2014/main" id="{00000000-0008-0000-0600-0000E8000000}"/>
            </a:ext>
          </a:extLst>
        </xdr:cNvPr>
        <xdr:cNvSpPr/>
      </xdr:nvSpPr>
      <xdr:spPr>
        <a:xfrm>
          <a:off x="3746500" y="16395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54911</xdr:rowOff>
    </xdr:from>
    <xdr:ext cx="534377" cy="259045"/>
    <xdr:sp macro="" textlink="">
      <xdr:nvSpPr>
        <xdr:cNvPr id="233" name="テキスト ボックス 232">
          <a:extLst>
            <a:ext uri="{FF2B5EF4-FFF2-40B4-BE49-F238E27FC236}">
              <a16:creationId xmlns:a16="http://schemas.microsoft.com/office/drawing/2014/main" id="{00000000-0008-0000-0600-0000E9000000}"/>
            </a:ext>
          </a:extLst>
        </xdr:cNvPr>
        <xdr:cNvSpPr txBox="1"/>
      </xdr:nvSpPr>
      <xdr:spPr>
        <a:xfrm>
          <a:off x="3530111" y="16171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115621</xdr:rowOff>
    </xdr:from>
    <xdr:to>
      <xdr:col>15</xdr:col>
      <xdr:colOff>50800</xdr:colOff>
      <xdr:row>96</xdr:row>
      <xdr:rowOff>55967</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2019300" y="16231921"/>
          <a:ext cx="889000" cy="283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166864</xdr:rowOff>
    </xdr:from>
    <xdr:to>
      <xdr:col>15</xdr:col>
      <xdr:colOff>101600</xdr:colOff>
      <xdr:row>95</xdr:row>
      <xdr:rowOff>97014</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2857500" y="16283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88141</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2641111" y="16375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55967</xdr:rowOff>
    </xdr:from>
    <xdr:to>
      <xdr:col>10</xdr:col>
      <xdr:colOff>114300</xdr:colOff>
      <xdr:row>96</xdr:row>
      <xdr:rowOff>76160</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1130300" y="16515167"/>
          <a:ext cx="889000" cy="20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60913</xdr:rowOff>
    </xdr:from>
    <xdr:to>
      <xdr:col>10</xdr:col>
      <xdr:colOff>165100</xdr:colOff>
      <xdr:row>96</xdr:row>
      <xdr:rowOff>162513</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1968500" y="1652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153640</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1752111" y="16612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101614</xdr:rowOff>
    </xdr:from>
    <xdr:to>
      <xdr:col>6</xdr:col>
      <xdr:colOff>38100</xdr:colOff>
      <xdr:row>97</xdr:row>
      <xdr:rowOff>31764</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1079500" y="16560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22891</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863111" y="16653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116092</xdr:rowOff>
    </xdr:from>
    <xdr:to>
      <xdr:col>24</xdr:col>
      <xdr:colOff>114300</xdr:colOff>
      <xdr:row>96</xdr:row>
      <xdr:rowOff>46242</xdr:rowOff>
    </xdr:to>
    <xdr:sp macro="" textlink="">
      <xdr:nvSpPr>
        <xdr:cNvPr id="247" name="楕円 246">
          <a:extLst>
            <a:ext uri="{FF2B5EF4-FFF2-40B4-BE49-F238E27FC236}">
              <a16:creationId xmlns:a16="http://schemas.microsoft.com/office/drawing/2014/main" id="{00000000-0008-0000-0600-0000F7000000}"/>
            </a:ext>
          </a:extLst>
        </xdr:cNvPr>
        <xdr:cNvSpPr/>
      </xdr:nvSpPr>
      <xdr:spPr>
        <a:xfrm>
          <a:off x="4584700" y="16403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94519</xdr:rowOff>
    </xdr:from>
    <xdr:ext cx="534377" cy="259045"/>
    <xdr:sp macro="" textlink="">
      <xdr:nvSpPr>
        <xdr:cNvPr id="248" name="扶助費該当値テキスト">
          <a:extLst>
            <a:ext uri="{FF2B5EF4-FFF2-40B4-BE49-F238E27FC236}">
              <a16:creationId xmlns:a16="http://schemas.microsoft.com/office/drawing/2014/main" id="{00000000-0008-0000-0600-0000F8000000}"/>
            </a:ext>
          </a:extLst>
        </xdr:cNvPr>
        <xdr:cNvSpPr txBox="1"/>
      </xdr:nvSpPr>
      <xdr:spPr>
        <a:xfrm>
          <a:off x="4686300" y="16382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144743</xdr:rowOff>
    </xdr:from>
    <xdr:to>
      <xdr:col>20</xdr:col>
      <xdr:colOff>38100</xdr:colOff>
      <xdr:row>96</xdr:row>
      <xdr:rowOff>74893</xdr:rowOff>
    </xdr:to>
    <xdr:sp macro="" textlink="">
      <xdr:nvSpPr>
        <xdr:cNvPr id="249" name="楕円 248">
          <a:extLst>
            <a:ext uri="{FF2B5EF4-FFF2-40B4-BE49-F238E27FC236}">
              <a16:creationId xmlns:a16="http://schemas.microsoft.com/office/drawing/2014/main" id="{00000000-0008-0000-0600-0000F9000000}"/>
            </a:ext>
          </a:extLst>
        </xdr:cNvPr>
        <xdr:cNvSpPr/>
      </xdr:nvSpPr>
      <xdr:spPr>
        <a:xfrm>
          <a:off x="3746500" y="16432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66020</xdr:rowOff>
    </xdr:from>
    <xdr:ext cx="534377"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530111" y="16525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64821</xdr:rowOff>
    </xdr:from>
    <xdr:to>
      <xdr:col>15</xdr:col>
      <xdr:colOff>101600</xdr:colOff>
      <xdr:row>94</xdr:row>
      <xdr:rowOff>166421</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2857500" y="16181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11498</xdr:rowOff>
    </xdr:from>
    <xdr:ext cx="59901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608795" y="15956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5167</xdr:rowOff>
    </xdr:from>
    <xdr:to>
      <xdr:col>10</xdr:col>
      <xdr:colOff>165100</xdr:colOff>
      <xdr:row>96</xdr:row>
      <xdr:rowOff>106767</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1968500" y="16464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123294</xdr:rowOff>
    </xdr:from>
    <xdr:ext cx="534377"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1752111" y="16239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25360</xdr:rowOff>
    </xdr:from>
    <xdr:to>
      <xdr:col>6</xdr:col>
      <xdr:colOff>38100</xdr:colOff>
      <xdr:row>96</xdr:row>
      <xdr:rowOff>126960</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1079500" y="1648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143487</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863111" y="16259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7" name="正方形/長方形 256">
          <a:extLst>
            <a:ext uri="{FF2B5EF4-FFF2-40B4-BE49-F238E27FC236}">
              <a16:creationId xmlns:a16="http://schemas.microsoft.com/office/drawing/2014/main" id="{00000000-0008-0000-0600-000001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6" name="直線コネクタ 265">
          <a:extLst>
            <a:ext uri="{FF2B5EF4-FFF2-40B4-BE49-F238E27FC236}">
              <a16:creationId xmlns:a16="http://schemas.microsoft.com/office/drawing/2014/main" id="{00000000-0008-0000-0600-00000A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7" name="補助費等グラフ枠">
          <a:extLst>
            <a:ext uri="{FF2B5EF4-FFF2-40B4-BE49-F238E27FC236}">
              <a16:creationId xmlns:a16="http://schemas.microsoft.com/office/drawing/2014/main" id="{00000000-0008-0000-0600-000015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136737</xdr:rowOff>
    </xdr:from>
    <xdr:to>
      <xdr:col>54</xdr:col>
      <xdr:colOff>189865</xdr:colOff>
      <xdr:row>37</xdr:row>
      <xdr:rowOff>98465</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flipV="1">
          <a:off x="10475595" y="5451687"/>
          <a:ext cx="1270" cy="990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102292</xdr:rowOff>
    </xdr:from>
    <xdr:ext cx="534377" cy="259045"/>
    <xdr:sp macro="" textlink="">
      <xdr:nvSpPr>
        <xdr:cNvPr id="279" name="補助費等最小値テキスト">
          <a:extLst>
            <a:ext uri="{FF2B5EF4-FFF2-40B4-BE49-F238E27FC236}">
              <a16:creationId xmlns:a16="http://schemas.microsoft.com/office/drawing/2014/main" id="{00000000-0008-0000-0600-000017010000}"/>
            </a:ext>
          </a:extLst>
        </xdr:cNvPr>
        <xdr:cNvSpPr txBox="1"/>
      </xdr:nvSpPr>
      <xdr:spPr>
        <a:xfrm>
          <a:off x="10528300" y="6445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98465</xdr:rowOff>
    </xdr:from>
    <xdr:to>
      <xdr:col>55</xdr:col>
      <xdr:colOff>88900</xdr:colOff>
      <xdr:row>37</xdr:row>
      <xdr:rowOff>98465</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10388600" y="6442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83414</xdr:rowOff>
    </xdr:from>
    <xdr:ext cx="599010" cy="259045"/>
    <xdr:sp macro="" textlink="">
      <xdr:nvSpPr>
        <xdr:cNvPr id="281" name="補助費等最大値テキスト">
          <a:extLst>
            <a:ext uri="{FF2B5EF4-FFF2-40B4-BE49-F238E27FC236}">
              <a16:creationId xmlns:a16="http://schemas.microsoft.com/office/drawing/2014/main" id="{00000000-0008-0000-0600-000019010000}"/>
            </a:ext>
          </a:extLst>
        </xdr:cNvPr>
        <xdr:cNvSpPr txBox="1"/>
      </xdr:nvSpPr>
      <xdr:spPr>
        <a:xfrm>
          <a:off x="10528300" y="5226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136737</xdr:rowOff>
    </xdr:from>
    <xdr:to>
      <xdr:col>55</xdr:col>
      <xdr:colOff>88900</xdr:colOff>
      <xdr:row>31</xdr:row>
      <xdr:rowOff>136737</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10388600" y="54516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122953</xdr:rowOff>
    </xdr:from>
    <xdr:to>
      <xdr:col>55</xdr:col>
      <xdr:colOff>0</xdr:colOff>
      <xdr:row>36</xdr:row>
      <xdr:rowOff>150975</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flipV="1">
          <a:off x="9639300" y="6295153"/>
          <a:ext cx="838200" cy="28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100196</xdr:rowOff>
    </xdr:from>
    <xdr:ext cx="599010" cy="259045"/>
    <xdr:sp macro="" textlink="">
      <xdr:nvSpPr>
        <xdr:cNvPr id="284" name="補助費等平均値テキスト">
          <a:extLst>
            <a:ext uri="{FF2B5EF4-FFF2-40B4-BE49-F238E27FC236}">
              <a16:creationId xmlns:a16="http://schemas.microsoft.com/office/drawing/2014/main" id="{00000000-0008-0000-0600-00001C010000}"/>
            </a:ext>
          </a:extLst>
        </xdr:cNvPr>
        <xdr:cNvSpPr txBox="1"/>
      </xdr:nvSpPr>
      <xdr:spPr>
        <a:xfrm>
          <a:off x="10528300" y="59294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77319</xdr:rowOff>
    </xdr:from>
    <xdr:to>
      <xdr:col>55</xdr:col>
      <xdr:colOff>50800</xdr:colOff>
      <xdr:row>36</xdr:row>
      <xdr:rowOff>7469</xdr:rowOff>
    </xdr:to>
    <xdr:sp macro="" textlink="">
      <xdr:nvSpPr>
        <xdr:cNvPr id="285" name="フローチャート: 判断 284">
          <a:extLst>
            <a:ext uri="{FF2B5EF4-FFF2-40B4-BE49-F238E27FC236}">
              <a16:creationId xmlns:a16="http://schemas.microsoft.com/office/drawing/2014/main" id="{00000000-0008-0000-0600-00001D010000}"/>
            </a:ext>
          </a:extLst>
        </xdr:cNvPr>
        <xdr:cNvSpPr/>
      </xdr:nvSpPr>
      <xdr:spPr>
        <a:xfrm>
          <a:off x="10426700" y="6078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150975</xdr:rowOff>
    </xdr:from>
    <xdr:to>
      <xdr:col>50</xdr:col>
      <xdr:colOff>114300</xdr:colOff>
      <xdr:row>37</xdr:row>
      <xdr:rowOff>36985</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8750300" y="6323175"/>
          <a:ext cx="889000" cy="57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84049</xdr:rowOff>
    </xdr:from>
    <xdr:to>
      <xdr:col>50</xdr:col>
      <xdr:colOff>165100</xdr:colOff>
      <xdr:row>36</xdr:row>
      <xdr:rowOff>14199</xdr:rowOff>
    </xdr:to>
    <xdr:sp macro="" textlink="">
      <xdr:nvSpPr>
        <xdr:cNvPr id="287" name="フローチャート: 判断 286">
          <a:extLst>
            <a:ext uri="{FF2B5EF4-FFF2-40B4-BE49-F238E27FC236}">
              <a16:creationId xmlns:a16="http://schemas.microsoft.com/office/drawing/2014/main" id="{00000000-0008-0000-0600-00001F010000}"/>
            </a:ext>
          </a:extLst>
        </xdr:cNvPr>
        <xdr:cNvSpPr/>
      </xdr:nvSpPr>
      <xdr:spPr>
        <a:xfrm>
          <a:off x="9588500" y="6084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30726</xdr:rowOff>
    </xdr:from>
    <xdr:ext cx="599010"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9339795" y="5860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7327</xdr:rowOff>
    </xdr:from>
    <xdr:to>
      <xdr:col>45</xdr:col>
      <xdr:colOff>177800</xdr:colOff>
      <xdr:row>37</xdr:row>
      <xdr:rowOff>36985</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7861300" y="6008077"/>
          <a:ext cx="889000" cy="372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115797</xdr:rowOff>
    </xdr:from>
    <xdr:to>
      <xdr:col>46</xdr:col>
      <xdr:colOff>38100</xdr:colOff>
      <xdr:row>36</xdr:row>
      <xdr:rowOff>45947</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8699500" y="6116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62474</xdr:rowOff>
    </xdr:from>
    <xdr:ext cx="599010"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8450795" y="5891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7327</xdr:rowOff>
    </xdr:from>
    <xdr:to>
      <xdr:col>41</xdr:col>
      <xdr:colOff>50800</xdr:colOff>
      <xdr:row>37</xdr:row>
      <xdr:rowOff>157078</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6972300" y="6008077"/>
          <a:ext cx="889000" cy="492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32</xdr:row>
      <xdr:rowOff>167287</xdr:rowOff>
    </xdr:from>
    <xdr:to>
      <xdr:col>41</xdr:col>
      <xdr:colOff>101600</xdr:colOff>
      <xdr:row>33</xdr:row>
      <xdr:rowOff>97437</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7810500" y="5653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31</xdr:row>
      <xdr:rowOff>113964</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7561795" y="5428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111111</xdr:rowOff>
    </xdr:from>
    <xdr:to>
      <xdr:col>36</xdr:col>
      <xdr:colOff>165100</xdr:colOff>
      <xdr:row>37</xdr:row>
      <xdr:rowOff>41261</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6921500" y="6283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57788</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6705111" y="6058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72153</xdr:rowOff>
    </xdr:from>
    <xdr:to>
      <xdr:col>55</xdr:col>
      <xdr:colOff>50800</xdr:colOff>
      <xdr:row>37</xdr:row>
      <xdr:rowOff>2303</xdr:rowOff>
    </xdr:to>
    <xdr:sp macro="" textlink="">
      <xdr:nvSpPr>
        <xdr:cNvPr id="302" name="楕円 301">
          <a:extLst>
            <a:ext uri="{FF2B5EF4-FFF2-40B4-BE49-F238E27FC236}">
              <a16:creationId xmlns:a16="http://schemas.microsoft.com/office/drawing/2014/main" id="{00000000-0008-0000-0600-00002E010000}"/>
            </a:ext>
          </a:extLst>
        </xdr:cNvPr>
        <xdr:cNvSpPr/>
      </xdr:nvSpPr>
      <xdr:spPr>
        <a:xfrm>
          <a:off x="10426700" y="6244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50580</xdr:rowOff>
    </xdr:from>
    <xdr:ext cx="534377" cy="259045"/>
    <xdr:sp macro="" textlink="">
      <xdr:nvSpPr>
        <xdr:cNvPr id="303" name="補助費等該当値テキスト">
          <a:extLst>
            <a:ext uri="{FF2B5EF4-FFF2-40B4-BE49-F238E27FC236}">
              <a16:creationId xmlns:a16="http://schemas.microsoft.com/office/drawing/2014/main" id="{00000000-0008-0000-0600-00002F010000}"/>
            </a:ext>
          </a:extLst>
        </xdr:cNvPr>
        <xdr:cNvSpPr txBox="1"/>
      </xdr:nvSpPr>
      <xdr:spPr>
        <a:xfrm>
          <a:off x="10528300" y="6222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100175</xdr:rowOff>
    </xdr:from>
    <xdr:to>
      <xdr:col>50</xdr:col>
      <xdr:colOff>165100</xdr:colOff>
      <xdr:row>37</xdr:row>
      <xdr:rowOff>30325</xdr:rowOff>
    </xdr:to>
    <xdr:sp macro="" textlink="">
      <xdr:nvSpPr>
        <xdr:cNvPr id="304" name="楕円 303">
          <a:extLst>
            <a:ext uri="{FF2B5EF4-FFF2-40B4-BE49-F238E27FC236}">
              <a16:creationId xmlns:a16="http://schemas.microsoft.com/office/drawing/2014/main" id="{00000000-0008-0000-0600-000030010000}"/>
            </a:ext>
          </a:extLst>
        </xdr:cNvPr>
        <xdr:cNvSpPr/>
      </xdr:nvSpPr>
      <xdr:spPr>
        <a:xfrm>
          <a:off x="9588500" y="6272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21452</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372111" y="6365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157635</xdr:rowOff>
    </xdr:from>
    <xdr:to>
      <xdr:col>46</xdr:col>
      <xdr:colOff>38100</xdr:colOff>
      <xdr:row>37</xdr:row>
      <xdr:rowOff>87785</xdr:rowOff>
    </xdr:to>
    <xdr:sp macro="" textlink="">
      <xdr:nvSpPr>
        <xdr:cNvPr id="306" name="楕円 305">
          <a:extLst>
            <a:ext uri="{FF2B5EF4-FFF2-40B4-BE49-F238E27FC236}">
              <a16:creationId xmlns:a16="http://schemas.microsoft.com/office/drawing/2014/main" id="{00000000-0008-0000-0600-000032010000}"/>
            </a:ext>
          </a:extLst>
        </xdr:cNvPr>
        <xdr:cNvSpPr/>
      </xdr:nvSpPr>
      <xdr:spPr>
        <a:xfrm>
          <a:off x="8699500" y="6329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78912</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483111" y="6422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127977</xdr:rowOff>
    </xdr:from>
    <xdr:to>
      <xdr:col>41</xdr:col>
      <xdr:colOff>101600</xdr:colOff>
      <xdr:row>35</xdr:row>
      <xdr:rowOff>58127</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7810500" y="5957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49254</xdr:rowOff>
    </xdr:from>
    <xdr:ext cx="59901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561795" y="60500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106278</xdr:rowOff>
    </xdr:from>
    <xdr:to>
      <xdr:col>36</xdr:col>
      <xdr:colOff>165100</xdr:colOff>
      <xdr:row>38</xdr:row>
      <xdr:rowOff>36428</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6921500" y="644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27555</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05111" y="6542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2" name="正方形/長方形 311">
          <a:extLst>
            <a:ext uri="{FF2B5EF4-FFF2-40B4-BE49-F238E27FC236}">
              <a16:creationId xmlns:a16="http://schemas.microsoft.com/office/drawing/2014/main" id="{00000000-0008-0000-0600-000038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3" name="正方形/長方形 312">
          <a:extLst>
            <a:ext uri="{FF2B5EF4-FFF2-40B4-BE49-F238E27FC236}">
              <a16:creationId xmlns:a16="http://schemas.microsoft.com/office/drawing/2014/main" id="{00000000-0008-0000-0600-000039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1" name="直線コネクタ 320">
          <a:extLst>
            <a:ext uri="{FF2B5EF4-FFF2-40B4-BE49-F238E27FC236}">
              <a16:creationId xmlns:a16="http://schemas.microsoft.com/office/drawing/2014/main" id="{00000000-0008-0000-0600-000041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2" name="直線コネクタ 321">
          <a:extLst>
            <a:ext uri="{FF2B5EF4-FFF2-40B4-BE49-F238E27FC236}">
              <a16:creationId xmlns:a16="http://schemas.microsoft.com/office/drawing/2014/main" id="{00000000-0008-0000-0600-000042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普通建設事業費グラフ枠">
          <a:extLst>
            <a:ext uri="{FF2B5EF4-FFF2-40B4-BE49-F238E27FC236}">
              <a16:creationId xmlns:a16="http://schemas.microsoft.com/office/drawing/2014/main" id="{00000000-0008-0000-0600-000050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84604</xdr:rowOff>
    </xdr:from>
    <xdr:to>
      <xdr:col>54</xdr:col>
      <xdr:colOff>189865</xdr:colOff>
      <xdr:row>59</xdr:row>
      <xdr:rowOff>61189</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flipV="1">
          <a:off x="10475595" y="8657104"/>
          <a:ext cx="1270" cy="1519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65016</xdr:rowOff>
    </xdr:from>
    <xdr:ext cx="534377" cy="259045"/>
    <xdr:sp macro="" textlink="">
      <xdr:nvSpPr>
        <xdr:cNvPr id="338" name="普通建設事業費最小値テキスト">
          <a:extLst>
            <a:ext uri="{FF2B5EF4-FFF2-40B4-BE49-F238E27FC236}">
              <a16:creationId xmlns:a16="http://schemas.microsoft.com/office/drawing/2014/main" id="{00000000-0008-0000-0600-000052010000}"/>
            </a:ext>
          </a:extLst>
        </xdr:cNvPr>
        <xdr:cNvSpPr txBox="1"/>
      </xdr:nvSpPr>
      <xdr:spPr>
        <a:xfrm>
          <a:off x="10528300" y="10180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61189</xdr:rowOff>
    </xdr:from>
    <xdr:to>
      <xdr:col>55</xdr:col>
      <xdr:colOff>88900</xdr:colOff>
      <xdr:row>59</xdr:row>
      <xdr:rowOff>61189</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10388600" y="10176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31281</xdr:rowOff>
    </xdr:from>
    <xdr:ext cx="599010" cy="259045"/>
    <xdr:sp macro="" textlink="">
      <xdr:nvSpPr>
        <xdr:cNvPr id="340" name="普通建設事業費最大値テキスト">
          <a:extLst>
            <a:ext uri="{FF2B5EF4-FFF2-40B4-BE49-F238E27FC236}">
              <a16:creationId xmlns:a16="http://schemas.microsoft.com/office/drawing/2014/main" id="{00000000-0008-0000-0600-000054010000}"/>
            </a:ext>
          </a:extLst>
        </xdr:cNvPr>
        <xdr:cNvSpPr txBox="1"/>
      </xdr:nvSpPr>
      <xdr:spPr>
        <a:xfrm>
          <a:off x="10528300" y="8432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476,871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84604</xdr:rowOff>
    </xdr:from>
    <xdr:to>
      <xdr:col>55</xdr:col>
      <xdr:colOff>88900</xdr:colOff>
      <xdr:row>50</xdr:row>
      <xdr:rowOff>84604</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10388600" y="8657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109338</xdr:rowOff>
    </xdr:from>
    <xdr:to>
      <xdr:col>55</xdr:col>
      <xdr:colOff>0</xdr:colOff>
      <xdr:row>58</xdr:row>
      <xdr:rowOff>116318</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9639300" y="10053438"/>
          <a:ext cx="838200" cy="6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74303</xdr:rowOff>
    </xdr:from>
    <xdr:ext cx="599010" cy="259045"/>
    <xdr:sp macro="" textlink="">
      <xdr:nvSpPr>
        <xdr:cNvPr id="343" name="普通建設事業費平均値テキスト">
          <a:extLst>
            <a:ext uri="{FF2B5EF4-FFF2-40B4-BE49-F238E27FC236}">
              <a16:creationId xmlns:a16="http://schemas.microsoft.com/office/drawing/2014/main" id="{00000000-0008-0000-0600-000057010000}"/>
            </a:ext>
          </a:extLst>
        </xdr:cNvPr>
        <xdr:cNvSpPr txBox="1"/>
      </xdr:nvSpPr>
      <xdr:spPr>
        <a:xfrm>
          <a:off x="10528300" y="96755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51426</xdr:rowOff>
    </xdr:from>
    <xdr:to>
      <xdr:col>55</xdr:col>
      <xdr:colOff>50800</xdr:colOff>
      <xdr:row>57</xdr:row>
      <xdr:rowOff>153026</xdr:rowOff>
    </xdr:to>
    <xdr:sp macro="" textlink="">
      <xdr:nvSpPr>
        <xdr:cNvPr id="344" name="フローチャート: 判断 343">
          <a:extLst>
            <a:ext uri="{FF2B5EF4-FFF2-40B4-BE49-F238E27FC236}">
              <a16:creationId xmlns:a16="http://schemas.microsoft.com/office/drawing/2014/main" id="{00000000-0008-0000-0600-000058010000}"/>
            </a:ext>
          </a:extLst>
        </xdr:cNvPr>
        <xdr:cNvSpPr/>
      </xdr:nvSpPr>
      <xdr:spPr>
        <a:xfrm>
          <a:off x="10426700" y="9824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103999</xdr:rowOff>
    </xdr:from>
    <xdr:to>
      <xdr:col>50</xdr:col>
      <xdr:colOff>114300</xdr:colOff>
      <xdr:row>58</xdr:row>
      <xdr:rowOff>109338</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8750300" y="10048099"/>
          <a:ext cx="889000" cy="5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92695</xdr:rowOff>
    </xdr:from>
    <xdr:to>
      <xdr:col>50</xdr:col>
      <xdr:colOff>165100</xdr:colOff>
      <xdr:row>58</xdr:row>
      <xdr:rowOff>22845</xdr:rowOff>
    </xdr:to>
    <xdr:sp macro=""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9588500" y="9865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39372</xdr:rowOff>
    </xdr:from>
    <xdr:ext cx="534377"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9372111" y="9640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161381</xdr:rowOff>
    </xdr:from>
    <xdr:to>
      <xdr:col>45</xdr:col>
      <xdr:colOff>177800</xdr:colOff>
      <xdr:row>58</xdr:row>
      <xdr:rowOff>103999</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7861300" y="9591131"/>
          <a:ext cx="889000" cy="456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71729</xdr:rowOff>
    </xdr:from>
    <xdr:to>
      <xdr:col>46</xdr:col>
      <xdr:colOff>38100</xdr:colOff>
      <xdr:row>58</xdr:row>
      <xdr:rowOff>1879</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8699500" y="9844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18406</xdr:rowOff>
    </xdr:from>
    <xdr:ext cx="534377"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8483111" y="9619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161381</xdr:rowOff>
    </xdr:from>
    <xdr:to>
      <xdr:col>41</xdr:col>
      <xdr:colOff>50800</xdr:colOff>
      <xdr:row>58</xdr:row>
      <xdr:rowOff>109434</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6972300" y="9591131"/>
          <a:ext cx="889000" cy="462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8126</xdr:rowOff>
    </xdr:from>
    <xdr:to>
      <xdr:col>41</xdr:col>
      <xdr:colOff>101600</xdr:colOff>
      <xdr:row>57</xdr:row>
      <xdr:rowOff>109726</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7810500" y="9780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100853</xdr:rowOff>
    </xdr:from>
    <xdr:ext cx="59901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7561795" y="9873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105346</xdr:rowOff>
    </xdr:from>
    <xdr:to>
      <xdr:col>36</xdr:col>
      <xdr:colOff>165100</xdr:colOff>
      <xdr:row>58</xdr:row>
      <xdr:rowOff>35496</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6921500" y="9877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52023</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6705111" y="9653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65518</xdr:rowOff>
    </xdr:from>
    <xdr:to>
      <xdr:col>55</xdr:col>
      <xdr:colOff>50800</xdr:colOff>
      <xdr:row>58</xdr:row>
      <xdr:rowOff>167118</xdr:rowOff>
    </xdr:to>
    <xdr:sp macro="" textlink="">
      <xdr:nvSpPr>
        <xdr:cNvPr id="361" name="楕円 360">
          <a:extLst>
            <a:ext uri="{FF2B5EF4-FFF2-40B4-BE49-F238E27FC236}">
              <a16:creationId xmlns:a16="http://schemas.microsoft.com/office/drawing/2014/main" id="{00000000-0008-0000-0600-000069010000}"/>
            </a:ext>
          </a:extLst>
        </xdr:cNvPr>
        <xdr:cNvSpPr/>
      </xdr:nvSpPr>
      <xdr:spPr>
        <a:xfrm>
          <a:off x="10426700" y="10009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151895</xdr:rowOff>
    </xdr:from>
    <xdr:ext cx="534377" cy="259045"/>
    <xdr:sp macro="" textlink="">
      <xdr:nvSpPr>
        <xdr:cNvPr id="362" name="普通建設事業費該当値テキスト">
          <a:extLst>
            <a:ext uri="{FF2B5EF4-FFF2-40B4-BE49-F238E27FC236}">
              <a16:creationId xmlns:a16="http://schemas.microsoft.com/office/drawing/2014/main" id="{00000000-0008-0000-0600-00006A010000}"/>
            </a:ext>
          </a:extLst>
        </xdr:cNvPr>
        <xdr:cNvSpPr txBox="1"/>
      </xdr:nvSpPr>
      <xdr:spPr>
        <a:xfrm>
          <a:off x="10528300" y="9924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58538</xdr:rowOff>
    </xdr:from>
    <xdr:to>
      <xdr:col>50</xdr:col>
      <xdr:colOff>165100</xdr:colOff>
      <xdr:row>58</xdr:row>
      <xdr:rowOff>160138</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9588500" y="10002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151265</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372111" y="10095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53199</xdr:rowOff>
    </xdr:from>
    <xdr:to>
      <xdr:col>46</xdr:col>
      <xdr:colOff>38100</xdr:colOff>
      <xdr:row>58</xdr:row>
      <xdr:rowOff>154799</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8699500" y="9997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145926</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483111" y="10090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110581</xdr:rowOff>
    </xdr:from>
    <xdr:to>
      <xdr:col>41</xdr:col>
      <xdr:colOff>101600</xdr:colOff>
      <xdr:row>56</xdr:row>
      <xdr:rowOff>40731</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7810500" y="9540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57258</xdr:rowOff>
    </xdr:from>
    <xdr:ext cx="59901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561795" y="9315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58634</xdr:rowOff>
    </xdr:from>
    <xdr:to>
      <xdr:col>36</xdr:col>
      <xdr:colOff>165100</xdr:colOff>
      <xdr:row>58</xdr:row>
      <xdr:rowOff>160234</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6921500" y="10002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151361</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705111" y="10095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a:extLst>
            <a:ext uri="{FF2B5EF4-FFF2-40B4-BE49-F238E27FC236}">
              <a16:creationId xmlns:a16="http://schemas.microsoft.com/office/drawing/2014/main" id="{00000000-0008-0000-0600-00007C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普通建設事業費 （ うち新規整備　）グラフ枠">
          <a:extLst>
            <a:ext uri="{FF2B5EF4-FFF2-40B4-BE49-F238E27FC236}">
              <a16:creationId xmlns:a16="http://schemas.microsoft.com/office/drawing/2014/main" id="{00000000-0008-0000-06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97637</xdr:rowOff>
    </xdr:from>
    <xdr:to>
      <xdr:col>54</xdr:col>
      <xdr:colOff>189865</xdr:colOff>
      <xdr:row>79</xdr:row>
      <xdr:rowOff>98879</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flipV="1">
          <a:off x="10475595" y="12099137"/>
          <a:ext cx="1270" cy="1544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397" name="普通建設事業費 （ うち新規整備　）最小値テキスト">
          <a:extLst>
            <a:ext uri="{FF2B5EF4-FFF2-40B4-BE49-F238E27FC236}">
              <a16:creationId xmlns:a16="http://schemas.microsoft.com/office/drawing/2014/main" id="{00000000-0008-0000-0600-00008D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44314</xdr:rowOff>
    </xdr:from>
    <xdr:ext cx="599010" cy="259045"/>
    <xdr:sp macro="" textlink="">
      <xdr:nvSpPr>
        <xdr:cNvPr id="399" name="普通建設事業費 （ うち新規整備　）最大値テキスト">
          <a:extLst>
            <a:ext uri="{FF2B5EF4-FFF2-40B4-BE49-F238E27FC236}">
              <a16:creationId xmlns:a16="http://schemas.microsoft.com/office/drawing/2014/main" id="{00000000-0008-0000-0600-00008F010000}"/>
            </a:ext>
          </a:extLst>
        </xdr:cNvPr>
        <xdr:cNvSpPr txBox="1"/>
      </xdr:nvSpPr>
      <xdr:spPr>
        <a:xfrm>
          <a:off x="10528300" y="11874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97637</xdr:rowOff>
    </xdr:from>
    <xdr:to>
      <xdr:col>55</xdr:col>
      <xdr:colOff>88900</xdr:colOff>
      <xdr:row>70</xdr:row>
      <xdr:rowOff>97637</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10388600" y="12099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86491</xdr:rowOff>
    </xdr:from>
    <xdr:to>
      <xdr:col>55</xdr:col>
      <xdr:colOff>0</xdr:colOff>
      <xdr:row>79</xdr:row>
      <xdr:rowOff>94655</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9639300" y="13631041"/>
          <a:ext cx="8382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143259</xdr:rowOff>
    </xdr:from>
    <xdr:ext cx="534377" cy="259045"/>
    <xdr:sp macro="" textlink="">
      <xdr:nvSpPr>
        <xdr:cNvPr id="402" name="普通建設事業費 （ うち新規整備　）平均値テキスト">
          <a:extLst>
            <a:ext uri="{FF2B5EF4-FFF2-40B4-BE49-F238E27FC236}">
              <a16:creationId xmlns:a16="http://schemas.microsoft.com/office/drawing/2014/main" id="{00000000-0008-0000-0600-000092010000}"/>
            </a:ext>
          </a:extLst>
        </xdr:cNvPr>
        <xdr:cNvSpPr txBox="1"/>
      </xdr:nvSpPr>
      <xdr:spPr>
        <a:xfrm>
          <a:off x="10528300" y="131734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120382</xdr:rowOff>
    </xdr:from>
    <xdr:to>
      <xdr:col>55</xdr:col>
      <xdr:colOff>50800</xdr:colOff>
      <xdr:row>78</xdr:row>
      <xdr:rowOff>50532</xdr:rowOff>
    </xdr:to>
    <xdr:sp macro="" textlink="">
      <xdr:nvSpPr>
        <xdr:cNvPr id="403" name="フローチャート: 判断 402">
          <a:extLst>
            <a:ext uri="{FF2B5EF4-FFF2-40B4-BE49-F238E27FC236}">
              <a16:creationId xmlns:a16="http://schemas.microsoft.com/office/drawing/2014/main" id="{00000000-0008-0000-0600-000093010000}"/>
            </a:ext>
          </a:extLst>
        </xdr:cNvPr>
        <xdr:cNvSpPr/>
      </xdr:nvSpPr>
      <xdr:spPr>
        <a:xfrm>
          <a:off x="10426700" y="13322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118027</xdr:rowOff>
    </xdr:from>
    <xdr:to>
      <xdr:col>50</xdr:col>
      <xdr:colOff>114300</xdr:colOff>
      <xdr:row>79</xdr:row>
      <xdr:rowOff>94655</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8750300" y="13491127"/>
          <a:ext cx="889000" cy="148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107265</xdr:rowOff>
    </xdr:from>
    <xdr:to>
      <xdr:col>50</xdr:col>
      <xdr:colOff>165100</xdr:colOff>
      <xdr:row>78</xdr:row>
      <xdr:rowOff>37415</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9588500" y="1330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53942</xdr:rowOff>
    </xdr:from>
    <xdr:ext cx="534377"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9372111" y="13084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71</xdr:row>
      <xdr:rowOff>82637</xdr:rowOff>
    </xdr:from>
    <xdr:to>
      <xdr:col>45</xdr:col>
      <xdr:colOff>177800</xdr:colOff>
      <xdr:row>78</xdr:row>
      <xdr:rowOff>118027</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7861300" y="12255587"/>
          <a:ext cx="889000" cy="1235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27690</xdr:rowOff>
    </xdr:from>
    <xdr:to>
      <xdr:col>46</xdr:col>
      <xdr:colOff>38100</xdr:colOff>
      <xdr:row>77</xdr:row>
      <xdr:rowOff>129290</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8699500" y="1322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145817</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8483111" y="13004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71</xdr:row>
      <xdr:rowOff>82637</xdr:rowOff>
    </xdr:from>
    <xdr:to>
      <xdr:col>41</xdr:col>
      <xdr:colOff>50800</xdr:colOff>
      <xdr:row>78</xdr:row>
      <xdr:rowOff>23844</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6972300" y="12255587"/>
          <a:ext cx="889000" cy="1141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74008</xdr:rowOff>
    </xdr:from>
    <xdr:to>
      <xdr:col>41</xdr:col>
      <xdr:colOff>101600</xdr:colOff>
      <xdr:row>77</xdr:row>
      <xdr:rowOff>4158</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7810500" y="13104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166735</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7594111" y="13196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55513</xdr:rowOff>
    </xdr:from>
    <xdr:to>
      <xdr:col>36</xdr:col>
      <xdr:colOff>165100</xdr:colOff>
      <xdr:row>77</xdr:row>
      <xdr:rowOff>157113</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6921500" y="13257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2190</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6705111" y="13032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35691</xdr:rowOff>
    </xdr:from>
    <xdr:to>
      <xdr:col>55</xdr:col>
      <xdr:colOff>50800</xdr:colOff>
      <xdr:row>79</xdr:row>
      <xdr:rowOff>137291</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10426700" y="13580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122068</xdr:rowOff>
    </xdr:from>
    <xdr:ext cx="469744" cy="259045"/>
    <xdr:sp macro="" textlink="">
      <xdr:nvSpPr>
        <xdr:cNvPr id="421" name="普通建設事業費 （ うち新規整備　）該当値テキスト">
          <a:extLst>
            <a:ext uri="{FF2B5EF4-FFF2-40B4-BE49-F238E27FC236}">
              <a16:creationId xmlns:a16="http://schemas.microsoft.com/office/drawing/2014/main" id="{00000000-0008-0000-0600-0000A5010000}"/>
            </a:ext>
          </a:extLst>
        </xdr:cNvPr>
        <xdr:cNvSpPr txBox="1"/>
      </xdr:nvSpPr>
      <xdr:spPr>
        <a:xfrm>
          <a:off x="10528300" y="13495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43855</xdr:rowOff>
    </xdr:from>
    <xdr:to>
      <xdr:col>50</xdr:col>
      <xdr:colOff>165100</xdr:colOff>
      <xdr:row>79</xdr:row>
      <xdr:rowOff>145455</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9588500" y="13588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79</xdr:row>
      <xdr:rowOff>136582</xdr:rowOff>
    </xdr:from>
    <xdr:ext cx="378565"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9450017" y="136811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67227</xdr:rowOff>
    </xdr:from>
    <xdr:to>
      <xdr:col>46</xdr:col>
      <xdr:colOff>38100</xdr:colOff>
      <xdr:row>78</xdr:row>
      <xdr:rowOff>168827</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8699500" y="13440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159954</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8483111" y="13533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71</xdr:row>
      <xdr:rowOff>31837</xdr:rowOff>
    </xdr:from>
    <xdr:to>
      <xdr:col>41</xdr:col>
      <xdr:colOff>101600</xdr:colOff>
      <xdr:row>71</xdr:row>
      <xdr:rowOff>133437</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7810500" y="12204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69</xdr:row>
      <xdr:rowOff>149964</xdr:rowOff>
    </xdr:from>
    <xdr:ext cx="59901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7561795" y="11980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144494</xdr:rowOff>
    </xdr:from>
    <xdr:to>
      <xdr:col>36</xdr:col>
      <xdr:colOff>165100</xdr:colOff>
      <xdr:row>78</xdr:row>
      <xdr:rowOff>74644</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6921500" y="1334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65771</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705111" y="13438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普通建設事業費 （ うち更新整備　）グラフ枠">
          <a:extLst>
            <a:ext uri="{FF2B5EF4-FFF2-40B4-BE49-F238E27FC236}">
              <a16:creationId xmlns:a16="http://schemas.microsoft.com/office/drawing/2014/main" id="{00000000-0008-0000-0600-0000C2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29899</xdr:rowOff>
    </xdr:from>
    <xdr:to>
      <xdr:col>54</xdr:col>
      <xdr:colOff>189865</xdr:colOff>
      <xdr:row>98</xdr:row>
      <xdr:rowOff>106197</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flipV="1">
          <a:off x="10475595" y="15460399"/>
          <a:ext cx="1270" cy="14478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110024</xdr:rowOff>
    </xdr:from>
    <xdr:ext cx="469744" cy="259045"/>
    <xdr:sp macro="" textlink="">
      <xdr:nvSpPr>
        <xdr:cNvPr id="452" name="普通建設事業費 （ うち更新整備　）最小値テキスト">
          <a:extLst>
            <a:ext uri="{FF2B5EF4-FFF2-40B4-BE49-F238E27FC236}">
              <a16:creationId xmlns:a16="http://schemas.microsoft.com/office/drawing/2014/main" id="{00000000-0008-0000-0600-0000C4010000}"/>
            </a:ext>
          </a:extLst>
        </xdr:cNvPr>
        <xdr:cNvSpPr txBox="1"/>
      </xdr:nvSpPr>
      <xdr:spPr>
        <a:xfrm>
          <a:off x="10528300" y="16912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106197</xdr:rowOff>
    </xdr:from>
    <xdr:to>
      <xdr:col>55</xdr:col>
      <xdr:colOff>88900</xdr:colOff>
      <xdr:row>98</xdr:row>
      <xdr:rowOff>106197</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10388600" y="16908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148026</xdr:rowOff>
    </xdr:from>
    <xdr:ext cx="599010" cy="259045"/>
    <xdr:sp macro="" textlink="">
      <xdr:nvSpPr>
        <xdr:cNvPr id="454" name="普通建設事業費 （ うち更新整備　）最大値テキスト">
          <a:extLst>
            <a:ext uri="{FF2B5EF4-FFF2-40B4-BE49-F238E27FC236}">
              <a16:creationId xmlns:a16="http://schemas.microsoft.com/office/drawing/2014/main" id="{00000000-0008-0000-0600-0000C6010000}"/>
            </a:ext>
          </a:extLst>
        </xdr:cNvPr>
        <xdr:cNvSpPr txBox="1"/>
      </xdr:nvSpPr>
      <xdr:spPr>
        <a:xfrm>
          <a:off x="10528300" y="152356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29899</xdr:rowOff>
    </xdr:from>
    <xdr:to>
      <xdr:col>55</xdr:col>
      <xdr:colOff>88900</xdr:colOff>
      <xdr:row>90</xdr:row>
      <xdr:rowOff>29899</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10388600" y="15460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112971</xdr:rowOff>
    </xdr:from>
    <xdr:to>
      <xdr:col>55</xdr:col>
      <xdr:colOff>0</xdr:colOff>
      <xdr:row>98</xdr:row>
      <xdr:rowOff>26442</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9639300" y="16743621"/>
          <a:ext cx="838200" cy="84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137037</xdr:rowOff>
    </xdr:from>
    <xdr:ext cx="534377" cy="259045"/>
    <xdr:sp macro="" textlink="">
      <xdr:nvSpPr>
        <xdr:cNvPr id="457" name="普通建設事業費 （ うち更新整備　）平均値テキスト">
          <a:extLst>
            <a:ext uri="{FF2B5EF4-FFF2-40B4-BE49-F238E27FC236}">
              <a16:creationId xmlns:a16="http://schemas.microsoft.com/office/drawing/2014/main" id="{00000000-0008-0000-0600-0000C9010000}"/>
            </a:ext>
          </a:extLst>
        </xdr:cNvPr>
        <xdr:cNvSpPr txBox="1"/>
      </xdr:nvSpPr>
      <xdr:spPr>
        <a:xfrm>
          <a:off x="10528300" y="164247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114160</xdr:rowOff>
    </xdr:from>
    <xdr:to>
      <xdr:col>55</xdr:col>
      <xdr:colOff>50800</xdr:colOff>
      <xdr:row>97</xdr:row>
      <xdr:rowOff>44310</xdr:rowOff>
    </xdr:to>
    <xdr:sp macro="" textlink="">
      <xdr:nvSpPr>
        <xdr:cNvPr id="458" name="フローチャート: 判断 457">
          <a:extLst>
            <a:ext uri="{FF2B5EF4-FFF2-40B4-BE49-F238E27FC236}">
              <a16:creationId xmlns:a16="http://schemas.microsoft.com/office/drawing/2014/main" id="{00000000-0008-0000-0600-0000CA010000}"/>
            </a:ext>
          </a:extLst>
        </xdr:cNvPr>
        <xdr:cNvSpPr/>
      </xdr:nvSpPr>
      <xdr:spPr>
        <a:xfrm>
          <a:off x="10426700" y="165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164083</xdr:rowOff>
    </xdr:from>
    <xdr:to>
      <xdr:col>50</xdr:col>
      <xdr:colOff>114300</xdr:colOff>
      <xdr:row>98</xdr:row>
      <xdr:rowOff>26442</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8750300" y="16794733"/>
          <a:ext cx="889000" cy="3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10024</xdr:rowOff>
    </xdr:from>
    <xdr:to>
      <xdr:col>50</xdr:col>
      <xdr:colOff>165100</xdr:colOff>
      <xdr:row>97</xdr:row>
      <xdr:rowOff>111624</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9588500" y="16640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128151</xdr:rowOff>
    </xdr:from>
    <xdr:ext cx="534377"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9372111" y="16415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36592</xdr:rowOff>
    </xdr:from>
    <xdr:to>
      <xdr:col>45</xdr:col>
      <xdr:colOff>177800</xdr:colOff>
      <xdr:row>97</xdr:row>
      <xdr:rowOff>164083</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7861300" y="16667242"/>
          <a:ext cx="889000" cy="127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11432</xdr:rowOff>
    </xdr:from>
    <xdr:to>
      <xdr:col>46</xdr:col>
      <xdr:colOff>38100</xdr:colOff>
      <xdr:row>97</xdr:row>
      <xdr:rowOff>113032</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8699500" y="16642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129559</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8483111" y="16417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36592</xdr:rowOff>
    </xdr:from>
    <xdr:to>
      <xdr:col>41</xdr:col>
      <xdr:colOff>50800</xdr:colOff>
      <xdr:row>98</xdr:row>
      <xdr:rowOff>27915</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6972300" y="16667242"/>
          <a:ext cx="889000" cy="162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148893</xdr:rowOff>
    </xdr:from>
    <xdr:to>
      <xdr:col>41</xdr:col>
      <xdr:colOff>101600</xdr:colOff>
      <xdr:row>97</xdr:row>
      <xdr:rowOff>79043</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7810500" y="16608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95570</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7594111" y="16383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52805</xdr:rowOff>
    </xdr:from>
    <xdr:to>
      <xdr:col>36</xdr:col>
      <xdr:colOff>165100</xdr:colOff>
      <xdr:row>97</xdr:row>
      <xdr:rowOff>154405</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6921500" y="16683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170932</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6705111" y="16458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62171</xdr:rowOff>
    </xdr:from>
    <xdr:to>
      <xdr:col>55</xdr:col>
      <xdr:colOff>50800</xdr:colOff>
      <xdr:row>97</xdr:row>
      <xdr:rowOff>163771</xdr:rowOff>
    </xdr:to>
    <xdr:sp macro="" textlink="">
      <xdr:nvSpPr>
        <xdr:cNvPr id="475" name="楕円 474">
          <a:extLst>
            <a:ext uri="{FF2B5EF4-FFF2-40B4-BE49-F238E27FC236}">
              <a16:creationId xmlns:a16="http://schemas.microsoft.com/office/drawing/2014/main" id="{00000000-0008-0000-0600-0000DB010000}"/>
            </a:ext>
          </a:extLst>
        </xdr:cNvPr>
        <xdr:cNvSpPr/>
      </xdr:nvSpPr>
      <xdr:spPr>
        <a:xfrm>
          <a:off x="10426700" y="16692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40598</xdr:rowOff>
    </xdr:from>
    <xdr:ext cx="534377" cy="259045"/>
    <xdr:sp macro="" textlink="">
      <xdr:nvSpPr>
        <xdr:cNvPr id="476" name="普通建設事業費 （ うち更新整備　）該当値テキスト">
          <a:extLst>
            <a:ext uri="{FF2B5EF4-FFF2-40B4-BE49-F238E27FC236}">
              <a16:creationId xmlns:a16="http://schemas.microsoft.com/office/drawing/2014/main" id="{00000000-0008-0000-0600-0000DC010000}"/>
            </a:ext>
          </a:extLst>
        </xdr:cNvPr>
        <xdr:cNvSpPr txBox="1"/>
      </xdr:nvSpPr>
      <xdr:spPr>
        <a:xfrm>
          <a:off x="10528300" y="16671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147092</xdr:rowOff>
    </xdr:from>
    <xdr:to>
      <xdr:col>50</xdr:col>
      <xdr:colOff>165100</xdr:colOff>
      <xdr:row>98</xdr:row>
      <xdr:rowOff>77242</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9588500" y="16777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68369</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9372111" y="16870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113283</xdr:rowOff>
    </xdr:from>
    <xdr:to>
      <xdr:col>46</xdr:col>
      <xdr:colOff>38100</xdr:colOff>
      <xdr:row>98</xdr:row>
      <xdr:rowOff>43433</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8699500" y="16743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34560</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8483111" y="16836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157242</xdr:rowOff>
    </xdr:from>
    <xdr:to>
      <xdr:col>41</xdr:col>
      <xdr:colOff>101600</xdr:colOff>
      <xdr:row>97</xdr:row>
      <xdr:rowOff>87392</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7810500" y="16616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78519</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594111" y="16709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148565</xdr:rowOff>
    </xdr:from>
    <xdr:to>
      <xdr:col>36</xdr:col>
      <xdr:colOff>165100</xdr:colOff>
      <xdr:row>98</xdr:row>
      <xdr:rowOff>78715</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6921500" y="16779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69842</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05111" y="16871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5" name="災害復旧事業費グラフ枠">
          <a:extLst>
            <a:ext uri="{FF2B5EF4-FFF2-40B4-BE49-F238E27FC236}">
              <a16:creationId xmlns:a16="http://schemas.microsoft.com/office/drawing/2014/main" id="{00000000-0008-0000-0600-0000F9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20188</xdr:rowOff>
    </xdr:from>
    <xdr:to>
      <xdr:col>85</xdr:col>
      <xdr:colOff>126364</xdr:colOff>
      <xdr:row>38</xdr:row>
      <xdr:rowOff>139700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flipV="1">
          <a:off x="16317595" y="5506588"/>
          <a:ext cx="1269" cy="11482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07" name="災害復旧事業費最小値テキスト">
          <a:extLst>
            <a:ext uri="{FF2B5EF4-FFF2-40B4-BE49-F238E27FC236}">
              <a16:creationId xmlns:a16="http://schemas.microsoft.com/office/drawing/2014/main" id="{00000000-0008-0000-0600-0000FB01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138315</xdr:rowOff>
    </xdr:from>
    <xdr:ext cx="534377" cy="259045"/>
    <xdr:sp macro="" textlink="">
      <xdr:nvSpPr>
        <xdr:cNvPr id="509" name="災害復旧事業費最大値テキスト">
          <a:extLst>
            <a:ext uri="{FF2B5EF4-FFF2-40B4-BE49-F238E27FC236}">
              <a16:creationId xmlns:a16="http://schemas.microsoft.com/office/drawing/2014/main" id="{00000000-0008-0000-0600-0000FD010000}"/>
            </a:ext>
          </a:extLst>
        </xdr:cNvPr>
        <xdr:cNvSpPr txBox="1"/>
      </xdr:nvSpPr>
      <xdr:spPr>
        <a:xfrm>
          <a:off x="16370300" y="5281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20188</xdr:rowOff>
    </xdr:from>
    <xdr:to>
      <xdr:col>86</xdr:col>
      <xdr:colOff>25400</xdr:colOff>
      <xdr:row>32</xdr:row>
      <xdr:rowOff>20188</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6230600" y="5506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7101</xdr:rowOff>
    </xdr:from>
    <xdr:ext cx="469744" cy="259045"/>
    <xdr:sp macro="" textlink="">
      <xdr:nvSpPr>
        <xdr:cNvPr id="512" name="災害復旧事業費平均値テキスト">
          <a:extLst>
            <a:ext uri="{FF2B5EF4-FFF2-40B4-BE49-F238E27FC236}">
              <a16:creationId xmlns:a16="http://schemas.microsoft.com/office/drawing/2014/main" id="{00000000-0008-0000-0600-000000020000}"/>
            </a:ext>
          </a:extLst>
        </xdr:cNvPr>
        <xdr:cNvSpPr txBox="1"/>
      </xdr:nvSpPr>
      <xdr:spPr>
        <a:xfrm>
          <a:off x="16370300" y="63507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155674</xdr:rowOff>
    </xdr:from>
    <xdr:to>
      <xdr:col>85</xdr:col>
      <xdr:colOff>177800</xdr:colOff>
      <xdr:row>38</xdr:row>
      <xdr:rowOff>85824</xdr:rowOff>
    </xdr:to>
    <xdr:sp macro="" textlink="">
      <xdr:nvSpPr>
        <xdr:cNvPr id="513" name="フローチャート: 判断 512">
          <a:extLst>
            <a:ext uri="{FF2B5EF4-FFF2-40B4-BE49-F238E27FC236}">
              <a16:creationId xmlns:a16="http://schemas.microsoft.com/office/drawing/2014/main" id="{00000000-0008-0000-0600-000001020000}"/>
            </a:ext>
          </a:extLst>
        </xdr:cNvPr>
        <xdr:cNvSpPr/>
      </xdr:nvSpPr>
      <xdr:spPr>
        <a:xfrm>
          <a:off x="16268700" y="6499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103850</xdr:rowOff>
    </xdr:from>
    <xdr:to>
      <xdr:col>81</xdr:col>
      <xdr:colOff>101600</xdr:colOff>
      <xdr:row>38</xdr:row>
      <xdr:rowOff>34000</xdr:rowOff>
    </xdr:to>
    <xdr:sp macro="" textlink="">
      <xdr:nvSpPr>
        <xdr:cNvPr id="515" name="フローチャート: 判断 514">
          <a:extLst>
            <a:ext uri="{FF2B5EF4-FFF2-40B4-BE49-F238E27FC236}">
              <a16:creationId xmlns:a16="http://schemas.microsoft.com/office/drawing/2014/main" id="{00000000-0008-0000-0600-000003020000}"/>
            </a:ext>
          </a:extLst>
        </xdr:cNvPr>
        <xdr:cNvSpPr/>
      </xdr:nvSpPr>
      <xdr:spPr>
        <a:xfrm>
          <a:off x="15430500" y="644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50527</xdr:rowOff>
    </xdr:from>
    <xdr:ext cx="469744"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5246428" y="622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102342</xdr:rowOff>
    </xdr:from>
    <xdr:to>
      <xdr:col>76</xdr:col>
      <xdr:colOff>165100</xdr:colOff>
      <xdr:row>38</xdr:row>
      <xdr:rowOff>32492</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4541500" y="644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49019</xdr:rowOff>
    </xdr:from>
    <xdr:ext cx="469744"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4357428" y="6221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139700</xdr:rowOff>
    </xdr:from>
    <xdr:to>
      <xdr:col>71</xdr:col>
      <xdr:colOff>177800</xdr:colOff>
      <xdr:row>38</xdr:row>
      <xdr:rowOff>139700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140381</xdr:rowOff>
    </xdr:from>
    <xdr:to>
      <xdr:col>72</xdr:col>
      <xdr:colOff>38100</xdr:colOff>
      <xdr:row>38</xdr:row>
      <xdr:rowOff>70531</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3652500" y="6484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87058</xdr:rowOff>
    </xdr:from>
    <xdr:ext cx="469744"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3468428" y="6259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121613</xdr:rowOff>
    </xdr:from>
    <xdr:to>
      <xdr:col>67</xdr:col>
      <xdr:colOff>101600</xdr:colOff>
      <xdr:row>38</xdr:row>
      <xdr:rowOff>51763</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2763500" y="6465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68290</xdr:rowOff>
    </xdr:from>
    <xdr:ext cx="469744"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2579428" y="6240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30" name="楕円 529">
          <a:extLst>
            <a:ext uri="{FF2B5EF4-FFF2-40B4-BE49-F238E27FC236}">
              <a16:creationId xmlns:a16="http://schemas.microsoft.com/office/drawing/2014/main" id="{00000000-0008-0000-0600-000012020000}"/>
            </a:ext>
          </a:extLst>
        </xdr:cNvPr>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3827</xdr:rowOff>
    </xdr:from>
    <xdr:ext cx="249299" cy="259045"/>
    <xdr:sp macro="" textlink="">
      <xdr:nvSpPr>
        <xdr:cNvPr id="531" name="災害復旧事業費該当値テキスト">
          <a:extLst>
            <a:ext uri="{FF2B5EF4-FFF2-40B4-BE49-F238E27FC236}">
              <a16:creationId xmlns:a16="http://schemas.microsoft.com/office/drawing/2014/main" id="{00000000-0008-0000-0600-000013020000}"/>
            </a:ext>
          </a:extLst>
        </xdr:cNvPr>
        <xdr:cNvSpPr txBox="1"/>
      </xdr:nvSpPr>
      <xdr:spPr>
        <a:xfrm>
          <a:off x="16370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32" name="楕円 531">
          <a:extLst>
            <a:ext uri="{FF2B5EF4-FFF2-40B4-BE49-F238E27FC236}">
              <a16:creationId xmlns:a16="http://schemas.microsoft.com/office/drawing/2014/main" id="{00000000-0008-0000-0600-000014020000}"/>
            </a:ext>
          </a:extLst>
        </xdr:cNvPr>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4" name="失業対策事業費グラフ枠">
          <a:extLst>
            <a:ext uri="{FF2B5EF4-FFF2-40B4-BE49-F238E27FC236}">
              <a16:creationId xmlns:a16="http://schemas.microsoft.com/office/drawing/2014/main" id="{00000000-0008-0000-0600-00002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6" name="失業対策事業費最小値テキスト">
          <a:extLst>
            <a:ext uri="{FF2B5EF4-FFF2-40B4-BE49-F238E27FC236}">
              <a16:creationId xmlns:a16="http://schemas.microsoft.com/office/drawing/2014/main" id="{00000000-0008-0000-0600-00002C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8" name="失業対策事業費最大値テキスト">
          <a:extLst>
            <a:ext uri="{FF2B5EF4-FFF2-40B4-BE49-F238E27FC236}">
              <a16:creationId xmlns:a16="http://schemas.microsoft.com/office/drawing/2014/main" id="{00000000-0008-0000-0600-00002E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1" name="失業対策事業費平均値テキスト">
          <a:extLst>
            <a:ext uri="{FF2B5EF4-FFF2-40B4-BE49-F238E27FC236}">
              <a16:creationId xmlns:a16="http://schemas.microsoft.com/office/drawing/2014/main" id="{00000000-0008-0000-0600-000031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2" name="フローチャート: 判断 561">
          <a:extLst>
            <a:ext uri="{FF2B5EF4-FFF2-40B4-BE49-F238E27FC236}">
              <a16:creationId xmlns:a16="http://schemas.microsoft.com/office/drawing/2014/main" id="{00000000-0008-0000-0600-000032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4" name="フローチャート: 判断 563">
          <a:extLst>
            <a:ext uri="{FF2B5EF4-FFF2-40B4-BE49-F238E27FC236}">
              <a16:creationId xmlns:a16="http://schemas.microsoft.com/office/drawing/2014/main" id="{00000000-0008-0000-0600-000034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9" name="楕円 578">
          <a:extLst>
            <a:ext uri="{FF2B5EF4-FFF2-40B4-BE49-F238E27FC236}">
              <a16:creationId xmlns:a16="http://schemas.microsoft.com/office/drawing/2014/main" id="{00000000-0008-0000-0600-000043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0" name="失業対策事業費該当値テキスト">
          <a:extLst>
            <a:ext uri="{FF2B5EF4-FFF2-40B4-BE49-F238E27FC236}">
              <a16:creationId xmlns:a16="http://schemas.microsoft.com/office/drawing/2014/main" id="{00000000-0008-0000-0600-000044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1" name="楕円 580">
          <a:extLst>
            <a:ext uri="{FF2B5EF4-FFF2-40B4-BE49-F238E27FC236}">
              <a16:creationId xmlns:a16="http://schemas.microsoft.com/office/drawing/2014/main" id="{00000000-0008-0000-0600-000045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599" name="直線コネクタ 598">
          <a:extLst>
            <a:ext uri="{FF2B5EF4-FFF2-40B4-BE49-F238E27FC236}">
              <a16:creationId xmlns:a16="http://schemas.microsoft.com/office/drawing/2014/main" id="{00000000-0008-0000-0600-000057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7" name="公債費グラフ枠">
          <a:extLst>
            <a:ext uri="{FF2B5EF4-FFF2-40B4-BE49-F238E27FC236}">
              <a16:creationId xmlns:a16="http://schemas.microsoft.com/office/drawing/2014/main" id="{00000000-0008-0000-0600-00005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102415</xdr:rowOff>
    </xdr:from>
    <xdr:to>
      <xdr:col>85</xdr:col>
      <xdr:colOff>126364</xdr:colOff>
      <xdr:row>77</xdr:row>
      <xdr:rowOff>137522</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flipV="1">
          <a:off x="16317595" y="12103915"/>
          <a:ext cx="1269" cy="1235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141349</xdr:rowOff>
    </xdr:from>
    <xdr:ext cx="534377" cy="259045"/>
    <xdr:sp macro="" textlink="">
      <xdr:nvSpPr>
        <xdr:cNvPr id="609" name="公債費最小値テキスト">
          <a:extLst>
            <a:ext uri="{FF2B5EF4-FFF2-40B4-BE49-F238E27FC236}">
              <a16:creationId xmlns:a16="http://schemas.microsoft.com/office/drawing/2014/main" id="{00000000-0008-0000-0600-000061020000}"/>
            </a:ext>
          </a:extLst>
        </xdr:cNvPr>
        <xdr:cNvSpPr txBox="1"/>
      </xdr:nvSpPr>
      <xdr:spPr>
        <a:xfrm>
          <a:off x="16370300" y="13342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137522</xdr:rowOff>
    </xdr:from>
    <xdr:to>
      <xdr:col>86</xdr:col>
      <xdr:colOff>25400</xdr:colOff>
      <xdr:row>77</xdr:row>
      <xdr:rowOff>137522</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6230600" y="13339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49092</xdr:rowOff>
    </xdr:from>
    <xdr:ext cx="599010" cy="259045"/>
    <xdr:sp macro="" textlink="">
      <xdr:nvSpPr>
        <xdr:cNvPr id="611" name="公債費最大値テキスト">
          <a:extLst>
            <a:ext uri="{FF2B5EF4-FFF2-40B4-BE49-F238E27FC236}">
              <a16:creationId xmlns:a16="http://schemas.microsoft.com/office/drawing/2014/main" id="{00000000-0008-0000-0600-000063020000}"/>
            </a:ext>
          </a:extLst>
        </xdr:cNvPr>
        <xdr:cNvSpPr txBox="1"/>
      </xdr:nvSpPr>
      <xdr:spPr>
        <a:xfrm>
          <a:off x="16370300" y="118791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226,524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102415</xdr:rowOff>
    </xdr:from>
    <xdr:to>
      <xdr:col>86</xdr:col>
      <xdr:colOff>25400</xdr:colOff>
      <xdr:row>70</xdr:row>
      <xdr:rowOff>102415</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6230600" y="12103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137522</xdr:rowOff>
    </xdr:from>
    <xdr:to>
      <xdr:col>85</xdr:col>
      <xdr:colOff>127000</xdr:colOff>
      <xdr:row>78</xdr:row>
      <xdr:rowOff>888</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flipV="1">
          <a:off x="15481300" y="13339172"/>
          <a:ext cx="838200" cy="34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143146</xdr:rowOff>
    </xdr:from>
    <xdr:ext cx="534377" cy="259045"/>
    <xdr:sp macro="" textlink="">
      <xdr:nvSpPr>
        <xdr:cNvPr id="614" name="公債費平均値テキスト">
          <a:extLst>
            <a:ext uri="{FF2B5EF4-FFF2-40B4-BE49-F238E27FC236}">
              <a16:creationId xmlns:a16="http://schemas.microsoft.com/office/drawing/2014/main" id="{00000000-0008-0000-0600-000066020000}"/>
            </a:ext>
          </a:extLst>
        </xdr:cNvPr>
        <xdr:cNvSpPr txBox="1"/>
      </xdr:nvSpPr>
      <xdr:spPr>
        <a:xfrm>
          <a:off x="16370300" y="128304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120269</xdr:rowOff>
    </xdr:from>
    <xdr:to>
      <xdr:col>85</xdr:col>
      <xdr:colOff>177800</xdr:colOff>
      <xdr:row>76</xdr:row>
      <xdr:rowOff>50419</xdr:rowOff>
    </xdr:to>
    <xdr:sp macro="" textlink="">
      <xdr:nvSpPr>
        <xdr:cNvPr id="615" name="フローチャート: 判断 614">
          <a:extLst>
            <a:ext uri="{FF2B5EF4-FFF2-40B4-BE49-F238E27FC236}">
              <a16:creationId xmlns:a16="http://schemas.microsoft.com/office/drawing/2014/main" id="{00000000-0008-0000-0600-000067020000}"/>
            </a:ext>
          </a:extLst>
        </xdr:cNvPr>
        <xdr:cNvSpPr/>
      </xdr:nvSpPr>
      <xdr:spPr>
        <a:xfrm>
          <a:off x="16268700" y="12979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888</xdr:rowOff>
    </xdr:from>
    <xdr:to>
      <xdr:col>81</xdr:col>
      <xdr:colOff>50800</xdr:colOff>
      <xdr:row>78</xdr:row>
      <xdr:rowOff>4088</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flipV="1">
          <a:off x="14592300" y="13373988"/>
          <a:ext cx="889000" cy="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128219</xdr:rowOff>
    </xdr:from>
    <xdr:to>
      <xdr:col>81</xdr:col>
      <xdr:colOff>101600</xdr:colOff>
      <xdr:row>76</xdr:row>
      <xdr:rowOff>58369</xdr:rowOff>
    </xdr:to>
    <xdr:sp macro="" textlink="">
      <xdr:nvSpPr>
        <xdr:cNvPr id="617" name="フローチャート: 判断 616">
          <a:extLst>
            <a:ext uri="{FF2B5EF4-FFF2-40B4-BE49-F238E27FC236}">
              <a16:creationId xmlns:a16="http://schemas.microsoft.com/office/drawing/2014/main" id="{00000000-0008-0000-0600-000069020000}"/>
            </a:ext>
          </a:extLst>
        </xdr:cNvPr>
        <xdr:cNvSpPr/>
      </xdr:nvSpPr>
      <xdr:spPr>
        <a:xfrm>
          <a:off x="15430500" y="12986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74896</xdr:rowOff>
    </xdr:from>
    <xdr:ext cx="534377"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5214111" y="12762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3797</xdr:rowOff>
    </xdr:from>
    <xdr:to>
      <xdr:col>76</xdr:col>
      <xdr:colOff>114300</xdr:colOff>
      <xdr:row>78</xdr:row>
      <xdr:rowOff>4088</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3703300" y="13376897"/>
          <a:ext cx="889000" cy="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147188</xdr:rowOff>
    </xdr:from>
    <xdr:to>
      <xdr:col>76</xdr:col>
      <xdr:colOff>165100</xdr:colOff>
      <xdr:row>76</xdr:row>
      <xdr:rowOff>77338</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4541500" y="13005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93864</xdr:rowOff>
    </xdr:from>
    <xdr:ext cx="534377"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4325111" y="12781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3797</xdr:rowOff>
    </xdr:from>
    <xdr:to>
      <xdr:col>71</xdr:col>
      <xdr:colOff>177800</xdr:colOff>
      <xdr:row>78</xdr:row>
      <xdr:rowOff>16342</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2814300" y="13376897"/>
          <a:ext cx="889000" cy="12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158057</xdr:rowOff>
    </xdr:from>
    <xdr:to>
      <xdr:col>72</xdr:col>
      <xdr:colOff>38100</xdr:colOff>
      <xdr:row>76</xdr:row>
      <xdr:rowOff>88207</xdr:rowOff>
    </xdr:to>
    <xdr:sp macro="" textlink="">
      <xdr:nvSpPr>
        <xdr:cNvPr id="623" name="フローチャート: 判断 622">
          <a:extLst>
            <a:ext uri="{FF2B5EF4-FFF2-40B4-BE49-F238E27FC236}">
              <a16:creationId xmlns:a16="http://schemas.microsoft.com/office/drawing/2014/main" id="{00000000-0008-0000-0600-00006F020000}"/>
            </a:ext>
          </a:extLst>
        </xdr:cNvPr>
        <xdr:cNvSpPr/>
      </xdr:nvSpPr>
      <xdr:spPr>
        <a:xfrm>
          <a:off x="13652500" y="13016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104734</xdr:rowOff>
    </xdr:from>
    <xdr:ext cx="534377"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3436111" y="12792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19079</xdr:rowOff>
    </xdr:from>
    <xdr:to>
      <xdr:col>67</xdr:col>
      <xdr:colOff>101600</xdr:colOff>
      <xdr:row>76</xdr:row>
      <xdr:rowOff>120679</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2763500" y="13049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137207</xdr:rowOff>
    </xdr:from>
    <xdr:ext cx="534377"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2547111" y="12824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86722</xdr:rowOff>
    </xdr:from>
    <xdr:to>
      <xdr:col>85</xdr:col>
      <xdr:colOff>177800</xdr:colOff>
      <xdr:row>78</xdr:row>
      <xdr:rowOff>16872</xdr:rowOff>
    </xdr:to>
    <xdr:sp macro="" textlink="">
      <xdr:nvSpPr>
        <xdr:cNvPr id="632" name="楕円 631">
          <a:extLst>
            <a:ext uri="{FF2B5EF4-FFF2-40B4-BE49-F238E27FC236}">
              <a16:creationId xmlns:a16="http://schemas.microsoft.com/office/drawing/2014/main" id="{00000000-0008-0000-0600-000078020000}"/>
            </a:ext>
          </a:extLst>
        </xdr:cNvPr>
        <xdr:cNvSpPr/>
      </xdr:nvSpPr>
      <xdr:spPr>
        <a:xfrm>
          <a:off x="16268700" y="13288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1649</xdr:rowOff>
    </xdr:from>
    <xdr:ext cx="534377" cy="259045"/>
    <xdr:sp macro="" textlink="">
      <xdr:nvSpPr>
        <xdr:cNvPr id="633" name="公債費該当値テキスト">
          <a:extLst>
            <a:ext uri="{FF2B5EF4-FFF2-40B4-BE49-F238E27FC236}">
              <a16:creationId xmlns:a16="http://schemas.microsoft.com/office/drawing/2014/main" id="{00000000-0008-0000-0600-000079020000}"/>
            </a:ext>
          </a:extLst>
        </xdr:cNvPr>
        <xdr:cNvSpPr txBox="1"/>
      </xdr:nvSpPr>
      <xdr:spPr>
        <a:xfrm>
          <a:off x="16370300" y="13203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121538</xdr:rowOff>
    </xdr:from>
    <xdr:to>
      <xdr:col>81</xdr:col>
      <xdr:colOff>101600</xdr:colOff>
      <xdr:row>78</xdr:row>
      <xdr:rowOff>51688</xdr:rowOff>
    </xdr:to>
    <xdr:sp macro="" textlink="">
      <xdr:nvSpPr>
        <xdr:cNvPr id="634" name="楕円 633">
          <a:extLst>
            <a:ext uri="{FF2B5EF4-FFF2-40B4-BE49-F238E27FC236}">
              <a16:creationId xmlns:a16="http://schemas.microsoft.com/office/drawing/2014/main" id="{00000000-0008-0000-0600-00007A020000}"/>
            </a:ext>
          </a:extLst>
        </xdr:cNvPr>
        <xdr:cNvSpPr/>
      </xdr:nvSpPr>
      <xdr:spPr>
        <a:xfrm>
          <a:off x="15430500" y="13323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42815</xdr:rowOff>
    </xdr:from>
    <xdr:ext cx="469744"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46428" y="13415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124738</xdr:rowOff>
    </xdr:from>
    <xdr:to>
      <xdr:col>76</xdr:col>
      <xdr:colOff>165100</xdr:colOff>
      <xdr:row>78</xdr:row>
      <xdr:rowOff>54888</xdr:rowOff>
    </xdr:to>
    <xdr:sp macro="" textlink="">
      <xdr:nvSpPr>
        <xdr:cNvPr id="636" name="楕円 635">
          <a:extLst>
            <a:ext uri="{FF2B5EF4-FFF2-40B4-BE49-F238E27FC236}">
              <a16:creationId xmlns:a16="http://schemas.microsoft.com/office/drawing/2014/main" id="{00000000-0008-0000-0600-00007C020000}"/>
            </a:ext>
          </a:extLst>
        </xdr:cNvPr>
        <xdr:cNvSpPr/>
      </xdr:nvSpPr>
      <xdr:spPr>
        <a:xfrm>
          <a:off x="14541500" y="13326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46015</xdr:rowOff>
    </xdr:from>
    <xdr:ext cx="469744"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4357428" y="13419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124447</xdr:rowOff>
    </xdr:from>
    <xdr:to>
      <xdr:col>72</xdr:col>
      <xdr:colOff>38100</xdr:colOff>
      <xdr:row>78</xdr:row>
      <xdr:rowOff>54597</xdr:rowOff>
    </xdr:to>
    <xdr:sp macro="" textlink="">
      <xdr:nvSpPr>
        <xdr:cNvPr id="638" name="楕円 637">
          <a:extLst>
            <a:ext uri="{FF2B5EF4-FFF2-40B4-BE49-F238E27FC236}">
              <a16:creationId xmlns:a16="http://schemas.microsoft.com/office/drawing/2014/main" id="{00000000-0008-0000-0600-00007E020000}"/>
            </a:ext>
          </a:extLst>
        </xdr:cNvPr>
        <xdr:cNvSpPr/>
      </xdr:nvSpPr>
      <xdr:spPr>
        <a:xfrm>
          <a:off x="13652500" y="13326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45724</xdr:rowOff>
    </xdr:from>
    <xdr:ext cx="469744"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468428" y="13418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136992</xdr:rowOff>
    </xdr:from>
    <xdr:to>
      <xdr:col>67</xdr:col>
      <xdr:colOff>101600</xdr:colOff>
      <xdr:row>78</xdr:row>
      <xdr:rowOff>67142</xdr:rowOff>
    </xdr:to>
    <xdr:sp macro="" textlink="">
      <xdr:nvSpPr>
        <xdr:cNvPr id="640" name="楕円 639">
          <a:extLst>
            <a:ext uri="{FF2B5EF4-FFF2-40B4-BE49-F238E27FC236}">
              <a16:creationId xmlns:a16="http://schemas.microsoft.com/office/drawing/2014/main" id="{00000000-0008-0000-0600-000080020000}"/>
            </a:ext>
          </a:extLst>
        </xdr:cNvPr>
        <xdr:cNvSpPr/>
      </xdr:nvSpPr>
      <xdr:spPr>
        <a:xfrm>
          <a:off x="12763500" y="13338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58269</xdr:rowOff>
    </xdr:from>
    <xdr:ext cx="469744"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579428" y="13431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2" name="正方形/長方形 641">
          <a:extLst>
            <a:ext uri="{FF2B5EF4-FFF2-40B4-BE49-F238E27FC236}">
              <a16:creationId xmlns:a16="http://schemas.microsoft.com/office/drawing/2014/main" id="{00000000-0008-0000-0600-00008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3" name="正方形/長方形 642">
          <a:extLst>
            <a:ext uri="{FF2B5EF4-FFF2-40B4-BE49-F238E27FC236}">
              <a16:creationId xmlns:a16="http://schemas.microsoft.com/office/drawing/2014/main" id="{00000000-0008-0000-0600-00008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4" name="正方形/長方形 643">
          <a:extLst>
            <a:ext uri="{FF2B5EF4-FFF2-40B4-BE49-F238E27FC236}">
              <a16:creationId xmlns:a16="http://schemas.microsoft.com/office/drawing/2014/main" id="{00000000-0008-0000-0600-00008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1" name="直線コネクタ 650">
          <a:extLst>
            <a:ext uri="{FF2B5EF4-FFF2-40B4-BE49-F238E27FC236}">
              <a16:creationId xmlns:a16="http://schemas.microsoft.com/office/drawing/2014/main" id="{00000000-0008-0000-0600-00008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2" name="直線コネクタ 651">
          <a:extLst>
            <a:ext uri="{FF2B5EF4-FFF2-40B4-BE49-F238E27FC236}">
              <a16:creationId xmlns:a16="http://schemas.microsoft.com/office/drawing/2014/main" id="{00000000-0008-0000-0600-00008C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4" name="直線コネクタ 653">
          <a:extLst>
            <a:ext uri="{FF2B5EF4-FFF2-40B4-BE49-F238E27FC236}">
              <a16:creationId xmlns:a16="http://schemas.microsoft.com/office/drawing/2014/main" id="{00000000-0008-0000-0600-00008E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4" name="積立金グラフ枠">
          <a:extLst>
            <a:ext uri="{FF2B5EF4-FFF2-40B4-BE49-F238E27FC236}">
              <a16:creationId xmlns:a16="http://schemas.microsoft.com/office/drawing/2014/main" id="{00000000-0008-0000-0600-00009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143011</xdr:rowOff>
    </xdr:from>
    <xdr:to>
      <xdr:col>85</xdr:col>
      <xdr:colOff>126364</xdr:colOff>
      <xdr:row>99</xdr:row>
      <xdr:rowOff>39551</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flipV="1">
          <a:off x="16317595" y="15744961"/>
          <a:ext cx="1269" cy="1268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43378</xdr:rowOff>
    </xdr:from>
    <xdr:ext cx="469744" cy="259045"/>
    <xdr:sp macro="" textlink="">
      <xdr:nvSpPr>
        <xdr:cNvPr id="666" name="積立金最小値テキスト">
          <a:extLst>
            <a:ext uri="{FF2B5EF4-FFF2-40B4-BE49-F238E27FC236}">
              <a16:creationId xmlns:a16="http://schemas.microsoft.com/office/drawing/2014/main" id="{00000000-0008-0000-0600-00009A020000}"/>
            </a:ext>
          </a:extLst>
        </xdr:cNvPr>
        <xdr:cNvSpPr txBox="1"/>
      </xdr:nvSpPr>
      <xdr:spPr>
        <a:xfrm>
          <a:off x="16370300" y="17016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39551</xdr:rowOff>
    </xdr:from>
    <xdr:to>
      <xdr:col>86</xdr:col>
      <xdr:colOff>25400</xdr:colOff>
      <xdr:row>99</xdr:row>
      <xdr:rowOff>39551</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6230600" y="170131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89688</xdr:rowOff>
    </xdr:from>
    <xdr:ext cx="599010" cy="259045"/>
    <xdr:sp macro="" textlink="">
      <xdr:nvSpPr>
        <xdr:cNvPr id="668" name="積立金最大値テキスト">
          <a:extLst>
            <a:ext uri="{FF2B5EF4-FFF2-40B4-BE49-F238E27FC236}">
              <a16:creationId xmlns:a16="http://schemas.microsoft.com/office/drawing/2014/main" id="{00000000-0008-0000-0600-00009C020000}"/>
            </a:ext>
          </a:extLst>
        </xdr:cNvPr>
        <xdr:cNvSpPr txBox="1"/>
      </xdr:nvSpPr>
      <xdr:spPr>
        <a:xfrm>
          <a:off x="16370300" y="155201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143011</xdr:rowOff>
    </xdr:from>
    <xdr:to>
      <xdr:col>86</xdr:col>
      <xdr:colOff>25400</xdr:colOff>
      <xdr:row>91</xdr:row>
      <xdr:rowOff>143011</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6230600" y="15744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94600</xdr:rowOff>
    </xdr:from>
    <xdr:to>
      <xdr:col>85</xdr:col>
      <xdr:colOff>127000</xdr:colOff>
      <xdr:row>98</xdr:row>
      <xdr:rowOff>99676</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flipV="1">
          <a:off x="15481300" y="16896700"/>
          <a:ext cx="838200" cy="5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31515</xdr:rowOff>
    </xdr:from>
    <xdr:ext cx="534377" cy="259045"/>
    <xdr:sp macro="" textlink="">
      <xdr:nvSpPr>
        <xdr:cNvPr id="671" name="積立金平均値テキスト">
          <a:extLst>
            <a:ext uri="{FF2B5EF4-FFF2-40B4-BE49-F238E27FC236}">
              <a16:creationId xmlns:a16="http://schemas.microsoft.com/office/drawing/2014/main" id="{00000000-0008-0000-0600-00009F020000}"/>
            </a:ext>
          </a:extLst>
        </xdr:cNvPr>
        <xdr:cNvSpPr txBox="1"/>
      </xdr:nvSpPr>
      <xdr:spPr>
        <a:xfrm>
          <a:off x="16370300" y="166621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8638</xdr:rowOff>
    </xdr:from>
    <xdr:to>
      <xdr:col>85</xdr:col>
      <xdr:colOff>177800</xdr:colOff>
      <xdr:row>98</xdr:row>
      <xdr:rowOff>110238</xdr:rowOff>
    </xdr:to>
    <xdr:sp macro="" textlink="">
      <xdr:nvSpPr>
        <xdr:cNvPr id="672" name="フローチャート: 判断 671">
          <a:extLst>
            <a:ext uri="{FF2B5EF4-FFF2-40B4-BE49-F238E27FC236}">
              <a16:creationId xmlns:a16="http://schemas.microsoft.com/office/drawing/2014/main" id="{00000000-0008-0000-0600-0000A0020000}"/>
            </a:ext>
          </a:extLst>
        </xdr:cNvPr>
        <xdr:cNvSpPr/>
      </xdr:nvSpPr>
      <xdr:spPr>
        <a:xfrm>
          <a:off x="16268700" y="16810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14267</xdr:rowOff>
    </xdr:from>
    <xdr:to>
      <xdr:col>81</xdr:col>
      <xdr:colOff>50800</xdr:colOff>
      <xdr:row>98</xdr:row>
      <xdr:rowOff>99676</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4592300" y="16816367"/>
          <a:ext cx="889000" cy="85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4607</xdr:rowOff>
    </xdr:from>
    <xdr:to>
      <xdr:col>81</xdr:col>
      <xdr:colOff>101600</xdr:colOff>
      <xdr:row>98</xdr:row>
      <xdr:rowOff>106207</xdr:rowOff>
    </xdr:to>
    <xdr:sp macro="" textlink="">
      <xdr:nvSpPr>
        <xdr:cNvPr id="674" name="フローチャート: 判断 673">
          <a:extLst>
            <a:ext uri="{FF2B5EF4-FFF2-40B4-BE49-F238E27FC236}">
              <a16:creationId xmlns:a16="http://schemas.microsoft.com/office/drawing/2014/main" id="{00000000-0008-0000-0600-0000A2020000}"/>
            </a:ext>
          </a:extLst>
        </xdr:cNvPr>
        <xdr:cNvSpPr/>
      </xdr:nvSpPr>
      <xdr:spPr>
        <a:xfrm>
          <a:off x="15430500" y="16806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122734</xdr:rowOff>
    </xdr:from>
    <xdr:ext cx="534377"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5214111" y="16581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14267</xdr:rowOff>
    </xdr:from>
    <xdr:to>
      <xdr:col>76</xdr:col>
      <xdr:colOff>114300</xdr:colOff>
      <xdr:row>98</xdr:row>
      <xdr:rowOff>133406</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3703300" y="16816367"/>
          <a:ext cx="889000" cy="119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160860</xdr:rowOff>
    </xdr:from>
    <xdr:to>
      <xdr:col>76</xdr:col>
      <xdr:colOff>165100</xdr:colOff>
      <xdr:row>98</xdr:row>
      <xdr:rowOff>91010</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4541500" y="1679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82137</xdr:rowOff>
    </xdr:from>
    <xdr:ext cx="534377"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4325111" y="16884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133406</xdr:rowOff>
    </xdr:from>
    <xdr:to>
      <xdr:col>71</xdr:col>
      <xdr:colOff>177800</xdr:colOff>
      <xdr:row>98</xdr:row>
      <xdr:rowOff>154605</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2814300" y="16935506"/>
          <a:ext cx="889000" cy="21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60947</xdr:rowOff>
    </xdr:from>
    <xdr:to>
      <xdr:col>72</xdr:col>
      <xdr:colOff>38100</xdr:colOff>
      <xdr:row>98</xdr:row>
      <xdr:rowOff>162547</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3652500" y="16863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7624</xdr:rowOff>
    </xdr:from>
    <xdr:ext cx="534377"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3436111" y="16638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72890</xdr:rowOff>
    </xdr:from>
    <xdr:to>
      <xdr:col>67</xdr:col>
      <xdr:colOff>101600</xdr:colOff>
      <xdr:row>99</xdr:row>
      <xdr:rowOff>3040</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2763500" y="16874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19567</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2547111" y="16650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43800</xdr:rowOff>
    </xdr:from>
    <xdr:to>
      <xdr:col>85</xdr:col>
      <xdr:colOff>177800</xdr:colOff>
      <xdr:row>98</xdr:row>
      <xdr:rowOff>145400</xdr:rowOff>
    </xdr:to>
    <xdr:sp macro="" textlink="">
      <xdr:nvSpPr>
        <xdr:cNvPr id="689" name="楕円 688">
          <a:extLst>
            <a:ext uri="{FF2B5EF4-FFF2-40B4-BE49-F238E27FC236}">
              <a16:creationId xmlns:a16="http://schemas.microsoft.com/office/drawing/2014/main" id="{00000000-0008-0000-0600-0000B1020000}"/>
            </a:ext>
          </a:extLst>
        </xdr:cNvPr>
        <xdr:cNvSpPr/>
      </xdr:nvSpPr>
      <xdr:spPr>
        <a:xfrm>
          <a:off x="16268700" y="1684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158515</xdr:rowOff>
    </xdr:from>
    <xdr:ext cx="534377" cy="259045"/>
    <xdr:sp macro="" textlink="">
      <xdr:nvSpPr>
        <xdr:cNvPr id="690" name="積立金該当値テキスト">
          <a:extLst>
            <a:ext uri="{FF2B5EF4-FFF2-40B4-BE49-F238E27FC236}">
              <a16:creationId xmlns:a16="http://schemas.microsoft.com/office/drawing/2014/main" id="{00000000-0008-0000-0600-0000B2020000}"/>
            </a:ext>
          </a:extLst>
        </xdr:cNvPr>
        <xdr:cNvSpPr txBox="1"/>
      </xdr:nvSpPr>
      <xdr:spPr>
        <a:xfrm>
          <a:off x="16370300" y="16789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48876</xdr:rowOff>
    </xdr:from>
    <xdr:to>
      <xdr:col>81</xdr:col>
      <xdr:colOff>101600</xdr:colOff>
      <xdr:row>98</xdr:row>
      <xdr:rowOff>150476</xdr:rowOff>
    </xdr:to>
    <xdr:sp macro="" textlink="">
      <xdr:nvSpPr>
        <xdr:cNvPr id="691" name="楕円 690">
          <a:extLst>
            <a:ext uri="{FF2B5EF4-FFF2-40B4-BE49-F238E27FC236}">
              <a16:creationId xmlns:a16="http://schemas.microsoft.com/office/drawing/2014/main" id="{00000000-0008-0000-0600-0000B3020000}"/>
            </a:ext>
          </a:extLst>
        </xdr:cNvPr>
        <xdr:cNvSpPr/>
      </xdr:nvSpPr>
      <xdr:spPr>
        <a:xfrm>
          <a:off x="15430500" y="1685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141603</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14111" y="16943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134917</xdr:rowOff>
    </xdr:from>
    <xdr:to>
      <xdr:col>76</xdr:col>
      <xdr:colOff>165100</xdr:colOff>
      <xdr:row>98</xdr:row>
      <xdr:rowOff>65067</xdr:rowOff>
    </xdr:to>
    <xdr:sp macro="" textlink="">
      <xdr:nvSpPr>
        <xdr:cNvPr id="693" name="楕円 692">
          <a:extLst>
            <a:ext uri="{FF2B5EF4-FFF2-40B4-BE49-F238E27FC236}">
              <a16:creationId xmlns:a16="http://schemas.microsoft.com/office/drawing/2014/main" id="{00000000-0008-0000-0600-0000B5020000}"/>
            </a:ext>
          </a:extLst>
        </xdr:cNvPr>
        <xdr:cNvSpPr/>
      </xdr:nvSpPr>
      <xdr:spPr>
        <a:xfrm>
          <a:off x="14541500" y="16765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81594</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4325111" y="16540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82606</xdr:rowOff>
    </xdr:from>
    <xdr:to>
      <xdr:col>72</xdr:col>
      <xdr:colOff>38100</xdr:colOff>
      <xdr:row>99</xdr:row>
      <xdr:rowOff>12756</xdr:rowOff>
    </xdr:to>
    <xdr:sp macro="" textlink="">
      <xdr:nvSpPr>
        <xdr:cNvPr id="695" name="楕円 694">
          <a:extLst>
            <a:ext uri="{FF2B5EF4-FFF2-40B4-BE49-F238E27FC236}">
              <a16:creationId xmlns:a16="http://schemas.microsoft.com/office/drawing/2014/main" id="{00000000-0008-0000-0600-0000B7020000}"/>
            </a:ext>
          </a:extLst>
        </xdr:cNvPr>
        <xdr:cNvSpPr/>
      </xdr:nvSpPr>
      <xdr:spPr>
        <a:xfrm>
          <a:off x="13652500" y="16884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3883</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3436111" y="16977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103805</xdr:rowOff>
    </xdr:from>
    <xdr:to>
      <xdr:col>67</xdr:col>
      <xdr:colOff>101600</xdr:colOff>
      <xdr:row>99</xdr:row>
      <xdr:rowOff>33955</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2763500" y="16905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25082</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547111" y="16998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9" name="正方形/長方形 698">
          <a:extLst>
            <a:ext uri="{FF2B5EF4-FFF2-40B4-BE49-F238E27FC236}">
              <a16:creationId xmlns:a16="http://schemas.microsoft.com/office/drawing/2014/main" id="{00000000-0008-0000-0600-0000B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0" name="正方形/長方形 699">
          <a:extLst>
            <a:ext uri="{FF2B5EF4-FFF2-40B4-BE49-F238E27FC236}">
              <a16:creationId xmlns:a16="http://schemas.microsoft.com/office/drawing/2014/main" id="{00000000-0008-0000-0600-0000B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1" name="正方形/長方形 700">
          <a:extLst>
            <a:ext uri="{FF2B5EF4-FFF2-40B4-BE49-F238E27FC236}">
              <a16:creationId xmlns:a16="http://schemas.microsoft.com/office/drawing/2014/main" id="{00000000-0008-0000-0600-0000B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8" name="直線コネクタ 707">
          <a:extLst>
            <a:ext uri="{FF2B5EF4-FFF2-40B4-BE49-F238E27FC236}">
              <a16:creationId xmlns:a16="http://schemas.microsoft.com/office/drawing/2014/main" id="{00000000-0008-0000-0600-0000C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09" name="直線コネクタ 708">
          <a:extLst>
            <a:ext uri="{FF2B5EF4-FFF2-40B4-BE49-F238E27FC236}">
              <a16:creationId xmlns:a16="http://schemas.microsoft.com/office/drawing/2014/main" id="{00000000-0008-0000-0600-0000C5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1" name="直線コネクタ 710">
          <a:extLst>
            <a:ext uri="{FF2B5EF4-FFF2-40B4-BE49-F238E27FC236}">
              <a16:creationId xmlns:a16="http://schemas.microsoft.com/office/drawing/2014/main" id="{00000000-0008-0000-0600-0000C7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9" name="投資及び出資金グラフ枠">
          <a:extLst>
            <a:ext uri="{FF2B5EF4-FFF2-40B4-BE49-F238E27FC236}">
              <a16:creationId xmlns:a16="http://schemas.microsoft.com/office/drawing/2014/main" id="{00000000-0008-0000-0600-0000C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86116</xdr:rowOff>
    </xdr:from>
    <xdr:to>
      <xdr:col>116</xdr:col>
      <xdr:colOff>62864</xdr:colOff>
      <xdr:row>38</xdr:row>
      <xdr:rowOff>139700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flipV="1">
          <a:off x="22159595" y="5229616"/>
          <a:ext cx="1269" cy="1425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1" name="投資及び出資金最小値テキスト">
          <a:extLst>
            <a:ext uri="{FF2B5EF4-FFF2-40B4-BE49-F238E27FC236}">
              <a16:creationId xmlns:a16="http://schemas.microsoft.com/office/drawing/2014/main" id="{00000000-0008-0000-0600-0000D1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32793</xdr:rowOff>
    </xdr:from>
    <xdr:ext cx="534377" cy="259045"/>
    <xdr:sp macro="" textlink="">
      <xdr:nvSpPr>
        <xdr:cNvPr id="723" name="投資及び出資金最大値テキスト">
          <a:extLst>
            <a:ext uri="{FF2B5EF4-FFF2-40B4-BE49-F238E27FC236}">
              <a16:creationId xmlns:a16="http://schemas.microsoft.com/office/drawing/2014/main" id="{00000000-0008-0000-0600-0000D3020000}"/>
            </a:ext>
          </a:extLst>
        </xdr:cNvPr>
        <xdr:cNvSpPr txBox="1"/>
      </xdr:nvSpPr>
      <xdr:spPr>
        <a:xfrm>
          <a:off x="22212300" y="5004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86116</xdr:rowOff>
    </xdr:from>
    <xdr:to>
      <xdr:col>116</xdr:col>
      <xdr:colOff>152400</xdr:colOff>
      <xdr:row>30</xdr:row>
      <xdr:rowOff>86116</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22072600" y="5229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147015</xdr:rowOff>
    </xdr:from>
    <xdr:to>
      <xdr:col>116</xdr:col>
      <xdr:colOff>63500</xdr:colOff>
      <xdr:row>38</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21323300" y="6490665"/>
          <a:ext cx="838200" cy="164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111777</xdr:rowOff>
    </xdr:from>
    <xdr:ext cx="469744" cy="259045"/>
    <xdr:sp macro="" textlink="">
      <xdr:nvSpPr>
        <xdr:cNvPr id="726" name="投資及び出資金平均値テキスト">
          <a:extLst>
            <a:ext uri="{FF2B5EF4-FFF2-40B4-BE49-F238E27FC236}">
              <a16:creationId xmlns:a16="http://schemas.microsoft.com/office/drawing/2014/main" id="{00000000-0008-0000-0600-0000D6020000}"/>
            </a:ext>
          </a:extLst>
        </xdr:cNvPr>
        <xdr:cNvSpPr txBox="1"/>
      </xdr:nvSpPr>
      <xdr:spPr>
        <a:xfrm>
          <a:off x="22212300" y="62839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88900</xdr:rowOff>
    </xdr:from>
    <xdr:to>
      <xdr:col>116</xdr:col>
      <xdr:colOff>114300</xdr:colOff>
      <xdr:row>38</xdr:row>
      <xdr:rowOff>19050</xdr:rowOff>
    </xdr:to>
    <xdr:sp macro="" textlink="">
      <xdr:nvSpPr>
        <xdr:cNvPr id="727" name="フローチャート: 判断 726">
          <a:extLst>
            <a:ext uri="{FF2B5EF4-FFF2-40B4-BE49-F238E27FC236}">
              <a16:creationId xmlns:a16="http://schemas.microsoft.com/office/drawing/2014/main" id="{00000000-0008-0000-0600-0000D7020000}"/>
            </a:ext>
          </a:extLst>
        </xdr:cNvPr>
        <xdr:cNvSpPr/>
      </xdr:nvSpPr>
      <xdr:spPr>
        <a:xfrm>
          <a:off x="22110700" y="643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147015</xdr:rowOff>
    </xdr:from>
    <xdr:to>
      <xdr:col>111</xdr:col>
      <xdr:colOff>177800</xdr:colOff>
      <xdr:row>38</xdr:row>
      <xdr:rowOff>3637</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flipV="1">
          <a:off x="20434300" y="6490665"/>
          <a:ext cx="889000" cy="28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105725</xdr:rowOff>
    </xdr:from>
    <xdr:to>
      <xdr:col>112</xdr:col>
      <xdr:colOff>38100</xdr:colOff>
      <xdr:row>38</xdr:row>
      <xdr:rowOff>35875</xdr:rowOff>
    </xdr:to>
    <xdr:sp macro="" textlink="">
      <xdr:nvSpPr>
        <xdr:cNvPr id="729" name="フローチャート: 判断 728">
          <a:extLst>
            <a:ext uri="{FF2B5EF4-FFF2-40B4-BE49-F238E27FC236}">
              <a16:creationId xmlns:a16="http://schemas.microsoft.com/office/drawing/2014/main" id="{00000000-0008-0000-0600-0000D9020000}"/>
            </a:ext>
          </a:extLst>
        </xdr:cNvPr>
        <xdr:cNvSpPr/>
      </xdr:nvSpPr>
      <xdr:spPr>
        <a:xfrm>
          <a:off x="21272500" y="6449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27002</xdr:rowOff>
    </xdr:from>
    <xdr:ext cx="469744"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21088428" y="6542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3637</xdr:rowOff>
    </xdr:from>
    <xdr:to>
      <xdr:col>107</xdr:col>
      <xdr:colOff>50800</xdr:colOff>
      <xdr:row>38</xdr:row>
      <xdr:rowOff>139700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flipV="1">
          <a:off x="19545300" y="6518737"/>
          <a:ext cx="889000" cy="136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82408</xdr:rowOff>
    </xdr:from>
    <xdr:to>
      <xdr:col>107</xdr:col>
      <xdr:colOff>101600</xdr:colOff>
      <xdr:row>38</xdr:row>
      <xdr:rowOff>12557</xdr:rowOff>
    </xdr:to>
    <xdr:sp macro="" textlink="">
      <xdr:nvSpPr>
        <xdr:cNvPr id="732" name="フローチャート: 判断 731">
          <a:extLst>
            <a:ext uri="{FF2B5EF4-FFF2-40B4-BE49-F238E27FC236}">
              <a16:creationId xmlns:a16="http://schemas.microsoft.com/office/drawing/2014/main" id="{00000000-0008-0000-0600-0000DC020000}"/>
            </a:ext>
          </a:extLst>
        </xdr:cNvPr>
        <xdr:cNvSpPr/>
      </xdr:nvSpPr>
      <xdr:spPr>
        <a:xfrm>
          <a:off x="20383500" y="642605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29085</xdr:rowOff>
    </xdr:from>
    <xdr:ext cx="469744"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20199428" y="6201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63754</xdr:rowOff>
    </xdr:from>
    <xdr:to>
      <xdr:col>102</xdr:col>
      <xdr:colOff>165100</xdr:colOff>
      <xdr:row>37</xdr:row>
      <xdr:rowOff>165354</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19494500" y="6407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10431</xdr:rowOff>
    </xdr:from>
    <xdr:ext cx="469744"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9310428" y="6182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164064</xdr:rowOff>
    </xdr:from>
    <xdr:to>
      <xdr:col>98</xdr:col>
      <xdr:colOff>38100</xdr:colOff>
      <xdr:row>38</xdr:row>
      <xdr:rowOff>94214</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18605500" y="6507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110741</xdr:rowOff>
    </xdr:from>
    <xdr:ext cx="469744"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8421428" y="6282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4" name="楕円 743">
          <a:extLst>
            <a:ext uri="{FF2B5EF4-FFF2-40B4-BE49-F238E27FC236}">
              <a16:creationId xmlns:a16="http://schemas.microsoft.com/office/drawing/2014/main" id="{00000000-0008-0000-0600-0000E8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45" name="投資及び出資金該当値テキスト">
          <a:extLst>
            <a:ext uri="{FF2B5EF4-FFF2-40B4-BE49-F238E27FC236}">
              <a16:creationId xmlns:a16="http://schemas.microsoft.com/office/drawing/2014/main" id="{00000000-0008-0000-0600-0000E9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96215</xdr:rowOff>
    </xdr:from>
    <xdr:to>
      <xdr:col>112</xdr:col>
      <xdr:colOff>38100</xdr:colOff>
      <xdr:row>38</xdr:row>
      <xdr:rowOff>26365</xdr:rowOff>
    </xdr:to>
    <xdr:sp macro="" textlink="">
      <xdr:nvSpPr>
        <xdr:cNvPr id="746" name="楕円 745">
          <a:extLst>
            <a:ext uri="{FF2B5EF4-FFF2-40B4-BE49-F238E27FC236}">
              <a16:creationId xmlns:a16="http://schemas.microsoft.com/office/drawing/2014/main" id="{00000000-0008-0000-0600-0000EA020000}"/>
            </a:ext>
          </a:extLst>
        </xdr:cNvPr>
        <xdr:cNvSpPr/>
      </xdr:nvSpPr>
      <xdr:spPr>
        <a:xfrm>
          <a:off x="21272500" y="6439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42892</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088428" y="6215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124287</xdr:rowOff>
    </xdr:from>
    <xdr:to>
      <xdr:col>107</xdr:col>
      <xdr:colOff>101600</xdr:colOff>
      <xdr:row>38</xdr:row>
      <xdr:rowOff>54437</xdr:rowOff>
    </xdr:to>
    <xdr:sp macro="" textlink="">
      <xdr:nvSpPr>
        <xdr:cNvPr id="748" name="楕円 747">
          <a:extLst>
            <a:ext uri="{FF2B5EF4-FFF2-40B4-BE49-F238E27FC236}">
              <a16:creationId xmlns:a16="http://schemas.microsoft.com/office/drawing/2014/main" id="{00000000-0008-0000-0600-0000EC020000}"/>
            </a:ext>
          </a:extLst>
        </xdr:cNvPr>
        <xdr:cNvSpPr/>
      </xdr:nvSpPr>
      <xdr:spPr>
        <a:xfrm>
          <a:off x="20383500" y="6467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45564</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199428" y="6560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0" name="楕円 749">
          <a:extLst>
            <a:ext uri="{FF2B5EF4-FFF2-40B4-BE49-F238E27FC236}">
              <a16:creationId xmlns:a16="http://schemas.microsoft.com/office/drawing/2014/main" id="{00000000-0008-0000-0600-0000EE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2" name="楕円 751">
          <a:extLst>
            <a:ext uri="{FF2B5EF4-FFF2-40B4-BE49-F238E27FC236}">
              <a16:creationId xmlns:a16="http://schemas.microsoft.com/office/drawing/2014/main" id="{00000000-0008-0000-0600-0000F0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4" name="正方形/長方形 753">
          <a:extLst>
            <a:ext uri="{FF2B5EF4-FFF2-40B4-BE49-F238E27FC236}">
              <a16:creationId xmlns:a16="http://schemas.microsoft.com/office/drawing/2014/main" id="{00000000-0008-0000-0600-0000F2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5" name="正方形/長方形 754">
          <a:extLst>
            <a:ext uri="{FF2B5EF4-FFF2-40B4-BE49-F238E27FC236}">
              <a16:creationId xmlns:a16="http://schemas.microsoft.com/office/drawing/2014/main" id="{00000000-0008-0000-0600-0000F3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6" name="正方形/長方形 755">
          <a:extLst>
            <a:ext uri="{FF2B5EF4-FFF2-40B4-BE49-F238E27FC236}">
              <a16:creationId xmlns:a16="http://schemas.microsoft.com/office/drawing/2014/main" id="{00000000-0008-0000-0600-0000F4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7" name="正方形/長方形 756">
          <a:extLst>
            <a:ext uri="{FF2B5EF4-FFF2-40B4-BE49-F238E27FC236}">
              <a16:creationId xmlns:a16="http://schemas.microsoft.com/office/drawing/2014/main" id="{00000000-0008-0000-0600-0000F5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8" name="正方形/長方形 757">
          <a:extLst>
            <a:ext uri="{FF2B5EF4-FFF2-40B4-BE49-F238E27FC236}">
              <a16:creationId xmlns:a16="http://schemas.microsoft.com/office/drawing/2014/main" id="{00000000-0008-0000-0600-0000F6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3" name="直線コネクタ 762">
          <a:extLst>
            <a:ext uri="{FF2B5EF4-FFF2-40B4-BE49-F238E27FC236}">
              <a16:creationId xmlns:a16="http://schemas.microsoft.com/office/drawing/2014/main" id="{00000000-0008-0000-0600-0000FB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4" name="直線コネクタ 763">
          <a:extLst>
            <a:ext uri="{FF2B5EF4-FFF2-40B4-BE49-F238E27FC236}">
              <a16:creationId xmlns:a16="http://schemas.microsoft.com/office/drawing/2014/main" id="{00000000-0008-0000-0600-0000FC02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66" name="直線コネクタ 765">
          <a:extLst>
            <a:ext uri="{FF2B5EF4-FFF2-40B4-BE49-F238E27FC236}">
              <a16:creationId xmlns:a16="http://schemas.microsoft.com/office/drawing/2014/main" id="{00000000-0008-0000-0600-0000FE02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68" name="直線コネクタ 767">
          <a:extLst>
            <a:ext uri="{FF2B5EF4-FFF2-40B4-BE49-F238E27FC236}">
              <a16:creationId xmlns:a16="http://schemas.microsoft.com/office/drawing/2014/main" id="{00000000-0008-0000-0600-000000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6" name="貸付金グラフ枠">
          <a:extLst>
            <a:ext uri="{FF2B5EF4-FFF2-40B4-BE49-F238E27FC236}">
              <a16:creationId xmlns:a16="http://schemas.microsoft.com/office/drawing/2014/main" id="{00000000-0008-0000-0600-00000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146215</xdr:rowOff>
    </xdr:from>
    <xdr:to>
      <xdr:col>116</xdr:col>
      <xdr:colOff>62864</xdr:colOff>
      <xdr:row>59</xdr:row>
      <xdr:rowOff>44450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flipV="1">
          <a:off x="22159595" y="8547265"/>
          <a:ext cx="1269" cy="1612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78" name="貸付金最小値テキスト">
          <a:extLst>
            <a:ext uri="{FF2B5EF4-FFF2-40B4-BE49-F238E27FC236}">
              <a16:creationId xmlns:a16="http://schemas.microsoft.com/office/drawing/2014/main" id="{00000000-0008-0000-0600-00000A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92892</xdr:rowOff>
    </xdr:from>
    <xdr:ext cx="534377" cy="259045"/>
    <xdr:sp macro="" textlink="">
      <xdr:nvSpPr>
        <xdr:cNvPr id="780" name="貸付金最大値テキスト">
          <a:extLst>
            <a:ext uri="{FF2B5EF4-FFF2-40B4-BE49-F238E27FC236}">
              <a16:creationId xmlns:a16="http://schemas.microsoft.com/office/drawing/2014/main" id="{00000000-0008-0000-0600-00000C030000}"/>
            </a:ext>
          </a:extLst>
        </xdr:cNvPr>
        <xdr:cNvSpPr txBox="1"/>
      </xdr:nvSpPr>
      <xdr:spPr>
        <a:xfrm>
          <a:off x="22212300" y="8322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146215</xdr:rowOff>
    </xdr:from>
    <xdr:to>
      <xdr:col>116</xdr:col>
      <xdr:colOff>152400</xdr:colOff>
      <xdr:row>49</xdr:row>
      <xdr:rowOff>146215</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22072600" y="8547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93946</xdr:rowOff>
    </xdr:from>
    <xdr:ext cx="469744" cy="259045"/>
    <xdr:sp macro="" textlink="">
      <xdr:nvSpPr>
        <xdr:cNvPr id="783" name="貸付金平均値テキスト">
          <a:extLst>
            <a:ext uri="{FF2B5EF4-FFF2-40B4-BE49-F238E27FC236}">
              <a16:creationId xmlns:a16="http://schemas.microsoft.com/office/drawing/2014/main" id="{00000000-0008-0000-0600-00000F030000}"/>
            </a:ext>
          </a:extLst>
        </xdr:cNvPr>
        <xdr:cNvSpPr txBox="1"/>
      </xdr:nvSpPr>
      <xdr:spPr>
        <a:xfrm>
          <a:off x="22212300" y="98665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71069</xdr:rowOff>
    </xdr:from>
    <xdr:to>
      <xdr:col>116</xdr:col>
      <xdr:colOff>114300</xdr:colOff>
      <xdr:row>59</xdr:row>
      <xdr:rowOff>1219</xdr:rowOff>
    </xdr:to>
    <xdr:sp macro="" textlink="">
      <xdr:nvSpPr>
        <xdr:cNvPr id="784" name="フローチャート: 判断 783">
          <a:extLst>
            <a:ext uri="{FF2B5EF4-FFF2-40B4-BE49-F238E27FC236}">
              <a16:creationId xmlns:a16="http://schemas.microsoft.com/office/drawing/2014/main" id="{00000000-0008-0000-0600-000010030000}"/>
            </a:ext>
          </a:extLst>
        </xdr:cNvPr>
        <xdr:cNvSpPr/>
      </xdr:nvSpPr>
      <xdr:spPr>
        <a:xfrm>
          <a:off x="22110700" y="10015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55638</xdr:rowOff>
    </xdr:from>
    <xdr:to>
      <xdr:col>112</xdr:col>
      <xdr:colOff>38100</xdr:colOff>
      <xdr:row>58</xdr:row>
      <xdr:rowOff>157238</xdr:rowOff>
    </xdr:to>
    <xdr:sp macro="" textlink="">
      <xdr:nvSpPr>
        <xdr:cNvPr id="786" name="フローチャート: 判断 785">
          <a:extLst>
            <a:ext uri="{FF2B5EF4-FFF2-40B4-BE49-F238E27FC236}">
              <a16:creationId xmlns:a16="http://schemas.microsoft.com/office/drawing/2014/main" id="{00000000-0008-0000-0600-000012030000}"/>
            </a:ext>
          </a:extLst>
        </xdr:cNvPr>
        <xdr:cNvSpPr/>
      </xdr:nvSpPr>
      <xdr:spPr>
        <a:xfrm>
          <a:off x="21272500" y="9999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2315</xdr:rowOff>
    </xdr:from>
    <xdr:ext cx="469744"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21088428" y="9774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55829</xdr:rowOff>
    </xdr:from>
    <xdr:to>
      <xdr:col>107</xdr:col>
      <xdr:colOff>101600</xdr:colOff>
      <xdr:row>58</xdr:row>
      <xdr:rowOff>157429</xdr:rowOff>
    </xdr:to>
    <xdr:sp macro="" textlink="">
      <xdr:nvSpPr>
        <xdr:cNvPr id="789" name="フローチャート: 判断 788">
          <a:extLst>
            <a:ext uri="{FF2B5EF4-FFF2-40B4-BE49-F238E27FC236}">
              <a16:creationId xmlns:a16="http://schemas.microsoft.com/office/drawing/2014/main" id="{00000000-0008-0000-0600-000015030000}"/>
            </a:ext>
          </a:extLst>
        </xdr:cNvPr>
        <xdr:cNvSpPr/>
      </xdr:nvSpPr>
      <xdr:spPr>
        <a:xfrm>
          <a:off x="20383500" y="9999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2506</xdr:rowOff>
    </xdr:from>
    <xdr:ext cx="469744"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20199428" y="9775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58420</xdr:rowOff>
    </xdr:from>
    <xdr:to>
      <xdr:col>102</xdr:col>
      <xdr:colOff>165100</xdr:colOff>
      <xdr:row>58</xdr:row>
      <xdr:rowOff>160020</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19494500" y="10002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5097</xdr:rowOff>
    </xdr:from>
    <xdr:ext cx="469744"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9310428" y="9777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99187</xdr:rowOff>
    </xdr:from>
    <xdr:to>
      <xdr:col>98</xdr:col>
      <xdr:colOff>38100</xdr:colOff>
      <xdr:row>59</xdr:row>
      <xdr:rowOff>29337</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18605500" y="1004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45864</xdr:rowOff>
    </xdr:from>
    <xdr:ext cx="469744"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8421428" y="9818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01" name="楕円 800">
          <a:extLst>
            <a:ext uri="{FF2B5EF4-FFF2-40B4-BE49-F238E27FC236}">
              <a16:creationId xmlns:a16="http://schemas.microsoft.com/office/drawing/2014/main" id="{00000000-0008-0000-0600-000021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02" name="貸付金該当値テキスト">
          <a:extLst>
            <a:ext uri="{FF2B5EF4-FFF2-40B4-BE49-F238E27FC236}">
              <a16:creationId xmlns:a16="http://schemas.microsoft.com/office/drawing/2014/main" id="{00000000-0008-0000-0600-000022030000}"/>
            </a:ext>
          </a:extLst>
        </xdr:cNvPr>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03" name="楕円 802">
          <a:extLst>
            <a:ext uri="{FF2B5EF4-FFF2-40B4-BE49-F238E27FC236}">
              <a16:creationId xmlns:a16="http://schemas.microsoft.com/office/drawing/2014/main" id="{00000000-0008-0000-0600-000023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05" name="楕円 804">
          <a:extLst>
            <a:ext uri="{FF2B5EF4-FFF2-40B4-BE49-F238E27FC236}">
              <a16:creationId xmlns:a16="http://schemas.microsoft.com/office/drawing/2014/main" id="{00000000-0008-0000-0600-000025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07" name="楕円 806">
          <a:extLst>
            <a:ext uri="{FF2B5EF4-FFF2-40B4-BE49-F238E27FC236}">
              <a16:creationId xmlns:a16="http://schemas.microsoft.com/office/drawing/2014/main" id="{00000000-0008-0000-0600-000027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09" name="楕円 808">
          <a:extLst>
            <a:ext uri="{FF2B5EF4-FFF2-40B4-BE49-F238E27FC236}">
              <a16:creationId xmlns:a16="http://schemas.microsoft.com/office/drawing/2014/main" id="{00000000-0008-0000-0600-000029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1" name="正方形/長方形 810">
          <a:extLst>
            <a:ext uri="{FF2B5EF4-FFF2-40B4-BE49-F238E27FC236}">
              <a16:creationId xmlns:a16="http://schemas.microsoft.com/office/drawing/2014/main" id="{00000000-0008-0000-0600-00002B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2" name="正方形/長方形 811">
          <a:extLst>
            <a:ext uri="{FF2B5EF4-FFF2-40B4-BE49-F238E27FC236}">
              <a16:creationId xmlns:a16="http://schemas.microsoft.com/office/drawing/2014/main" id="{00000000-0008-0000-0600-00002C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3" name="正方形/長方形 812">
          <a:extLst>
            <a:ext uri="{FF2B5EF4-FFF2-40B4-BE49-F238E27FC236}">
              <a16:creationId xmlns:a16="http://schemas.microsoft.com/office/drawing/2014/main" id="{00000000-0008-0000-0600-00002D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4" name="正方形/長方形 813">
          <a:extLst>
            <a:ext uri="{FF2B5EF4-FFF2-40B4-BE49-F238E27FC236}">
              <a16:creationId xmlns:a16="http://schemas.microsoft.com/office/drawing/2014/main" id="{00000000-0008-0000-0600-00002E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0" name="直線コネクタ 819">
          <a:extLst>
            <a:ext uri="{FF2B5EF4-FFF2-40B4-BE49-F238E27FC236}">
              <a16:creationId xmlns:a16="http://schemas.microsoft.com/office/drawing/2014/main" id="{00000000-0008-0000-0600-000034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1" name="直線コネクタ 820">
          <a:extLst>
            <a:ext uri="{FF2B5EF4-FFF2-40B4-BE49-F238E27FC236}">
              <a16:creationId xmlns:a16="http://schemas.microsoft.com/office/drawing/2014/main" id="{00000000-0008-0000-0600-000035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3" name="直線コネクタ 822">
          <a:extLst>
            <a:ext uri="{FF2B5EF4-FFF2-40B4-BE49-F238E27FC236}">
              <a16:creationId xmlns:a16="http://schemas.microsoft.com/office/drawing/2014/main" id="{00000000-0008-0000-0600-000037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5" name="繰出金グラフ枠">
          <a:extLst>
            <a:ext uri="{FF2B5EF4-FFF2-40B4-BE49-F238E27FC236}">
              <a16:creationId xmlns:a16="http://schemas.microsoft.com/office/drawing/2014/main" id="{00000000-0008-0000-0600-000043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79317</xdr:rowOff>
    </xdr:from>
    <xdr:to>
      <xdr:col>116</xdr:col>
      <xdr:colOff>62864</xdr:colOff>
      <xdr:row>79</xdr:row>
      <xdr:rowOff>66429</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flipV="1">
          <a:off x="22159595" y="12080817"/>
          <a:ext cx="1269" cy="15301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70256</xdr:rowOff>
    </xdr:from>
    <xdr:ext cx="469744" cy="259045"/>
    <xdr:sp macro="" textlink="">
      <xdr:nvSpPr>
        <xdr:cNvPr id="837" name="繰出金最小値テキスト">
          <a:extLst>
            <a:ext uri="{FF2B5EF4-FFF2-40B4-BE49-F238E27FC236}">
              <a16:creationId xmlns:a16="http://schemas.microsoft.com/office/drawing/2014/main" id="{00000000-0008-0000-0600-000045030000}"/>
            </a:ext>
          </a:extLst>
        </xdr:cNvPr>
        <xdr:cNvSpPr txBox="1"/>
      </xdr:nvSpPr>
      <xdr:spPr>
        <a:xfrm>
          <a:off x="22212300" y="13614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66429</xdr:rowOff>
    </xdr:from>
    <xdr:to>
      <xdr:col>116</xdr:col>
      <xdr:colOff>152400</xdr:colOff>
      <xdr:row>79</xdr:row>
      <xdr:rowOff>66429</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22072600" y="13610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25994</xdr:rowOff>
    </xdr:from>
    <xdr:ext cx="599010" cy="259045"/>
    <xdr:sp macro="" textlink="">
      <xdr:nvSpPr>
        <xdr:cNvPr id="839" name="繰出金最大値テキスト">
          <a:extLst>
            <a:ext uri="{FF2B5EF4-FFF2-40B4-BE49-F238E27FC236}">
              <a16:creationId xmlns:a16="http://schemas.microsoft.com/office/drawing/2014/main" id="{00000000-0008-0000-0600-000047030000}"/>
            </a:ext>
          </a:extLst>
        </xdr:cNvPr>
        <xdr:cNvSpPr txBox="1"/>
      </xdr:nvSpPr>
      <xdr:spPr>
        <a:xfrm>
          <a:off x="22212300" y="11856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79317</xdr:rowOff>
    </xdr:from>
    <xdr:to>
      <xdr:col>116</xdr:col>
      <xdr:colOff>152400</xdr:colOff>
      <xdr:row>70</xdr:row>
      <xdr:rowOff>79317</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22072600" y="12080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24496</xdr:rowOff>
    </xdr:from>
    <xdr:to>
      <xdr:col>116</xdr:col>
      <xdr:colOff>63500</xdr:colOff>
      <xdr:row>77</xdr:row>
      <xdr:rowOff>35720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flipV="1">
          <a:off x="21323300" y="13226146"/>
          <a:ext cx="838200" cy="11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115054</xdr:rowOff>
    </xdr:from>
    <xdr:ext cx="534377" cy="259045"/>
    <xdr:sp macro="" textlink="">
      <xdr:nvSpPr>
        <xdr:cNvPr id="842" name="繰出金平均値テキスト">
          <a:extLst>
            <a:ext uri="{FF2B5EF4-FFF2-40B4-BE49-F238E27FC236}">
              <a16:creationId xmlns:a16="http://schemas.microsoft.com/office/drawing/2014/main" id="{00000000-0008-0000-0600-00004A030000}"/>
            </a:ext>
          </a:extLst>
        </xdr:cNvPr>
        <xdr:cNvSpPr txBox="1"/>
      </xdr:nvSpPr>
      <xdr:spPr>
        <a:xfrm>
          <a:off x="22212300" y="128023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92177</xdr:rowOff>
    </xdr:from>
    <xdr:to>
      <xdr:col>116</xdr:col>
      <xdr:colOff>114300</xdr:colOff>
      <xdr:row>76</xdr:row>
      <xdr:rowOff>22327</xdr:rowOff>
    </xdr:to>
    <xdr:sp macro="" textlink="">
      <xdr:nvSpPr>
        <xdr:cNvPr id="843" name="フローチャート: 判断 842">
          <a:extLst>
            <a:ext uri="{FF2B5EF4-FFF2-40B4-BE49-F238E27FC236}">
              <a16:creationId xmlns:a16="http://schemas.microsoft.com/office/drawing/2014/main" id="{00000000-0008-0000-0600-00004B030000}"/>
            </a:ext>
          </a:extLst>
        </xdr:cNvPr>
        <xdr:cNvSpPr/>
      </xdr:nvSpPr>
      <xdr:spPr>
        <a:xfrm>
          <a:off x="22110700" y="12950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35720</xdr:rowOff>
    </xdr:from>
    <xdr:to>
      <xdr:col>111</xdr:col>
      <xdr:colOff>177800</xdr:colOff>
      <xdr:row>77</xdr:row>
      <xdr:rowOff>43199</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flipV="1">
          <a:off x="20434300" y="13237370"/>
          <a:ext cx="889000" cy="7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69360</xdr:rowOff>
    </xdr:from>
    <xdr:to>
      <xdr:col>112</xdr:col>
      <xdr:colOff>38100</xdr:colOff>
      <xdr:row>75</xdr:row>
      <xdr:rowOff>170960</xdr:rowOff>
    </xdr:to>
    <xdr:sp macro="" textlink="">
      <xdr:nvSpPr>
        <xdr:cNvPr id="845" name="フローチャート: 判断 844">
          <a:extLst>
            <a:ext uri="{FF2B5EF4-FFF2-40B4-BE49-F238E27FC236}">
              <a16:creationId xmlns:a16="http://schemas.microsoft.com/office/drawing/2014/main" id="{00000000-0008-0000-0600-00004D030000}"/>
            </a:ext>
          </a:extLst>
        </xdr:cNvPr>
        <xdr:cNvSpPr/>
      </xdr:nvSpPr>
      <xdr:spPr>
        <a:xfrm>
          <a:off x="21272500" y="1292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16037</xdr:rowOff>
    </xdr:from>
    <xdr:ext cx="534377"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21056111" y="12703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106586</xdr:rowOff>
    </xdr:from>
    <xdr:to>
      <xdr:col>107</xdr:col>
      <xdr:colOff>50800</xdr:colOff>
      <xdr:row>77</xdr:row>
      <xdr:rowOff>43199</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9545300" y="12965336"/>
          <a:ext cx="889000" cy="279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76381</xdr:rowOff>
    </xdr:from>
    <xdr:to>
      <xdr:col>107</xdr:col>
      <xdr:colOff>101600</xdr:colOff>
      <xdr:row>76</xdr:row>
      <xdr:rowOff>6531</xdr:rowOff>
    </xdr:to>
    <xdr:sp macro="" textlink="">
      <xdr:nvSpPr>
        <xdr:cNvPr id="848" name="フローチャート: 判断 847">
          <a:extLst>
            <a:ext uri="{FF2B5EF4-FFF2-40B4-BE49-F238E27FC236}">
              <a16:creationId xmlns:a16="http://schemas.microsoft.com/office/drawing/2014/main" id="{00000000-0008-0000-0600-000050030000}"/>
            </a:ext>
          </a:extLst>
        </xdr:cNvPr>
        <xdr:cNvSpPr/>
      </xdr:nvSpPr>
      <xdr:spPr>
        <a:xfrm>
          <a:off x="20383500" y="12935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23058</xdr:rowOff>
    </xdr:from>
    <xdr:ext cx="534377"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20167111" y="12710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106586</xdr:rowOff>
    </xdr:from>
    <xdr:to>
      <xdr:col>102</xdr:col>
      <xdr:colOff>114300</xdr:colOff>
      <xdr:row>75</xdr:row>
      <xdr:rowOff>144185</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flipV="1">
          <a:off x="18656300" y="12965336"/>
          <a:ext cx="889000" cy="37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73910</xdr:rowOff>
    </xdr:from>
    <xdr:to>
      <xdr:col>102</xdr:col>
      <xdr:colOff>165100</xdr:colOff>
      <xdr:row>76</xdr:row>
      <xdr:rowOff>4060</xdr:rowOff>
    </xdr:to>
    <xdr:sp macro="" textlink="">
      <xdr:nvSpPr>
        <xdr:cNvPr id="851" name="フローチャート: 判断 850">
          <a:extLst>
            <a:ext uri="{FF2B5EF4-FFF2-40B4-BE49-F238E27FC236}">
              <a16:creationId xmlns:a16="http://schemas.microsoft.com/office/drawing/2014/main" id="{00000000-0008-0000-0600-000053030000}"/>
            </a:ext>
          </a:extLst>
        </xdr:cNvPr>
        <xdr:cNvSpPr/>
      </xdr:nvSpPr>
      <xdr:spPr>
        <a:xfrm>
          <a:off x="19494500" y="1293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166637</xdr:rowOff>
    </xdr:from>
    <xdr:ext cx="534377"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9278111" y="13025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69306</xdr:rowOff>
    </xdr:from>
    <xdr:to>
      <xdr:col>98</xdr:col>
      <xdr:colOff>38100</xdr:colOff>
      <xdr:row>75</xdr:row>
      <xdr:rowOff>170906</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18605500" y="1292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15983</xdr:rowOff>
    </xdr:from>
    <xdr:ext cx="534377"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8389111" y="12703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145146</xdr:rowOff>
    </xdr:from>
    <xdr:to>
      <xdr:col>116</xdr:col>
      <xdr:colOff>114300</xdr:colOff>
      <xdr:row>77</xdr:row>
      <xdr:rowOff>75296</xdr:rowOff>
    </xdr:to>
    <xdr:sp macro="" textlink="">
      <xdr:nvSpPr>
        <xdr:cNvPr id="860" name="楕円 859">
          <a:extLst>
            <a:ext uri="{FF2B5EF4-FFF2-40B4-BE49-F238E27FC236}">
              <a16:creationId xmlns:a16="http://schemas.microsoft.com/office/drawing/2014/main" id="{00000000-0008-0000-0600-00005C030000}"/>
            </a:ext>
          </a:extLst>
        </xdr:cNvPr>
        <xdr:cNvSpPr/>
      </xdr:nvSpPr>
      <xdr:spPr>
        <a:xfrm>
          <a:off x="22110700" y="13175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123573</xdr:rowOff>
    </xdr:from>
    <xdr:ext cx="534377" cy="259045"/>
    <xdr:sp macro="" textlink="">
      <xdr:nvSpPr>
        <xdr:cNvPr id="861" name="繰出金該当値テキスト">
          <a:extLst>
            <a:ext uri="{FF2B5EF4-FFF2-40B4-BE49-F238E27FC236}">
              <a16:creationId xmlns:a16="http://schemas.microsoft.com/office/drawing/2014/main" id="{00000000-0008-0000-0600-00005D030000}"/>
            </a:ext>
          </a:extLst>
        </xdr:cNvPr>
        <xdr:cNvSpPr txBox="1"/>
      </xdr:nvSpPr>
      <xdr:spPr>
        <a:xfrm>
          <a:off x="22212300" y="13153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156370</xdr:rowOff>
    </xdr:from>
    <xdr:to>
      <xdr:col>112</xdr:col>
      <xdr:colOff>38100</xdr:colOff>
      <xdr:row>77</xdr:row>
      <xdr:rowOff>86520</xdr:rowOff>
    </xdr:to>
    <xdr:sp macro="" textlink="">
      <xdr:nvSpPr>
        <xdr:cNvPr id="862" name="楕円 861">
          <a:extLst>
            <a:ext uri="{FF2B5EF4-FFF2-40B4-BE49-F238E27FC236}">
              <a16:creationId xmlns:a16="http://schemas.microsoft.com/office/drawing/2014/main" id="{00000000-0008-0000-0600-00005E030000}"/>
            </a:ext>
          </a:extLst>
        </xdr:cNvPr>
        <xdr:cNvSpPr/>
      </xdr:nvSpPr>
      <xdr:spPr>
        <a:xfrm>
          <a:off x="21272500" y="13186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77647</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056111" y="13279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163849</xdr:rowOff>
    </xdr:from>
    <xdr:to>
      <xdr:col>107</xdr:col>
      <xdr:colOff>101600</xdr:colOff>
      <xdr:row>77</xdr:row>
      <xdr:rowOff>93999</xdr:rowOff>
    </xdr:to>
    <xdr:sp macro="" textlink="">
      <xdr:nvSpPr>
        <xdr:cNvPr id="864" name="楕円 863">
          <a:extLst>
            <a:ext uri="{FF2B5EF4-FFF2-40B4-BE49-F238E27FC236}">
              <a16:creationId xmlns:a16="http://schemas.microsoft.com/office/drawing/2014/main" id="{00000000-0008-0000-0600-000060030000}"/>
            </a:ext>
          </a:extLst>
        </xdr:cNvPr>
        <xdr:cNvSpPr/>
      </xdr:nvSpPr>
      <xdr:spPr>
        <a:xfrm>
          <a:off x="20383500" y="13194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85126</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0167111" y="13286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55786</xdr:rowOff>
    </xdr:from>
    <xdr:to>
      <xdr:col>102</xdr:col>
      <xdr:colOff>165100</xdr:colOff>
      <xdr:row>75</xdr:row>
      <xdr:rowOff>157386</xdr:rowOff>
    </xdr:to>
    <xdr:sp macro="" textlink="">
      <xdr:nvSpPr>
        <xdr:cNvPr id="866" name="楕円 865">
          <a:extLst>
            <a:ext uri="{FF2B5EF4-FFF2-40B4-BE49-F238E27FC236}">
              <a16:creationId xmlns:a16="http://schemas.microsoft.com/office/drawing/2014/main" id="{00000000-0008-0000-0600-000062030000}"/>
            </a:ext>
          </a:extLst>
        </xdr:cNvPr>
        <xdr:cNvSpPr/>
      </xdr:nvSpPr>
      <xdr:spPr>
        <a:xfrm>
          <a:off x="19494500" y="12914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2463</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278111" y="12689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93385</xdr:rowOff>
    </xdr:from>
    <xdr:to>
      <xdr:col>98</xdr:col>
      <xdr:colOff>38100</xdr:colOff>
      <xdr:row>76</xdr:row>
      <xdr:rowOff>23535</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18605500" y="12952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14662</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389111" y="13044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0" name="正方形/長方形 869">
          <a:extLst>
            <a:ext uri="{FF2B5EF4-FFF2-40B4-BE49-F238E27FC236}">
              <a16:creationId xmlns:a16="http://schemas.microsoft.com/office/drawing/2014/main" id="{00000000-0008-0000-0600-000066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1" name="正方形/長方形 870">
          <a:extLst>
            <a:ext uri="{FF2B5EF4-FFF2-40B4-BE49-F238E27FC236}">
              <a16:creationId xmlns:a16="http://schemas.microsoft.com/office/drawing/2014/main" id="{00000000-0008-0000-0600-000067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2" name="正方形/長方形 871">
          <a:extLst>
            <a:ext uri="{FF2B5EF4-FFF2-40B4-BE49-F238E27FC236}">
              <a16:creationId xmlns:a16="http://schemas.microsoft.com/office/drawing/2014/main" id="{00000000-0008-0000-0600-000068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3" name="正方形/長方形 872">
          <a:extLst>
            <a:ext uri="{FF2B5EF4-FFF2-40B4-BE49-F238E27FC236}">
              <a16:creationId xmlns:a16="http://schemas.microsoft.com/office/drawing/2014/main" id="{00000000-0008-0000-0600-000069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9" name="直線コネクタ 878">
          <a:extLst>
            <a:ext uri="{FF2B5EF4-FFF2-40B4-BE49-F238E27FC236}">
              <a16:creationId xmlns:a16="http://schemas.microsoft.com/office/drawing/2014/main" id="{00000000-0008-0000-0600-00006F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0" name="直線コネクタ 879">
          <a:extLst>
            <a:ext uri="{FF2B5EF4-FFF2-40B4-BE49-F238E27FC236}">
              <a16:creationId xmlns:a16="http://schemas.microsoft.com/office/drawing/2014/main" id="{00000000-0008-0000-0600-000070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2" name="直線コネクタ 881">
          <a:extLst>
            <a:ext uri="{FF2B5EF4-FFF2-40B4-BE49-F238E27FC236}">
              <a16:creationId xmlns:a16="http://schemas.microsoft.com/office/drawing/2014/main" id="{00000000-0008-0000-0600-000072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4" name="前年度繰上充用金グラフ枠">
          <a:extLst>
            <a:ext uri="{FF2B5EF4-FFF2-40B4-BE49-F238E27FC236}">
              <a16:creationId xmlns:a16="http://schemas.microsoft.com/office/drawing/2014/main" id="{00000000-0008-0000-0600-000074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6" name="前年度繰上充用金最小値テキスト">
          <a:extLst>
            <a:ext uri="{FF2B5EF4-FFF2-40B4-BE49-F238E27FC236}">
              <a16:creationId xmlns:a16="http://schemas.microsoft.com/office/drawing/2014/main" id="{00000000-0008-0000-0600-000076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8" name="前年度繰上充用金最大値テキスト">
          <a:extLst>
            <a:ext uri="{FF2B5EF4-FFF2-40B4-BE49-F238E27FC236}">
              <a16:creationId xmlns:a16="http://schemas.microsoft.com/office/drawing/2014/main" id="{00000000-0008-0000-0600-000078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1" name="前年度繰上充用金平均値テキスト">
          <a:extLst>
            <a:ext uri="{FF2B5EF4-FFF2-40B4-BE49-F238E27FC236}">
              <a16:creationId xmlns:a16="http://schemas.microsoft.com/office/drawing/2014/main" id="{00000000-0008-0000-0600-00007B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2" name="フローチャート: 判断 891">
          <a:extLst>
            <a:ext uri="{FF2B5EF4-FFF2-40B4-BE49-F238E27FC236}">
              <a16:creationId xmlns:a16="http://schemas.microsoft.com/office/drawing/2014/main" id="{00000000-0008-0000-0600-00007C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4" name="フローチャート: 判断 893">
          <a:extLst>
            <a:ext uri="{FF2B5EF4-FFF2-40B4-BE49-F238E27FC236}">
              <a16:creationId xmlns:a16="http://schemas.microsoft.com/office/drawing/2014/main" id="{00000000-0008-0000-0600-00007E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7" name="フローチャート: 判断 896">
          <a:extLst>
            <a:ext uri="{FF2B5EF4-FFF2-40B4-BE49-F238E27FC236}">
              <a16:creationId xmlns:a16="http://schemas.microsoft.com/office/drawing/2014/main" id="{00000000-0008-0000-0600-000081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0" name="フローチャート: 判断 899">
          <a:extLst>
            <a:ext uri="{FF2B5EF4-FFF2-40B4-BE49-F238E27FC236}">
              <a16:creationId xmlns:a16="http://schemas.microsoft.com/office/drawing/2014/main" id="{00000000-0008-0000-0600-000084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楕円 908">
          <a:extLst>
            <a:ext uri="{FF2B5EF4-FFF2-40B4-BE49-F238E27FC236}">
              <a16:creationId xmlns:a16="http://schemas.microsoft.com/office/drawing/2014/main" id="{00000000-0008-0000-0600-00008D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0" name="前年度繰上充用金該当値テキスト">
          <a:extLst>
            <a:ext uri="{FF2B5EF4-FFF2-40B4-BE49-F238E27FC236}">
              <a16:creationId xmlns:a16="http://schemas.microsoft.com/office/drawing/2014/main" id="{00000000-0008-0000-0600-00008E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1" name="楕円 910">
          <a:extLst>
            <a:ext uri="{FF2B5EF4-FFF2-40B4-BE49-F238E27FC236}">
              <a16:creationId xmlns:a16="http://schemas.microsoft.com/office/drawing/2014/main" id="{00000000-0008-0000-0600-00008F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3" name="楕円 912">
          <a:extLst>
            <a:ext uri="{FF2B5EF4-FFF2-40B4-BE49-F238E27FC236}">
              <a16:creationId xmlns:a16="http://schemas.microsoft.com/office/drawing/2014/main" id="{00000000-0008-0000-0600-000091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5" name="楕円 914">
          <a:extLst>
            <a:ext uri="{FF2B5EF4-FFF2-40B4-BE49-F238E27FC236}">
              <a16:creationId xmlns:a16="http://schemas.microsoft.com/office/drawing/2014/main" id="{00000000-0008-0000-0600-000093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9" name="正方形/長方形 918">
          <a:extLst>
            <a:ext uri="{FF2B5EF4-FFF2-40B4-BE49-F238E27FC236}">
              <a16:creationId xmlns:a16="http://schemas.microsoft.com/office/drawing/2014/main" id="{00000000-0008-0000-0600-00009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0" name="正方形/長方形 919">
          <a:extLst>
            <a:ext uri="{FF2B5EF4-FFF2-40B4-BE49-F238E27FC236}">
              <a16:creationId xmlns:a16="http://schemas.microsoft.com/office/drawing/2014/main" id="{00000000-0008-0000-0600-00009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いずれの項目も類似団体平均を下回っている。今後も、適正な資格審査を実施し健全な計画を行う。</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徳島県松茂町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14,566
14,348
14.34
7,187,527
6,994,888
183,675
3,961,531
3,457,650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87693</xdr:rowOff>
    </xdr:from>
    <xdr:to>
      <xdr:col>24</xdr:col>
      <xdr:colOff>62865</xdr:colOff>
      <xdr:row>38</xdr:row>
      <xdr:rowOff>95504</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402643"/>
          <a:ext cx="1270" cy="1207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99331</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14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95504</xdr:rowOff>
    </xdr:from>
    <xdr:to>
      <xdr:col>24</xdr:col>
      <xdr:colOff>152400</xdr:colOff>
      <xdr:row>38</xdr:row>
      <xdr:rowOff>95504</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10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34370</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77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10,973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87693</xdr:rowOff>
    </xdr:from>
    <xdr:to>
      <xdr:col>24</xdr:col>
      <xdr:colOff>152400</xdr:colOff>
      <xdr:row>31</xdr:row>
      <xdr:rowOff>87693</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402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87313</xdr:rowOff>
    </xdr:from>
    <xdr:to>
      <xdr:col>24</xdr:col>
      <xdr:colOff>63500</xdr:colOff>
      <xdr:row>38</xdr:row>
      <xdr:rowOff>20447</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430963"/>
          <a:ext cx="838200" cy="104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153306</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9826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130429</xdr:rowOff>
    </xdr:from>
    <xdr:to>
      <xdr:col>24</xdr:col>
      <xdr:colOff>114300</xdr:colOff>
      <xdr:row>36</xdr:row>
      <xdr:rowOff>60579</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31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20447</xdr:rowOff>
    </xdr:from>
    <xdr:to>
      <xdr:col>19</xdr:col>
      <xdr:colOff>177800</xdr:colOff>
      <xdr:row>38</xdr:row>
      <xdr:rowOff>72263</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535547"/>
          <a:ext cx="889000" cy="51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144716</xdr:rowOff>
    </xdr:from>
    <xdr:to>
      <xdr:col>20</xdr:col>
      <xdr:colOff>38100</xdr:colOff>
      <xdr:row>36</xdr:row>
      <xdr:rowOff>74866</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45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91393</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920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72263</xdr:rowOff>
    </xdr:from>
    <xdr:to>
      <xdr:col>15</xdr:col>
      <xdr:colOff>50800</xdr:colOff>
      <xdr:row>38</xdr:row>
      <xdr:rowOff>103505</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587363"/>
          <a:ext cx="889000" cy="31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12509</xdr:rowOff>
    </xdr:from>
    <xdr:to>
      <xdr:col>15</xdr:col>
      <xdr:colOff>101600</xdr:colOff>
      <xdr:row>36</xdr:row>
      <xdr:rowOff>114109</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84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130636</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959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37782</xdr:rowOff>
    </xdr:from>
    <xdr:to>
      <xdr:col>10</xdr:col>
      <xdr:colOff>114300</xdr:colOff>
      <xdr:row>38</xdr:row>
      <xdr:rowOff>103505</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552882"/>
          <a:ext cx="889000" cy="65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12128</xdr:rowOff>
    </xdr:from>
    <xdr:to>
      <xdr:col>10</xdr:col>
      <xdr:colOff>165100</xdr:colOff>
      <xdr:row>36</xdr:row>
      <xdr:rowOff>113728</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184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130255</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959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162242</xdr:rowOff>
    </xdr:from>
    <xdr:to>
      <xdr:col>6</xdr:col>
      <xdr:colOff>38100</xdr:colOff>
      <xdr:row>37</xdr:row>
      <xdr:rowOff>92392</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334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108919</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109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36513</xdr:rowOff>
    </xdr:from>
    <xdr:to>
      <xdr:col>24</xdr:col>
      <xdr:colOff>114300</xdr:colOff>
      <xdr:row>37</xdr:row>
      <xdr:rowOff>138113</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380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14940</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358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141097</xdr:rowOff>
    </xdr:from>
    <xdr:to>
      <xdr:col>20</xdr:col>
      <xdr:colOff>38100</xdr:colOff>
      <xdr:row>38</xdr:row>
      <xdr:rowOff>71247</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484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62374</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577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21463</xdr:rowOff>
    </xdr:from>
    <xdr:to>
      <xdr:col>15</xdr:col>
      <xdr:colOff>101600</xdr:colOff>
      <xdr:row>38</xdr:row>
      <xdr:rowOff>123063</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536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114190</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629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52705</xdr:rowOff>
    </xdr:from>
    <xdr:to>
      <xdr:col>10</xdr:col>
      <xdr:colOff>165100</xdr:colOff>
      <xdr:row>38</xdr:row>
      <xdr:rowOff>154305</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567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145432</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660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158433</xdr:rowOff>
    </xdr:from>
    <xdr:to>
      <xdr:col>6</xdr:col>
      <xdr:colOff>38100</xdr:colOff>
      <xdr:row>38</xdr:row>
      <xdr:rowOff>88582</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50208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79709</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594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44376</xdr:rowOff>
    </xdr:from>
    <xdr:to>
      <xdr:col>24</xdr:col>
      <xdr:colOff>62865</xdr:colOff>
      <xdr:row>58</xdr:row>
      <xdr:rowOff>14432</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616876"/>
          <a:ext cx="1270" cy="1341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18259</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962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14432</xdr:rowOff>
    </xdr:from>
    <xdr:to>
      <xdr:col>24</xdr:col>
      <xdr:colOff>152400</xdr:colOff>
      <xdr:row>58</xdr:row>
      <xdr:rowOff>14432</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958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162503</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392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641,699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44376</xdr:rowOff>
    </xdr:from>
    <xdr:to>
      <xdr:col>24</xdr:col>
      <xdr:colOff>152400</xdr:colOff>
      <xdr:row>50</xdr:row>
      <xdr:rowOff>44376</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616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97786</xdr:rowOff>
    </xdr:from>
    <xdr:to>
      <xdr:col>24</xdr:col>
      <xdr:colOff>63500</xdr:colOff>
      <xdr:row>57</xdr:row>
      <xdr:rowOff>99313</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3797300" y="9870436"/>
          <a:ext cx="838200" cy="1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131494</xdr:rowOff>
    </xdr:from>
    <xdr:ext cx="599010"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5612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108617</xdr:rowOff>
    </xdr:from>
    <xdr:to>
      <xdr:col>24</xdr:col>
      <xdr:colOff>114300</xdr:colOff>
      <xdr:row>57</xdr:row>
      <xdr:rowOff>38767</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709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57562</xdr:rowOff>
    </xdr:from>
    <xdr:to>
      <xdr:col>19</xdr:col>
      <xdr:colOff>177800</xdr:colOff>
      <xdr:row>57</xdr:row>
      <xdr:rowOff>97786</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2908300" y="9830212"/>
          <a:ext cx="889000" cy="40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112485</xdr:rowOff>
    </xdr:from>
    <xdr:to>
      <xdr:col>20</xdr:col>
      <xdr:colOff>38100</xdr:colOff>
      <xdr:row>57</xdr:row>
      <xdr:rowOff>42635</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713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59162</xdr:rowOff>
    </xdr:from>
    <xdr:ext cx="599010"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497795" y="9488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21978</xdr:rowOff>
    </xdr:from>
    <xdr:to>
      <xdr:col>15</xdr:col>
      <xdr:colOff>50800</xdr:colOff>
      <xdr:row>57</xdr:row>
      <xdr:rowOff>57562</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019300" y="9451728"/>
          <a:ext cx="889000" cy="378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108665</xdr:rowOff>
    </xdr:from>
    <xdr:to>
      <xdr:col>15</xdr:col>
      <xdr:colOff>101600</xdr:colOff>
      <xdr:row>57</xdr:row>
      <xdr:rowOff>38815</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709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55342</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08795" y="9485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21978</xdr:rowOff>
    </xdr:from>
    <xdr:to>
      <xdr:col>10</xdr:col>
      <xdr:colOff>114300</xdr:colOff>
      <xdr:row>57</xdr:row>
      <xdr:rowOff>140088</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1130300" y="9451728"/>
          <a:ext cx="889000" cy="461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78300</xdr:rowOff>
    </xdr:from>
    <xdr:to>
      <xdr:col>10</xdr:col>
      <xdr:colOff>165100</xdr:colOff>
      <xdr:row>56</xdr:row>
      <xdr:rowOff>8450</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508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171027</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19795" y="9600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40876</xdr:rowOff>
    </xdr:from>
    <xdr:to>
      <xdr:col>6</xdr:col>
      <xdr:colOff>38100</xdr:colOff>
      <xdr:row>57</xdr:row>
      <xdr:rowOff>142476</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813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159003</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63111" y="9588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48513</xdr:rowOff>
    </xdr:from>
    <xdr:to>
      <xdr:col>24</xdr:col>
      <xdr:colOff>114300</xdr:colOff>
      <xdr:row>57</xdr:row>
      <xdr:rowOff>150113</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821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134890</xdr:rowOff>
    </xdr:from>
    <xdr:ext cx="534377"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736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46986</xdr:rowOff>
    </xdr:from>
    <xdr:to>
      <xdr:col>20</xdr:col>
      <xdr:colOff>38100</xdr:colOff>
      <xdr:row>57</xdr:row>
      <xdr:rowOff>148586</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819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139713</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530111" y="9912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6762</xdr:rowOff>
    </xdr:from>
    <xdr:to>
      <xdr:col>15</xdr:col>
      <xdr:colOff>101600</xdr:colOff>
      <xdr:row>57</xdr:row>
      <xdr:rowOff>108362</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779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99489</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08795" y="9872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142628</xdr:rowOff>
    </xdr:from>
    <xdr:to>
      <xdr:col>10</xdr:col>
      <xdr:colOff>165100</xdr:colOff>
      <xdr:row>55</xdr:row>
      <xdr:rowOff>72778</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40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89305</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19795" y="9176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89288</xdr:rowOff>
    </xdr:from>
    <xdr:to>
      <xdr:col>6</xdr:col>
      <xdr:colOff>38100</xdr:colOff>
      <xdr:row>58</xdr:row>
      <xdr:rowOff>19438</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861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10565</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9954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民生費グラフ枠">
          <a:extLst>
            <a:ext uri="{FF2B5EF4-FFF2-40B4-BE49-F238E27FC236}">
              <a16:creationId xmlns:a16="http://schemas.microsoft.com/office/drawing/2014/main" id="{00000000-0008-0000-07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150691</xdr:rowOff>
    </xdr:from>
    <xdr:to>
      <xdr:col>24</xdr:col>
      <xdr:colOff>62865</xdr:colOff>
      <xdr:row>77</xdr:row>
      <xdr:rowOff>168934</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flipV="1">
          <a:off x="4633595" y="12323641"/>
          <a:ext cx="1270" cy="1046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1311</xdr:rowOff>
    </xdr:from>
    <xdr:ext cx="599010" cy="259045"/>
    <xdr:sp macro="" textlink="">
      <xdr:nvSpPr>
        <xdr:cNvPr id="168" name="民生費最小値テキスト">
          <a:extLst>
            <a:ext uri="{FF2B5EF4-FFF2-40B4-BE49-F238E27FC236}">
              <a16:creationId xmlns:a16="http://schemas.microsoft.com/office/drawing/2014/main" id="{00000000-0008-0000-0700-0000A8000000}"/>
            </a:ext>
          </a:extLst>
        </xdr:cNvPr>
        <xdr:cNvSpPr txBox="1"/>
      </xdr:nvSpPr>
      <xdr:spPr>
        <a:xfrm>
          <a:off x="4686300" y="133744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168934</xdr:rowOff>
    </xdr:from>
    <xdr:to>
      <xdr:col>24</xdr:col>
      <xdr:colOff>152400</xdr:colOff>
      <xdr:row>77</xdr:row>
      <xdr:rowOff>168934</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4546600" y="13370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97368</xdr:rowOff>
    </xdr:from>
    <xdr:ext cx="599010" cy="259045"/>
    <xdr:sp macro="" textlink="">
      <xdr:nvSpPr>
        <xdr:cNvPr id="170" name="民生費最大値テキスト">
          <a:extLst>
            <a:ext uri="{FF2B5EF4-FFF2-40B4-BE49-F238E27FC236}">
              <a16:creationId xmlns:a16="http://schemas.microsoft.com/office/drawing/2014/main" id="{00000000-0008-0000-0700-0000AA000000}"/>
            </a:ext>
          </a:extLst>
        </xdr:cNvPr>
        <xdr:cNvSpPr txBox="1"/>
      </xdr:nvSpPr>
      <xdr:spPr>
        <a:xfrm>
          <a:off x="4686300" y="12098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360,096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150691</xdr:rowOff>
    </xdr:from>
    <xdr:to>
      <xdr:col>24</xdr:col>
      <xdr:colOff>152400</xdr:colOff>
      <xdr:row>71</xdr:row>
      <xdr:rowOff>150691</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2323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29090</xdr:rowOff>
    </xdr:from>
    <xdr:to>
      <xdr:col>24</xdr:col>
      <xdr:colOff>63500</xdr:colOff>
      <xdr:row>77</xdr:row>
      <xdr:rowOff>57043</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3797300" y="13230740"/>
          <a:ext cx="838200" cy="27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21132</xdr:rowOff>
    </xdr:from>
    <xdr:ext cx="599010" cy="259045"/>
    <xdr:sp macro="" textlink="">
      <xdr:nvSpPr>
        <xdr:cNvPr id="173" name="民生費平均値テキスト">
          <a:extLst>
            <a:ext uri="{FF2B5EF4-FFF2-40B4-BE49-F238E27FC236}">
              <a16:creationId xmlns:a16="http://schemas.microsoft.com/office/drawing/2014/main" id="{00000000-0008-0000-0700-0000AD000000}"/>
            </a:ext>
          </a:extLst>
        </xdr:cNvPr>
        <xdr:cNvSpPr txBox="1"/>
      </xdr:nvSpPr>
      <xdr:spPr>
        <a:xfrm>
          <a:off x="4686300" y="1287988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169706</xdr:rowOff>
    </xdr:from>
    <xdr:to>
      <xdr:col>24</xdr:col>
      <xdr:colOff>114300</xdr:colOff>
      <xdr:row>76</xdr:row>
      <xdr:rowOff>99856</xdr:rowOff>
    </xdr:to>
    <xdr:sp macro="" textlink="">
      <xdr:nvSpPr>
        <xdr:cNvPr id="174" name="フローチャート: 判断 173">
          <a:extLst>
            <a:ext uri="{FF2B5EF4-FFF2-40B4-BE49-F238E27FC236}">
              <a16:creationId xmlns:a16="http://schemas.microsoft.com/office/drawing/2014/main" id="{00000000-0008-0000-0700-0000AE000000}"/>
            </a:ext>
          </a:extLst>
        </xdr:cNvPr>
        <xdr:cNvSpPr/>
      </xdr:nvSpPr>
      <xdr:spPr>
        <a:xfrm>
          <a:off x="4584700" y="13028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24650</xdr:rowOff>
    </xdr:from>
    <xdr:to>
      <xdr:col>19</xdr:col>
      <xdr:colOff>177800</xdr:colOff>
      <xdr:row>77</xdr:row>
      <xdr:rowOff>29090</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2908300" y="13226300"/>
          <a:ext cx="889000" cy="4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44647</xdr:rowOff>
    </xdr:from>
    <xdr:to>
      <xdr:col>20</xdr:col>
      <xdr:colOff>38100</xdr:colOff>
      <xdr:row>76</xdr:row>
      <xdr:rowOff>146247</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3746500" y="13074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162775</xdr:rowOff>
    </xdr:from>
    <xdr:ext cx="599010" cy="259045"/>
    <xdr:sp macro="" textlink="">
      <xdr:nvSpPr>
        <xdr:cNvPr id="177" name="テキスト ボックス 176">
          <a:extLst>
            <a:ext uri="{FF2B5EF4-FFF2-40B4-BE49-F238E27FC236}">
              <a16:creationId xmlns:a16="http://schemas.microsoft.com/office/drawing/2014/main" id="{00000000-0008-0000-0700-0000B1000000}"/>
            </a:ext>
          </a:extLst>
        </xdr:cNvPr>
        <xdr:cNvSpPr txBox="1"/>
      </xdr:nvSpPr>
      <xdr:spPr>
        <a:xfrm>
          <a:off x="3497795" y="128500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24650</xdr:rowOff>
    </xdr:from>
    <xdr:to>
      <xdr:col>15</xdr:col>
      <xdr:colOff>50800</xdr:colOff>
      <xdr:row>77</xdr:row>
      <xdr:rowOff>127547</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2019300" y="13226300"/>
          <a:ext cx="889000" cy="102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14728</xdr:rowOff>
    </xdr:from>
    <xdr:to>
      <xdr:col>15</xdr:col>
      <xdr:colOff>101600</xdr:colOff>
      <xdr:row>76</xdr:row>
      <xdr:rowOff>116328</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2857500" y="13044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132856</xdr:rowOff>
    </xdr:from>
    <xdr:ext cx="599010"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2608795" y="12820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127547</xdr:rowOff>
    </xdr:from>
    <xdr:to>
      <xdr:col>10</xdr:col>
      <xdr:colOff>114300</xdr:colOff>
      <xdr:row>77</xdr:row>
      <xdr:rowOff>167877</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1130300" y="13329197"/>
          <a:ext cx="889000" cy="40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131936</xdr:rowOff>
    </xdr:from>
    <xdr:to>
      <xdr:col>10</xdr:col>
      <xdr:colOff>165100</xdr:colOff>
      <xdr:row>77</xdr:row>
      <xdr:rowOff>62086</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1968500" y="13162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78613</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1719795" y="12937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34553</xdr:rowOff>
    </xdr:from>
    <xdr:to>
      <xdr:col>6</xdr:col>
      <xdr:colOff>38100</xdr:colOff>
      <xdr:row>77</xdr:row>
      <xdr:rowOff>136153</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079500" y="13236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152680</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830795" y="13011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6243</xdr:rowOff>
    </xdr:from>
    <xdr:to>
      <xdr:col>24</xdr:col>
      <xdr:colOff>114300</xdr:colOff>
      <xdr:row>77</xdr:row>
      <xdr:rowOff>107843</xdr:rowOff>
    </xdr:to>
    <xdr:sp macro="" textlink="">
      <xdr:nvSpPr>
        <xdr:cNvPr id="191" name="楕円 190">
          <a:extLst>
            <a:ext uri="{FF2B5EF4-FFF2-40B4-BE49-F238E27FC236}">
              <a16:creationId xmlns:a16="http://schemas.microsoft.com/office/drawing/2014/main" id="{00000000-0008-0000-0700-0000BF000000}"/>
            </a:ext>
          </a:extLst>
        </xdr:cNvPr>
        <xdr:cNvSpPr/>
      </xdr:nvSpPr>
      <xdr:spPr>
        <a:xfrm>
          <a:off x="4584700" y="13207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92620</xdr:rowOff>
    </xdr:from>
    <xdr:ext cx="599010" cy="259045"/>
    <xdr:sp macro="" textlink="">
      <xdr:nvSpPr>
        <xdr:cNvPr id="192" name="民生費該当値テキスト">
          <a:extLst>
            <a:ext uri="{FF2B5EF4-FFF2-40B4-BE49-F238E27FC236}">
              <a16:creationId xmlns:a16="http://schemas.microsoft.com/office/drawing/2014/main" id="{00000000-0008-0000-0700-0000C0000000}"/>
            </a:ext>
          </a:extLst>
        </xdr:cNvPr>
        <xdr:cNvSpPr txBox="1"/>
      </xdr:nvSpPr>
      <xdr:spPr>
        <a:xfrm>
          <a:off x="4686300" y="13122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149740</xdr:rowOff>
    </xdr:from>
    <xdr:to>
      <xdr:col>20</xdr:col>
      <xdr:colOff>38100</xdr:colOff>
      <xdr:row>77</xdr:row>
      <xdr:rowOff>79890</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3746500" y="13179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71017</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3497795" y="13272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145300</xdr:rowOff>
    </xdr:from>
    <xdr:to>
      <xdr:col>15</xdr:col>
      <xdr:colOff>101600</xdr:colOff>
      <xdr:row>77</xdr:row>
      <xdr:rowOff>75450</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2857500" y="13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66577</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608795" y="13268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76747</xdr:rowOff>
    </xdr:from>
    <xdr:to>
      <xdr:col>10</xdr:col>
      <xdr:colOff>165100</xdr:colOff>
      <xdr:row>78</xdr:row>
      <xdr:rowOff>6897</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1968500" y="13278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169474</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1719795" y="13371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117077</xdr:rowOff>
    </xdr:from>
    <xdr:to>
      <xdr:col>6</xdr:col>
      <xdr:colOff>38100</xdr:colOff>
      <xdr:row>78</xdr:row>
      <xdr:rowOff>47227</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079500" y="13318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38354</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830795" y="13411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7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a:extLst>
            <a:ext uri="{FF2B5EF4-FFF2-40B4-BE49-F238E27FC236}">
              <a16:creationId xmlns:a16="http://schemas.microsoft.com/office/drawing/2014/main" id="{00000000-0008-0000-07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96527</xdr:rowOff>
    </xdr:from>
    <xdr:to>
      <xdr:col>24</xdr:col>
      <xdr:colOff>62865</xdr:colOff>
      <xdr:row>99</xdr:row>
      <xdr:rowOff>169994</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4633595" y="15527027"/>
          <a:ext cx="1270" cy="16165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100</xdr:row>
      <xdr:rowOff>2371</xdr:rowOff>
    </xdr:from>
    <xdr:ext cx="534377" cy="259045"/>
    <xdr:sp macro="" textlink="">
      <xdr:nvSpPr>
        <xdr:cNvPr id="228" name="衛生費最小値テキスト">
          <a:extLst>
            <a:ext uri="{FF2B5EF4-FFF2-40B4-BE49-F238E27FC236}">
              <a16:creationId xmlns:a16="http://schemas.microsoft.com/office/drawing/2014/main" id="{00000000-0008-0000-0700-0000E4000000}"/>
            </a:ext>
          </a:extLst>
        </xdr:cNvPr>
        <xdr:cNvSpPr txBox="1"/>
      </xdr:nvSpPr>
      <xdr:spPr>
        <a:xfrm>
          <a:off x="4686300" y="17147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169994</xdr:rowOff>
    </xdr:from>
    <xdr:to>
      <xdr:col>24</xdr:col>
      <xdr:colOff>152400</xdr:colOff>
      <xdr:row>99</xdr:row>
      <xdr:rowOff>169994</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7143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43204</xdr:rowOff>
    </xdr:from>
    <xdr:ext cx="599010" cy="259045"/>
    <xdr:sp macro="" textlink="">
      <xdr:nvSpPr>
        <xdr:cNvPr id="230" name="衛生費最大値テキスト">
          <a:extLst>
            <a:ext uri="{FF2B5EF4-FFF2-40B4-BE49-F238E27FC236}">
              <a16:creationId xmlns:a16="http://schemas.microsoft.com/office/drawing/2014/main" id="{00000000-0008-0000-0700-0000E6000000}"/>
            </a:ext>
          </a:extLst>
        </xdr:cNvPr>
        <xdr:cNvSpPr txBox="1"/>
      </xdr:nvSpPr>
      <xdr:spPr>
        <a:xfrm>
          <a:off x="4686300" y="15302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171,966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96527</xdr:rowOff>
    </xdr:from>
    <xdr:to>
      <xdr:col>24</xdr:col>
      <xdr:colOff>152400</xdr:colOff>
      <xdr:row>90</xdr:row>
      <xdr:rowOff>96527</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5527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11216</xdr:rowOff>
    </xdr:from>
    <xdr:to>
      <xdr:col>24</xdr:col>
      <xdr:colOff>63500</xdr:colOff>
      <xdr:row>98</xdr:row>
      <xdr:rowOff>43797</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3797300" y="16813316"/>
          <a:ext cx="838200" cy="32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163920</xdr:rowOff>
    </xdr:from>
    <xdr:ext cx="534377" cy="259045"/>
    <xdr:sp macro="" textlink="">
      <xdr:nvSpPr>
        <xdr:cNvPr id="233" name="衛生費平均値テキスト">
          <a:extLst>
            <a:ext uri="{FF2B5EF4-FFF2-40B4-BE49-F238E27FC236}">
              <a16:creationId xmlns:a16="http://schemas.microsoft.com/office/drawing/2014/main" id="{00000000-0008-0000-0700-0000E9000000}"/>
            </a:ext>
          </a:extLst>
        </xdr:cNvPr>
        <xdr:cNvSpPr txBox="1"/>
      </xdr:nvSpPr>
      <xdr:spPr>
        <a:xfrm>
          <a:off x="4686300" y="164516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141043</xdr:rowOff>
    </xdr:from>
    <xdr:to>
      <xdr:col>24</xdr:col>
      <xdr:colOff>114300</xdr:colOff>
      <xdr:row>97</xdr:row>
      <xdr:rowOff>71193</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4584700" y="16600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37667</xdr:rowOff>
    </xdr:from>
    <xdr:to>
      <xdr:col>19</xdr:col>
      <xdr:colOff>177800</xdr:colOff>
      <xdr:row>98</xdr:row>
      <xdr:rowOff>43797</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2908300" y="16839767"/>
          <a:ext cx="889000" cy="6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135818</xdr:rowOff>
    </xdr:from>
    <xdr:to>
      <xdr:col>20</xdr:col>
      <xdr:colOff>38100</xdr:colOff>
      <xdr:row>97</xdr:row>
      <xdr:rowOff>65968</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3746500" y="16595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82495</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3530111" y="16370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37667</xdr:rowOff>
    </xdr:from>
    <xdr:to>
      <xdr:col>15</xdr:col>
      <xdr:colOff>50800</xdr:colOff>
      <xdr:row>98</xdr:row>
      <xdr:rowOff>143303</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019300" y="16839767"/>
          <a:ext cx="889000" cy="105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149098</xdr:rowOff>
    </xdr:from>
    <xdr:to>
      <xdr:col>15</xdr:col>
      <xdr:colOff>101600</xdr:colOff>
      <xdr:row>97</xdr:row>
      <xdr:rowOff>79248</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2857500" y="16608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95775</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2641111" y="16383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143303</xdr:rowOff>
    </xdr:from>
    <xdr:to>
      <xdr:col>10</xdr:col>
      <xdr:colOff>114300</xdr:colOff>
      <xdr:row>98</xdr:row>
      <xdr:rowOff>144512</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1130300" y="16945403"/>
          <a:ext cx="889000" cy="1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53891</xdr:rowOff>
    </xdr:from>
    <xdr:to>
      <xdr:col>10</xdr:col>
      <xdr:colOff>165100</xdr:colOff>
      <xdr:row>97</xdr:row>
      <xdr:rowOff>155491</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968500" y="16684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568</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1752111" y="16459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20940</xdr:rowOff>
    </xdr:from>
    <xdr:to>
      <xdr:col>6</xdr:col>
      <xdr:colOff>38100</xdr:colOff>
      <xdr:row>98</xdr:row>
      <xdr:rowOff>122540</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079500" y="16823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139067</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863111" y="16598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131866</xdr:rowOff>
    </xdr:from>
    <xdr:to>
      <xdr:col>24</xdr:col>
      <xdr:colOff>114300</xdr:colOff>
      <xdr:row>98</xdr:row>
      <xdr:rowOff>62016</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4584700" y="16762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110293</xdr:rowOff>
    </xdr:from>
    <xdr:ext cx="534377" cy="259045"/>
    <xdr:sp macro="" textlink="">
      <xdr:nvSpPr>
        <xdr:cNvPr id="252" name="衛生費該当値テキスト">
          <a:extLst>
            <a:ext uri="{FF2B5EF4-FFF2-40B4-BE49-F238E27FC236}">
              <a16:creationId xmlns:a16="http://schemas.microsoft.com/office/drawing/2014/main" id="{00000000-0008-0000-0700-0000FC000000}"/>
            </a:ext>
          </a:extLst>
        </xdr:cNvPr>
        <xdr:cNvSpPr txBox="1"/>
      </xdr:nvSpPr>
      <xdr:spPr>
        <a:xfrm>
          <a:off x="4686300" y="16740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164447</xdr:rowOff>
    </xdr:from>
    <xdr:to>
      <xdr:col>20</xdr:col>
      <xdr:colOff>38100</xdr:colOff>
      <xdr:row>98</xdr:row>
      <xdr:rowOff>94597</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3746500" y="16795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85724</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530111" y="16887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158317</xdr:rowOff>
    </xdr:from>
    <xdr:to>
      <xdr:col>15</xdr:col>
      <xdr:colOff>101600</xdr:colOff>
      <xdr:row>98</xdr:row>
      <xdr:rowOff>88467</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2857500" y="16788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79594</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2641111" y="16881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92503</xdr:rowOff>
    </xdr:from>
    <xdr:to>
      <xdr:col>10</xdr:col>
      <xdr:colOff>165100</xdr:colOff>
      <xdr:row>99</xdr:row>
      <xdr:rowOff>22653</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1968500" y="16894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13780</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752111" y="16987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93712</xdr:rowOff>
    </xdr:from>
    <xdr:to>
      <xdr:col>6</xdr:col>
      <xdr:colOff>38100</xdr:colOff>
      <xdr:row>99</xdr:row>
      <xdr:rowOff>23862</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079500" y="1689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14989</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863111" y="16988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93327</xdr:rowOff>
    </xdr:from>
    <xdr:to>
      <xdr:col>54</xdr:col>
      <xdr:colOff>189865</xdr:colOff>
      <xdr:row>39</xdr:row>
      <xdr:rowOff>98878</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236827"/>
          <a:ext cx="1270" cy="1548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40004</xdr:rowOff>
    </xdr:from>
    <xdr:ext cx="469744"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5012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4,742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93327</xdr:rowOff>
    </xdr:from>
    <xdr:to>
      <xdr:col>55</xdr:col>
      <xdr:colOff>88900</xdr:colOff>
      <xdr:row>30</xdr:row>
      <xdr:rowOff>93327</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236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91856</xdr:rowOff>
    </xdr:from>
    <xdr:ext cx="378565"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43550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68980</xdr:rowOff>
    </xdr:from>
    <xdr:to>
      <xdr:col>55</xdr:col>
      <xdr:colOff>50800</xdr:colOff>
      <xdr:row>38</xdr:row>
      <xdr:rowOff>170580</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5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31424</xdr:rowOff>
    </xdr:from>
    <xdr:to>
      <xdr:col>50</xdr:col>
      <xdr:colOff>165100</xdr:colOff>
      <xdr:row>38</xdr:row>
      <xdr:rowOff>133024</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546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149550</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50017" y="63217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98878</xdr:rowOff>
    </xdr:from>
    <xdr:to>
      <xdr:col>45</xdr:col>
      <xdr:colOff>177800</xdr:colOff>
      <xdr:row>39</xdr:row>
      <xdr:rowOff>98878</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149969</xdr:rowOff>
    </xdr:from>
    <xdr:to>
      <xdr:col>46</xdr:col>
      <xdr:colOff>38100</xdr:colOff>
      <xdr:row>38</xdr:row>
      <xdr:rowOff>80119</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49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96646</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61017" y="62688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98878</xdr:rowOff>
    </xdr:from>
    <xdr:to>
      <xdr:col>41</xdr:col>
      <xdr:colOff>50800</xdr:colOff>
      <xdr:row>39</xdr:row>
      <xdr:rowOff>98878</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697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49058</xdr:rowOff>
    </xdr:from>
    <xdr:to>
      <xdr:col>41</xdr:col>
      <xdr:colOff>101600</xdr:colOff>
      <xdr:row>38</xdr:row>
      <xdr:rowOff>150658</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564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167185</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72017" y="63393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59835</xdr:rowOff>
    </xdr:from>
    <xdr:to>
      <xdr:col>36</xdr:col>
      <xdr:colOff>165100</xdr:colOff>
      <xdr:row>38</xdr:row>
      <xdr:rowOff>161435</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574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6512</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3017" y="63501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134455</xdr:rowOff>
    </xdr:from>
    <xdr:ext cx="249299"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48078</xdr:rowOff>
    </xdr:from>
    <xdr:to>
      <xdr:col>41</xdr:col>
      <xdr:colOff>101600</xdr:colOff>
      <xdr:row>39</xdr:row>
      <xdr:rowOff>149678</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140805</xdr:rowOff>
    </xdr:from>
    <xdr:ext cx="249299"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73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48078</xdr:rowOff>
    </xdr:from>
    <xdr:to>
      <xdr:col>36</xdr:col>
      <xdr:colOff>165100</xdr:colOff>
      <xdr:row>39</xdr:row>
      <xdr:rowOff>149678</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140805</xdr:rowOff>
    </xdr:from>
    <xdr:ext cx="249299"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84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147717</xdr:rowOff>
    </xdr:from>
    <xdr:to>
      <xdr:col>54</xdr:col>
      <xdr:colOff>189865</xdr:colOff>
      <xdr:row>59</xdr:row>
      <xdr:rowOff>24966</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475595" y="8891667"/>
          <a:ext cx="1270" cy="12488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28793</xdr:rowOff>
    </xdr:from>
    <xdr:ext cx="469744" cy="259045"/>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528300" y="10144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24966</xdr:rowOff>
    </xdr:from>
    <xdr:to>
      <xdr:col>55</xdr:col>
      <xdr:colOff>88900</xdr:colOff>
      <xdr:row>59</xdr:row>
      <xdr:rowOff>24966</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10140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94394</xdr:rowOff>
    </xdr:from>
    <xdr:ext cx="599010" cy="259045"/>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528300" y="8666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166,448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147717</xdr:rowOff>
    </xdr:from>
    <xdr:to>
      <xdr:col>55</xdr:col>
      <xdr:colOff>88900</xdr:colOff>
      <xdr:row>51</xdr:row>
      <xdr:rowOff>147717</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8891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111216</xdr:rowOff>
    </xdr:from>
    <xdr:to>
      <xdr:col>55</xdr:col>
      <xdr:colOff>0</xdr:colOff>
      <xdr:row>58</xdr:row>
      <xdr:rowOff>150192</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9639300" y="10055316"/>
          <a:ext cx="838200" cy="38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125089</xdr:rowOff>
    </xdr:from>
    <xdr:ext cx="534377" cy="259045"/>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528300" y="97262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102212</xdr:rowOff>
    </xdr:from>
    <xdr:to>
      <xdr:col>55</xdr:col>
      <xdr:colOff>50800</xdr:colOff>
      <xdr:row>58</xdr:row>
      <xdr:rowOff>32362</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10426700" y="9874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89043</xdr:rowOff>
    </xdr:from>
    <xdr:to>
      <xdr:col>50</xdr:col>
      <xdr:colOff>114300</xdr:colOff>
      <xdr:row>58</xdr:row>
      <xdr:rowOff>111216</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8750300" y="10033143"/>
          <a:ext cx="889000" cy="2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98174</xdr:rowOff>
    </xdr:from>
    <xdr:to>
      <xdr:col>50</xdr:col>
      <xdr:colOff>165100</xdr:colOff>
      <xdr:row>58</xdr:row>
      <xdr:rowOff>28324</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588500" y="9870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44851</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372111" y="9646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46454</xdr:rowOff>
    </xdr:from>
    <xdr:to>
      <xdr:col>45</xdr:col>
      <xdr:colOff>177800</xdr:colOff>
      <xdr:row>58</xdr:row>
      <xdr:rowOff>89043</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7861300" y="9990554"/>
          <a:ext cx="889000" cy="42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106144</xdr:rowOff>
    </xdr:from>
    <xdr:to>
      <xdr:col>46</xdr:col>
      <xdr:colOff>38100</xdr:colOff>
      <xdr:row>58</xdr:row>
      <xdr:rowOff>36294</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8699500" y="987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52821</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483111" y="9654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46454</xdr:rowOff>
    </xdr:from>
    <xdr:to>
      <xdr:col>41</xdr:col>
      <xdr:colOff>50800</xdr:colOff>
      <xdr:row>58</xdr:row>
      <xdr:rowOff>86147</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6972300" y="9990554"/>
          <a:ext cx="889000" cy="39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84076</xdr:rowOff>
    </xdr:from>
    <xdr:to>
      <xdr:col>41</xdr:col>
      <xdr:colOff>101600</xdr:colOff>
      <xdr:row>58</xdr:row>
      <xdr:rowOff>14226</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810500" y="9856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30753</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594111" y="9631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149082</xdr:rowOff>
    </xdr:from>
    <xdr:to>
      <xdr:col>36</xdr:col>
      <xdr:colOff>165100</xdr:colOff>
      <xdr:row>58</xdr:row>
      <xdr:rowOff>79232</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921500" y="9921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95759</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05111" y="9696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99392</xdr:rowOff>
    </xdr:from>
    <xdr:to>
      <xdr:col>55</xdr:col>
      <xdr:colOff>50800</xdr:colOff>
      <xdr:row>59</xdr:row>
      <xdr:rowOff>29542</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10426700" y="10043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14319</xdr:rowOff>
    </xdr:from>
    <xdr:ext cx="469744" cy="259045"/>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528300" y="9958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60416</xdr:rowOff>
    </xdr:from>
    <xdr:to>
      <xdr:col>50</xdr:col>
      <xdr:colOff>165100</xdr:colOff>
      <xdr:row>58</xdr:row>
      <xdr:rowOff>162016</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9588500" y="10004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153143</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372111" y="10097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38243</xdr:rowOff>
    </xdr:from>
    <xdr:to>
      <xdr:col>46</xdr:col>
      <xdr:colOff>38100</xdr:colOff>
      <xdr:row>58</xdr:row>
      <xdr:rowOff>139843</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8699500" y="9982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130970</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483111" y="10075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167104</xdr:rowOff>
    </xdr:from>
    <xdr:to>
      <xdr:col>41</xdr:col>
      <xdr:colOff>101600</xdr:colOff>
      <xdr:row>58</xdr:row>
      <xdr:rowOff>97254</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810500" y="9939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88381</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594111" y="10032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35347</xdr:rowOff>
    </xdr:from>
    <xdr:to>
      <xdr:col>36</xdr:col>
      <xdr:colOff>165100</xdr:colOff>
      <xdr:row>58</xdr:row>
      <xdr:rowOff>136947</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921500" y="9979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128074</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705111" y="10072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a:extLst>
            <a:ext uri="{FF2B5EF4-FFF2-40B4-BE49-F238E27FC236}">
              <a16:creationId xmlns:a16="http://schemas.microsoft.com/office/drawing/2014/main" id="{00000000-0008-0000-07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131021</xdr:rowOff>
    </xdr:from>
    <xdr:to>
      <xdr:col>54</xdr:col>
      <xdr:colOff>189865</xdr:colOff>
      <xdr:row>79</xdr:row>
      <xdr:rowOff>38438</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10475595" y="12132521"/>
          <a:ext cx="1270" cy="14504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42265</xdr:rowOff>
    </xdr:from>
    <xdr:ext cx="378565" cy="259045"/>
    <xdr:sp macro="" textlink="">
      <xdr:nvSpPr>
        <xdr:cNvPr id="401" name="商工費最小値テキスト">
          <a:extLst>
            <a:ext uri="{FF2B5EF4-FFF2-40B4-BE49-F238E27FC236}">
              <a16:creationId xmlns:a16="http://schemas.microsoft.com/office/drawing/2014/main" id="{00000000-0008-0000-0700-000091010000}"/>
            </a:ext>
          </a:extLst>
        </xdr:cNvPr>
        <xdr:cNvSpPr txBox="1"/>
      </xdr:nvSpPr>
      <xdr:spPr>
        <a:xfrm>
          <a:off x="10528300" y="135868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38438</xdr:rowOff>
    </xdr:from>
    <xdr:to>
      <xdr:col>55</xdr:col>
      <xdr:colOff>88900</xdr:colOff>
      <xdr:row>79</xdr:row>
      <xdr:rowOff>38438</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3582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77698</xdr:rowOff>
    </xdr:from>
    <xdr:ext cx="599010" cy="259045"/>
    <xdr:sp macro="" textlink="">
      <xdr:nvSpPr>
        <xdr:cNvPr id="403" name="商工費最大値テキスト">
          <a:extLst>
            <a:ext uri="{FF2B5EF4-FFF2-40B4-BE49-F238E27FC236}">
              <a16:creationId xmlns:a16="http://schemas.microsoft.com/office/drawing/2014/main" id="{00000000-0008-0000-0700-000093010000}"/>
            </a:ext>
          </a:extLst>
        </xdr:cNvPr>
        <xdr:cNvSpPr txBox="1"/>
      </xdr:nvSpPr>
      <xdr:spPr>
        <a:xfrm>
          <a:off x="10528300" y="11907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191,139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131021</xdr:rowOff>
    </xdr:from>
    <xdr:to>
      <xdr:col>55</xdr:col>
      <xdr:colOff>88900</xdr:colOff>
      <xdr:row>70</xdr:row>
      <xdr:rowOff>131021</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2132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11334</xdr:rowOff>
    </xdr:from>
    <xdr:to>
      <xdr:col>55</xdr:col>
      <xdr:colOff>0</xdr:colOff>
      <xdr:row>79</xdr:row>
      <xdr:rowOff>19853</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9639300" y="13555884"/>
          <a:ext cx="838200" cy="8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30433</xdr:rowOff>
    </xdr:from>
    <xdr:ext cx="534377" cy="259045"/>
    <xdr:sp macro="" textlink="">
      <xdr:nvSpPr>
        <xdr:cNvPr id="406" name="商工費平均値テキスト">
          <a:extLst>
            <a:ext uri="{FF2B5EF4-FFF2-40B4-BE49-F238E27FC236}">
              <a16:creationId xmlns:a16="http://schemas.microsoft.com/office/drawing/2014/main" id="{00000000-0008-0000-0700-000096010000}"/>
            </a:ext>
          </a:extLst>
        </xdr:cNvPr>
        <xdr:cNvSpPr txBox="1"/>
      </xdr:nvSpPr>
      <xdr:spPr>
        <a:xfrm>
          <a:off x="10528300" y="132320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7556</xdr:rowOff>
    </xdr:from>
    <xdr:to>
      <xdr:col>55</xdr:col>
      <xdr:colOff>50800</xdr:colOff>
      <xdr:row>78</xdr:row>
      <xdr:rowOff>109156</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10426700" y="13380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13413</xdr:rowOff>
    </xdr:from>
    <xdr:to>
      <xdr:col>50</xdr:col>
      <xdr:colOff>114300</xdr:colOff>
      <xdr:row>79</xdr:row>
      <xdr:rowOff>19853</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8750300" y="13557963"/>
          <a:ext cx="889000" cy="6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128067</xdr:rowOff>
    </xdr:from>
    <xdr:to>
      <xdr:col>50</xdr:col>
      <xdr:colOff>165100</xdr:colOff>
      <xdr:row>78</xdr:row>
      <xdr:rowOff>58217</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9588500" y="13329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74744</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9372111" y="13104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13413</xdr:rowOff>
    </xdr:from>
    <xdr:to>
      <xdr:col>45</xdr:col>
      <xdr:colOff>177800</xdr:colOff>
      <xdr:row>79</xdr:row>
      <xdr:rowOff>23220</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7861300" y="13557963"/>
          <a:ext cx="889000" cy="9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135626</xdr:rowOff>
    </xdr:from>
    <xdr:to>
      <xdr:col>46</xdr:col>
      <xdr:colOff>38100</xdr:colOff>
      <xdr:row>78</xdr:row>
      <xdr:rowOff>65776</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8699500" y="1333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82303</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8483111" y="13112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13413</xdr:rowOff>
    </xdr:from>
    <xdr:to>
      <xdr:col>41</xdr:col>
      <xdr:colOff>50800</xdr:colOff>
      <xdr:row>79</xdr:row>
      <xdr:rowOff>23220</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a:off x="6972300" y="13557963"/>
          <a:ext cx="889000" cy="9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116858</xdr:rowOff>
    </xdr:from>
    <xdr:to>
      <xdr:col>41</xdr:col>
      <xdr:colOff>101600</xdr:colOff>
      <xdr:row>78</xdr:row>
      <xdr:rowOff>47008</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7810500" y="13318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63535</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594111" y="13093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53414</xdr:rowOff>
    </xdr:from>
    <xdr:to>
      <xdr:col>36</xdr:col>
      <xdr:colOff>165100</xdr:colOff>
      <xdr:row>78</xdr:row>
      <xdr:rowOff>155014</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6921500" y="13426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91</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05111" y="13201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131984</xdr:rowOff>
    </xdr:from>
    <xdr:to>
      <xdr:col>55</xdr:col>
      <xdr:colOff>50800</xdr:colOff>
      <xdr:row>79</xdr:row>
      <xdr:rowOff>62134</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10426700" y="13505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46911</xdr:rowOff>
    </xdr:from>
    <xdr:ext cx="469744" cy="259045"/>
    <xdr:sp macro="" textlink="">
      <xdr:nvSpPr>
        <xdr:cNvPr id="425" name="商工費該当値テキスト">
          <a:extLst>
            <a:ext uri="{FF2B5EF4-FFF2-40B4-BE49-F238E27FC236}">
              <a16:creationId xmlns:a16="http://schemas.microsoft.com/office/drawing/2014/main" id="{00000000-0008-0000-0700-0000A9010000}"/>
            </a:ext>
          </a:extLst>
        </xdr:cNvPr>
        <xdr:cNvSpPr txBox="1"/>
      </xdr:nvSpPr>
      <xdr:spPr>
        <a:xfrm>
          <a:off x="10528300" y="13420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140503</xdr:rowOff>
    </xdr:from>
    <xdr:to>
      <xdr:col>50</xdr:col>
      <xdr:colOff>165100</xdr:colOff>
      <xdr:row>79</xdr:row>
      <xdr:rowOff>70653</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9588500" y="13513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61780</xdr:rowOff>
    </xdr:from>
    <xdr:ext cx="469744"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404428" y="13606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134063</xdr:rowOff>
    </xdr:from>
    <xdr:to>
      <xdr:col>46</xdr:col>
      <xdr:colOff>38100</xdr:colOff>
      <xdr:row>79</xdr:row>
      <xdr:rowOff>64213</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8699500" y="13507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55340</xdr:rowOff>
    </xdr:from>
    <xdr:ext cx="469744"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515428" y="13599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143870</xdr:rowOff>
    </xdr:from>
    <xdr:to>
      <xdr:col>41</xdr:col>
      <xdr:colOff>101600</xdr:colOff>
      <xdr:row>79</xdr:row>
      <xdr:rowOff>74020</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7810500" y="13516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65147</xdr:rowOff>
    </xdr:from>
    <xdr:ext cx="469744"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7626428" y="13609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134063</xdr:rowOff>
    </xdr:from>
    <xdr:to>
      <xdr:col>36</xdr:col>
      <xdr:colOff>165100</xdr:colOff>
      <xdr:row>79</xdr:row>
      <xdr:rowOff>64213</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6921500" y="13507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55340</xdr:rowOff>
    </xdr:from>
    <xdr:ext cx="469744"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737428" y="13599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土木費グラフ枠">
          <a:extLst>
            <a:ext uri="{FF2B5EF4-FFF2-40B4-BE49-F238E27FC236}">
              <a16:creationId xmlns:a16="http://schemas.microsoft.com/office/drawing/2014/main" id="{00000000-0008-0000-0700-0000C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146718</xdr:rowOff>
    </xdr:from>
    <xdr:to>
      <xdr:col>54</xdr:col>
      <xdr:colOff>189865</xdr:colOff>
      <xdr:row>98</xdr:row>
      <xdr:rowOff>58054</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flipV="1">
          <a:off x="10475595" y="15748668"/>
          <a:ext cx="1270" cy="1111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61881</xdr:rowOff>
    </xdr:from>
    <xdr:ext cx="534377" cy="259045"/>
    <xdr:sp macro="" textlink="">
      <xdr:nvSpPr>
        <xdr:cNvPr id="456" name="土木費最小値テキスト">
          <a:extLst>
            <a:ext uri="{FF2B5EF4-FFF2-40B4-BE49-F238E27FC236}">
              <a16:creationId xmlns:a16="http://schemas.microsoft.com/office/drawing/2014/main" id="{00000000-0008-0000-0700-0000C8010000}"/>
            </a:ext>
          </a:extLst>
        </xdr:cNvPr>
        <xdr:cNvSpPr txBox="1"/>
      </xdr:nvSpPr>
      <xdr:spPr>
        <a:xfrm>
          <a:off x="10528300" y="16863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58054</xdr:rowOff>
    </xdr:from>
    <xdr:to>
      <xdr:col>55</xdr:col>
      <xdr:colOff>88900</xdr:colOff>
      <xdr:row>98</xdr:row>
      <xdr:rowOff>58054</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6860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93395</xdr:rowOff>
    </xdr:from>
    <xdr:ext cx="599010" cy="259045"/>
    <xdr:sp macro="" textlink="">
      <xdr:nvSpPr>
        <xdr:cNvPr id="458" name="土木費最大値テキスト">
          <a:extLst>
            <a:ext uri="{FF2B5EF4-FFF2-40B4-BE49-F238E27FC236}">
              <a16:creationId xmlns:a16="http://schemas.microsoft.com/office/drawing/2014/main" id="{00000000-0008-0000-0700-0000CA010000}"/>
            </a:ext>
          </a:extLst>
        </xdr:cNvPr>
        <xdr:cNvSpPr txBox="1"/>
      </xdr:nvSpPr>
      <xdr:spPr>
        <a:xfrm>
          <a:off x="10528300" y="15523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260,965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146718</xdr:rowOff>
    </xdr:from>
    <xdr:to>
      <xdr:col>55</xdr:col>
      <xdr:colOff>88900</xdr:colOff>
      <xdr:row>91</xdr:row>
      <xdr:rowOff>146718</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5748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87647</xdr:rowOff>
    </xdr:from>
    <xdr:to>
      <xdr:col>55</xdr:col>
      <xdr:colOff>0</xdr:colOff>
      <xdr:row>97</xdr:row>
      <xdr:rowOff>99580</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9639300" y="16718297"/>
          <a:ext cx="838200" cy="11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145463</xdr:rowOff>
    </xdr:from>
    <xdr:ext cx="534377" cy="259045"/>
    <xdr:sp macro="" textlink="">
      <xdr:nvSpPr>
        <xdr:cNvPr id="461" name="土木費平均値テキスト">
          <a:extLst>
            <a:ext uri="{FF2B5EF4-FFF2-40B4-BE49-F238E27FC236}">
              <a16:creationId xmlns:a16="http://schemas.microsoft.com/office/drawing/2014/main" id="{00000000-0008-0000-0700-0000CD010000}"/>
            </a:ext>
          </a:extLst>
        </xdr:cNvPr>
        <xdr:cNvSpPr txBox="1"/>
      </xdr:nvSpPr>
      <xdr:spPr>
        <a:xfrm>
          <a:off x="10528300" y="164332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122586</xdr:rowOff>
    </xdr:from>
    <xdr:to>
      <xdr:col>55</xdr:col>
      <xdr:colOff>50800</xdr:colOff>
      <xdr:row>97</xdr:row>
      <xdr:rowOff>52736</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10426700" y="16581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71527</xdr:rowOff>
    </xdr:from>
    <xdr:to>
      <xdr:col>50</xdr:col>
      <xdr:colOff>114300</xdr:colOff>
      <xdr:row>97</xdr:row>
      <xdr:rowOff>87647</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8750300" y="16702177"/>
          <a:ext cx="889000" cy="16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140491</xdr:rowOff>
    </xdr:from>
    <xdr:to>
      <xdr:col>50</xdr:col>
      <xdr:colOff>165100</xdr:colOff>
      <xdr:row>97</xdr:row>
      <xdr:rowOff>70641</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9588500" y="16599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87168</xdr:rowOff>
    </xdr:from>
    <xdr:ext cx="534377"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9372111" y="16374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71527</xdr:rowOff>
    </xdr:from>
    <xdr:to>
      <xdr:col>45</xdr:col>
      <xdr:colOff>177800</xdr:colOff>
      <xdr:row>97</xdr:row>
      <xdr:rowOff>138091</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7861300" y="16702177"/>
          <a:ext cx="889000" cy="66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154175</xdr:rowOff>
    </xdr:from>
    <xdr:to>
      <xdr:col>46</xdr:col>
      <xdr:colOff>38100</xdr:colOff>
      <xdr:row>97</xdr:row>
      <xdr:rowOff>84325</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8699500" y="1661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100852</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8483111" y="16388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137775</xdr:rowOff>
    </xdr:from>
    <xdr:to>
      <xdr:col>41</xdr:col>
      <xdr:colOff>50800</xdr:colOff>
      <xdr:row>97</xdr:row>
      <xdr:rowOff>138091</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6972300" y="16768425"/>
          <a:ext cx="889000" cy="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143151</xdr:rowOff>
    </xdr:from>
    <xdr:to>
      <xdr:col>41</xdr:col>
      <xdr:colOff>101600</xdr:colOff>
      <xdr:row>97</xdr:row>
      <xdr:rowOff>73301</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7810500" y="16602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89828</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7594111" y="16377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158714</xdr:rowOff>
    </xdr:from>
    <xdr:to>
      <xdr:col>36</xdr:col>
      <xdr:colOff>165100</xdr:colOff>
      <xdr:row>97</xdr:row>
      <xdr:rowOff>88864</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6921500" y="16617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105391</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05111" y="16393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48780</xdr:rowOff>
    </xdr:from>
    <xdr:to>
      <xdr:col>55</xdr:col>
      <xdr:colOff>50800</xdr:colOff>
      <xdr:row>97</xdr:row>
      <xdr:rowOff>150380</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10426700" y="16679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27207</xdr:rowOff>
    </xdr:from>
    <xdr:ext cx="534377" cy="259045"/>
    <xdr:sp macro="" textlink="">
      <xdr:nvSpPr>
        <xdr:cNvPr id="480" name="土木費該当値テキスト">
          <a:extLst>
            <a:ext uri="{FF2B5EF4-FFF2-40B4-BE49-F238E27FC236}">
              <a16:creationId xmlns:a16="http://schemas.microsoft.com/office/drawing/2014/main" id="{00000000-0008-0000-0700-0000E0010000}"/>
            </a:ext>
          </a:extLst>
        </xdr:cNvPr>
        <xdr:cNvSpPr txBox="1"/>
      </xdr:nvSpPr>
      <xdr:spPr>
        <a:xfrm>
          <a:off x="10528300" y="16657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36847</xdr:rowOff>
    </xdr:from>
    <xdr:to>
      <xdr:col>50</xdr:col>
      <xdr:colOff>165100</xdr:colOff>
      <xdr:row>97</xdr:row>
      <xdr:rowOff>138447</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9588500" y="16667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129574</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9372111" y="16760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20727</xdr:rowOff>
    </xdr:from>
    <xdr:to>
      <xdr:col>46</xdr:col>
      <xdr:colOff>38100</xdr:colOff>
      <xdr:row>97</xdr:row>
      <xdr:rowOff>122327</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8699500" y="1665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113454</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8483111" y="16744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87291</xdr:rowOff>
    </xdr:from>
    <xdr:to>
      <xdr:col>41</xdr:col>
      <xdr:colOff>101600</xdr:colOff>
      <xdr:row>98</xdr:row>
      <xdr:rowOff>17441</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7810500" y="16717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8568</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7594111" y="16810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86975</xdr:rowOff>
    </xdr:from>
    <xdr:to>
      <xdr:col>36</xdr:col>
      <xdr:colOff>165100</xdr:colOff>
      <xdr:row>98</xdr:row>
      <xdr:rowOff>17125</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6921500" y="16717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8252</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6705111" y="16810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消防費グラフ枠">
          <a:extLst>
            <a:ext uri="{FF2B5EF4-FFF2-40B4-BE49-F238E27FC236}">
              <a16:creationId xmlns:a16="http://schemas.microsoft.com/office/drawing/2014/main" id="{00000000-0008-0000-0700-0000FF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162154</xdr:rowOff>
    </xdr:from>
    <xdr:to>
      <xdr:col>85</xdr:col>
      <xdr:colOff>126364</xdr:colOff>
      <xdr:row>38</xdr:row>
      <xdr:rowOff>30886</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flipV="1">
          <a:off x="16317595" y="5134204"/>
          <a:ext cx="1269" cy="14117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34713</xdr:rowOff>
    </xdr:from>
    <xdr:ext cx="534377" cy="259045"/>
    <xdr:sp macro="" textlink="">
      <xdr:nvSpPr>
        <xdr:cNvPr id="513" name="消防費最小値テキスト">
          <a:extLst>
            <a:ext uri="{FF2B5EF4-FFF2-40B4-BE49-F238E27FC236}">
              <a16:creationId xmlns:a16="http://schemas.microsoft.com/office/drawing/2014/main" id="{00000000-0008-0000-0700-000001020000}"/>
            </a:ext>
          </a:extLst>
        </xdr:cNvPr>
        <xdr:cNvSpPr txBox="1"/>
      </xdr:nvSpPr>
      <xdr:spPr>
        <a:xfrm>
          <a:off x="16370300" y="6549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30886</xdr:rowOff>
    </xdr:from>
    <xdr:to>
      <xdr:col>86</xdr:col>
      <xdr:colOff>25400</xdr:colOff>
      <xdr:row>38</xdr:row>
      <xdr:rowOff>30886</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6545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108831</xdr:rowOff>
    </xdr:from>
    <xdr:ext cx="599010" cy="259045"/>
    <xdr:sp macro="" textlink="">
      <xdr:nvSpPr>
        <xdr:cNvPr id="515" name="消防費最大値テキスト">
          <a:extLst>
            <a:ext uri="{FF2B5EF4-FFF2-40B4-BE49-F238E27FC236}">
              <a16:creationId xmlns:a16="http://schemas.microsoft.com/office/drawing/2014/main" id="{00000000-0008-0000-0700-000003020000}"/>
            </a:ext>
          </a:extLst>
        </xdr:cNvPr>
        <xdr:cNvSpPr txBox="1"/>
      </xdr:nvSpPr>
      <xdr:spPr>
        <a:xfrm>
          <a:off x="16370300" y="4909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125,732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162154</xdr:rowOff>
    </xdr:from>
    <xdr:to>
      <xdr:col>86</xdr:col>
      <xdr:colOff>25400</xdr:colOff>
      <xdr:row>29</xdr:row>
      <xdr:rowOff>162154</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5134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92723</xdr:rowOff>
    </xdr:from>
    <xdr:to>
      <xdr:col>85</xdr:col>
      <xdr:colOff>127000</xdr:colOff>
      <xdr:row>37</xdr:row>
      <xdr:rowOff>124130</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5481300" y="6436373"/>
          <a:ext cx="838200" cy="31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160812</xdr:rowOff>
    </xdr:from>
    <xdr:ext cx="534377" cy="259045"/>
    <xdr:sp macro="" textlink="">
      <xdr:nvSpPr>
        <xdr:cNvPr id="518" name="消防費平均値テキスト">
          <a:extLst>
            <a:ext uri="{FF2B5EF4-FFF2-40B4-BE49-F238E27FC236}">
              <a16:creationId xmlns:a16="http://schemas.microsoft.com/office/drawing/2014/main" id="{00000000-0008-0000-0700-000006020000}"/>
            </a:ext>
          </a:extLst>
        </xdr:cNvPr>
        <xdr:cNvSpPr txBox="1"/>
      </xdr:nvSpPr>
      <xdr:spPr>
        <a:xfrm>
          <a:off x="16370300" y="61615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137935</xdr:rowOff>
    </xdr:from>
    <xdr:to>
      <xdr:col>85</xdr:col>
      <xdr:colOff>177800</xdr:colOff>
      <xdr:row>37</xdr:row>
      <xdr:rowOff>68085</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6268700" y="631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118428</xdr:rowOff>
    </xdr:from>
    <xdr:to>
      <xdr:col>81</xdr:col>
      <xdr:colOff>50800</xdr:colOff>
      <xdr:row>37</xdr:row>
      <xdr:rowOff>124130</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4592300" y="6462078"/>
          <a:ext cx="889000" cy="5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162395</xdr:rowOff>
    </xdr:from>
    <xdr:to>
      <xdr:col>81</xdr:col>
      <xdr:colOff>101600</xdr:colOff>
      <xdr:row>37</xdr:row>
      <xdr:rowOff>92545</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5430500" y="6334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109072</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5214111" y="6109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99466</xdr:rowOff>
    </xdr:from>
    <xdr:to>
      <xdr:col>76</xdr:col>
      <xdr:colOff>114300</xdr:colOff>
      <xdr:row>37</xdr:row>
      <xdr:rowOff>118428</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3703300" y="5928766"/>
          <a:ext cx="889000" cy="533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143383</xdr:rowOff>
    </xdr:from>
    <xdr:to>
      <xdr:col>76</xdr:col>
      <xdr:colOff>165100</xdr:colOff>
      <xdr:row>37</xdr:row>
      <xdr:rowOff>73533</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4541500" y="6315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90060</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4325111" y="6090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99466</xdr:rowOff>
    </xdr:from>
    <xdr:to>
      <xdr:col>71</xdr:col>
      <xdr:colOff>177800</xdr:colOff>
      <xdr:row>37</xdr:row>
      <xdr:rowOff>109245</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2814300" y="5928766"/>
          <a:ext cx="889000" cy="5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98920</xdr:rowOff>
    </xdr:from>
    <xdr:to>
      <xdr:col>72</xdr:col>
      <xdr:colOff>38100</xdr:colOff>
      <xdr:row>37</xdr:row>
      <xdr:rowOff>29070</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3652500" y="6271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20197</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3436111" y="6363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19126</xdr:rowOff>
    </xdr:from>
    <xdr:to>
      <xdr:col>67</xdr:col>
      <xdr:colOff>101600</xdr:colOff>
      <xdr:row>37</xdr:row>
      <xdr:rowOff>120726</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2763500" y="6362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137253</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2547111" y="6138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41923</xdr:rowOff>
    </xdr:from>
    <xdr:to>
      <xdr:col>85</xdr:col>
      <xdr:colOff>177800</xdr:colOff>
      <xdr:row>37</xdr:row>
      <xdr:rowOff>143523</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6268700" y="6385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128300</xdr:rowOff>
    </xdr:from>
    <xdr:ext cx="534377" cy="259045"/>
    <xdr:sp macro="" textlink="">
      <xdr:nvSpPr>
        <xdr:cNvPr id="537" name="消防費該当値テキスト">
          <a:extLst>
            <a:ext uri="{FF2B5EF4-FFF2-40B4-BE49-F238E27FC236}">
              <a16:creationId xmlns:a16="http://schemas.microsoft.com/office/drawing/2014/main" id="{00000000-0008-0000-0700-000019020000}"/>
            </a:ext>
          </a:extLst>
        </xdr:cNvPr>
        <xdr:cNvSpPr txBox="1"/>
      </xdr:nvSpPr>
      <xdr:spPr>
        <a:xfrm>
          <a:off x="16370300" y="6300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73330</xdr:rowOff>
    </xdr:from>
    <xdr:to>
      <xdr:col>81</xdr:col>
      <xdr:colOff>101600</xdr:colOff>
      <xdr:row>38</xdr:row>
      <xdr:rowOff>3480</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5430500" y="64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166057</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5214111" y="6509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67628</xdr:rowOff>
    </xdr:from>
    <xdr:to>
      <xdr:col>76</xdr:col>
      <xdr:colOff>165100</xdr:colOff>
      <xdr:row>37</xdr:row>
      <xdr:rowOff>169228</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4541500" y="6411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160355</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4325111" y="6504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48666</xdr:rowOff>
    </xdr:from>
    <xdr:to>
      <xdr:col>72</xdr:col>
      <xdr:colOff>38100</xdr:colOff>
      <xdr:row>34</xdr:row>
      <xdr:rowOff>150266</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3652500" y="5877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32</xdr:row>
      <xdr:rowOff>166793</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3436111" y="5653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58445</xdr:rowOff>
    </xdr:from>
    <xdr:to>
      <xdr:col>67</xdr:col>
      <xdr:colOff>101600</xdr:colOff>
      <xdr:row>37</xdr:row>
      <xdr:rowOff>160045</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2763500" y="640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151172</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2547111" y="6494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144434</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a:extLst>
            <a:ext uri="{FF2B5EF4-FFF2-40B4-BE49-F238E27FC236}">
              <a16:creationId xmlns:a16="http://schemas.microsoft.com/office/drawing/2014/main" id="{00000000-0008-0000-0700-00003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57972</xdr:rowOff>
    </xdr:from>
    <xdr:to>
      <xdr:col>85</xdr:col>
      <xdr:colOff>126364</xdr:colOff>
      <xdr:row>58</xdr:row>
      <xdr:rowOff>157514</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flipV="1">
          <a:off x="16317595" y="8630472"/>
          <a:ext cx="1269" cy="1471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161341</xdr:rowOff>
    </xdr:from>
    <xdr:ext cx="534377" cy="259045"/>
    <xdr:sp macro="" textlink="">
      <xdr:nvSpPr>
        <xdr:cNvPr id="572" name="教育費最小値テキスト">
          <a:extLst>
            <a:ext uri="{FF2B5EF4-FFF2-40B4-BE49-F238E27FC236}">
              <a16:creationId xmlns:a16="http://schemas.microsoft.com/office/drawing/2014/main" id="{00000000-0008-0000-0700-00003C020000}"/>
            </a:ext>
          </a:extLst>
        </xdr:cNvPr>
        <xdr:cNvSpPr txBox="1"/>
      </xdr:nvSpPr>
      <xdr:spPr>
        <a:xfrm>
          <a:off x="16370300" y="10105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157514</xdr:rowOff>
    </xdr:from>
    <xdr:to>
      <xdr:col>86</xdr:col>
      <xdr:colOff>25400</xdr:colOff>
      <xdr:row>58</xdr:row>
      <xdr:rowOff>157514</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10101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4649</xdr:rowOff>
    </xdr:from>
    <xdr:ext cx="599010" cy="259045"/>
    <xdr:sp macro="" textlink="">
      <xdr:nvSpPr>
        <xdr:cNvPr id="574" name="教育費最大値テキスト">
          <a:extLst>
            <a:ext uri="{FF2B5EF4-FFF2-40B4-BE49-F238E27FC236}">
              <a16:creationId xmlns:a16="http://schemas.microsoft.com/office/drawing/2014/main" id="{00000000-0008-0000-0700-00003E020000}"/>
            </a:ext>
          </a:extLst>
        </xdr:cNvPr>
        <xdr:cNvSpPr txBox="1"/>
      </xdr:nvSpPr>
      <xdr:spPr>
        <a:xfrm>
          <a:off x="16370300" y="8405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485,026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57972</xdr:rowOff>
    </xdr:from>
    <xdr:to>
      <xdr:col>86</xdr:col>
      <xdr:colOff>25400</xdr:colOff>
      <xdr:row>50</xdr:row>
      <xdr:rowOff>57972</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8630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9823</xdr:rowOff>
    </xdr:from>
    <xdr:to>
      <xdr:col>85</xdr:col>
      <xdr:colOff>127000</xdr:colOff>
      <xdr:row>58</xdr:row>
      <xdr:rowOff>90257</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5481300" y="9953923"/>
          <a:ext cx="8382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151471</xdr:rowOff>
    </xdr:from>
    <xdr:ext cx="534377" cy="259045"/>
    <xdr:sp macro="" textlink="">
      <xdr:nvSpPr>
        <xdr:cNvPr id="577" name="教育費平均値テキスト">
          <a:extLst>
            <a:ext uri="{FF2B5EF4-FFF2-40B4-BE49-F238E27FC236}">
              <a16:creationId xmlns:a16="http://schemas.microsoft.com/office/drawing/2014/main" id="{00000000-0008-0000-0700-000041020000}"/>
            </a:ext>
          </a:extLst>
        </xdr:cNvPr>
        <xdr:cNvSpPr txBox="1"/>
      </xdr:nvSpPr>
      <xdr:spPr>
        <a:xfrm>
          <a:off x="16370300" y="97526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128594</xdr:rowOff>
    </xdr:from>
    <xdr:to>
      <xdr:col>85</xdr:col>
      <xdr:colOff>177800</xdr:colOff>
      <xdr:row>58</xdr:row>
      <xdr:rowOff>58744</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6268700" y="9901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52270</xdr:rowOff>
    </xdr:from>
    <xdr:to>
      <xdr:col>81</xdr:col>
      <xdr:colOff>50800</xdr:colOff>
      <xdr:row>58</xdr:row>
      <xdr:rowOff>90257</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4592300" y="9996370"/>
          <a:ext cx="889000" cy="37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162970</xdr:rowOff>
    </xdr:from>
    <xdr:to>
      <xdr:col>81</xdr:col>
      <xdr:colOff>101600</xdr:colOff>
      <xdr:row>58</xdr:row>
      <xdr:rowOff>93120</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5430500" y="9935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109647</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5214111" y="9710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21399</xdr:rowOff>
    </xdr:from>
    <xdr:to>
      <xdr:col>76</xdr:col>
      <xdr:colOff>114300</xdr:colOff>
      <xdr:row>58</xdr:row>
      <xdr:rowOff>52270</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3703300" y="9965499"/>
          <a:ext cx="889000" cy="30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164805</xdr:rowOff>
    </xdr:from>
    <xdr:to>
      <xdr:col>76</xdr:col>
      <xdr:colOff>165100</xdr:colOff>
      <xdr:row>58</xdr:row>
      <xdr:rowOff>94955</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4541500" y="9937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111482</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4325111" y="9712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21399</xdr:rowOff>
    </xdr:from>
    <xdr:to>
      <xdr:col>71</xdr:col>
      <xdr:colOff>177800</xdr:colOff>
      <xdr:row>58</xdr:row>
      <xdr:rowOff>91125</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2814300" y="9965499"/>
          <a:ext cx="889000" cy="69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129415</xdr:rowOff>
    </xdr:from>
    <xdr:to>
      <xdr:col>72</xdr:col>
      <xdr:colOff>38100</xdr:colOff>
      <xdr:row>58</xdr:row>
      <xdr:rowOff>59565</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3652500" y="9902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76092</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436111" y="9677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14625</xdr:rowOff>
    </xdr:from>
    <xdr:to>
      <xdr:col>67</xdr:col>
      <xdr:colOff>101600</xdr:colOff>
      <xdr:row>58</xdr:row>
      <xdr:rowOff>116225</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2763500" y="9958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132752</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2547111" y="9733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130473</xdr:rowOff>
    </xdr:from>
    <xdr:to>
      <xdr:col>85</xdr:col>
      <xdr:colOff>177800</xdr:colOff>
      <xdr:row>58</xdr:row>
      <xdr:rowOff>60623</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6268700" y="9903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108900</xdr:rowOff>
    </xdr:from>
    <xdr:ext cx="534377" cy="259045"/>
    <xdr:sp macro="" textlink="">
      <xdr:nvSpPr>
        <xdr:cNvPr id="596" name="教育費該当値テキスト">
          <a:extLst>
            <a:ext uri="{FF2B5EF4-FFF2-40B4-BE49-F238E27FC236}">
              <a16:creationId xmlns:a16="http://schemas.microsoft.com/office/drawing/2014/main" id="{00000000-0008-0000-0700-000054020000}"/>
            </a:ext>
          </a:extLst>
        </xdr:cNvPr>
        <xdr:cNvSpPr txBox="1"/>
      </xdr:nvSpPr>
      <xdr:spPr>
        <a:xfrm>
          <a:off x="16370300" y="9881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39457</xdr:rowOff>
    </xdr:from>
    <xdr:to>
      <xdr:col>81</xdr:col>
      <xdr:colOff>101600</xdr:colOff>
      <xdr:row>58</xdr:row>
      <xdr:rowOff>141057</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5430500" y="9983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132184</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5214111" y="10076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1470</xdr:rowOff>
    </xdr:from>
    <xdr:to>
      <xdr:col>76</xdr:col>
      <xdr:colOff>165100</xdr:colOff>
      <xdr:row>58</xdr:row>
      <xdr:rowOff>103070</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4541500" y="9945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94197</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4325111" y="10038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142049</xdr:rowOff>
    </xdr:from>
    <xdr:to>
      <xdr:col>72</xdr:col>
      <xdr:colOff>38100</xdr:colOff>
      <xdr:row>58</xdr:row>
      <xdr:rowOff>72199</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3652500" y="9914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63326</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3436111" y="10007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40325</xdr:rowOff>
    </xdr:from>
    <xdr:to>
      <xdr:col>67</xdr:col>
      <xdr:colOff>101600</xdr:colOff>
      <xdr:row>58</xdr:row>
      <xdr:rowOff>141925</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2763500" y="9984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133052</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547111" y="10077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災害復旧費グラフ枠">
          <a:extLst>
            <a:ext uri="{FF2B5EF4-FFF2-40B4-BE49-F238E27FC236}">
              <a16:creationId xmlns:a16="http://schemas.microsoft.com/office/drawing/2014/main" id="{00000000-0008-0000-07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20188</xdr:rowOff>
    </xdr:from>
    <xdr:to>
      <xdr:col>85</xdr:col>
      <xdr:colOff>126364</xdr:colOff>
      <xdr:row>78</xdr:row>
      <xdr:rowOff>139700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flipV="1">
          <a:off x="16317595" y="12364588"/>
          <a:ext cx="1269" cy="11482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7" name="災害復旧費最小値テキスト">
          <a:extLst>
            <a:ext uri="{FF2B5EF4-FFF2-40B4-BE49-F238E27FC236}">
              <a16:creationId xmlns:a16="http://schemas.microsoft.com/office/drawing/2014/main" id="{00000000-0008-0000-0700-000073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138315</xdr:rowOff>
    </xdr:from>
    <xdr:ext cx="534377" cy="259045"/>
    <xdr:sp macro="" textlink="">
      <xdr:nvSpPr>
        <xdr:cNvPr id="629" name="災害復旧費最大値テキスト">
          <a:extLst>
            <a:ext uri="{FF2B5EF4-FFF2-40B4-BE49-F238E27FC236}">
              <a16:creationId xmlns:a16="http://schemas.microsoft.com/office/drawing/2014/main" id="{00000000-0008-0000-0700-000075020000}"/>
            </a:ext>
          </a:extLst>
        </xdr:cNvPr>
        <xdr:cNvSpPr txBox="1"/>
      </xdr:nvSpPr>
      <xdr:spPr>
        <a:xfrm>
          <a:off x="16370300" y="12139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50,228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20188</xdr:rowOff>
    </xdr:from>
    <xdr:to>
      <xdr:col>86</xdr:col>
      <xdr:colOff>25400</xdr:colOff>
      <xdr:row>72</xdr:row>
      <xdr:rowOff>20188</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2364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7101</xdr:rowOff>
    </xdr:from>
    <xdr:ext cx="469744" cy="259045"/>
    <xdr:sp macro="" textlink="">
      <xdr:nvSpPr>
        <xdr:cNvPr id="632" name="災害復旧費平均値テキスト">
          <a:extLst>
            <a:ext uri="{FF2B5EF4-FFF2-40B4-BE49-F238E27FC236}">
              <a16:creationId xmlns:a16="http://schemas.microsoft.com/office/drawing/2014/main" id="{00000000-0008-0000-0700-000078020000}"/>
            </a:ext>
          </a:extLst>
        </xdr:cNvPr>
        <xdr:cNvSpPr txBox="1"/>
      </xdr:nvSpPr>
      <xdr:spPr>
        <a:xfrm>
          <a:off x="16370300" y="132087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155674</xdr:rowOff>
    </xdr:from>
    <xdr:to>
      <xdr:col>85</xdr:col>
      <xdr:colOff>177800</xdr:colOff>
      <xdr:row>78</xdr:row>
      <xdr:rowOff>85824</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6268700" y="13357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102960</xdr:rowOff>
    </xdr:from>
    <xdr:to>
      <xdr:col>81</xdr:col>
      <xdr:colOff>101600</xdr:colOff>
      <xdr:row>78</xdr:row>
      <xdr:rowOff>33110</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5430500" y="13304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49637</xdr:rowOff>
    </xdr:from>
    <xdr:ext cx="469744"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5246428" y="13079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139700</xdr:rowOff>
    </xdr:from>
    <xdr:to>
      <xdr:col>76</xdr:col>
      <xdr:colOff>114300</xdr:colOff>
      <xdr:row>78</xdr:row>
      <xdr:rowOff>139700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102319</xdr:rowOff>
    </xdr:from>
    <xdr:to>
      <xdr:col>76</xdr:col>
      <xdr:colOff>165100</xdr:colOff>
      <xdr:row>78</xdr:row>
      <xdr:rowOff>32469</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4541500" y="1330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48996</xdr:rowOff>
    </xdr:from>
    <xdr:ext cx="469744"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4357428" y="13079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139700</xdr:rowOff>
    </xdr:from>
    <xdr:to>
      <xdr:col>71</xdr:col>
      <xdr:colOff>177800</xdr:colOff>
      <xdr:row>78</xdr:row>
      <xdr:rowOff>139700</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140357</xdr:rowOff>
    </xdr:from>
    <xdr:to>
      <xdr:col>72</xdr:col>
      <xdr:colOff>38100</xdr:colOff>
      <xdr:row>78</xdr:row>
      <xdr:rowOff>70507</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3652500" y="13342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87034</xdr:rowOff>
    </xdr:from>
    <xdr:ext cx="469744"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3468428" y="13117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121613</xdr:rowOff>
    </xdr:from>
    <xdr:to>
      <xdr:col>67</xdr:col>
      <xdr:colOff>101600</xdr:colOff>
      <xdr:row>78</xdr:row>
      <xdr:rowOff>51763</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2763500" y="13323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68290</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2579428" y="13098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3827</xdr:rowOff>
    </xdr:from>
    <xdr:ext cx="249299" cy="259045"/>
    <xdr:sp macro="" textlink="">
      <xdr:nvSpPr>
        <xdr:cNvPr id="651" name="災害復旧費該当値テキスト">
          <a:extLst>
            <a:ext uri="{FF2B5EF4-FFF2-40B4-BE49-F238E27FC236}">
              <a16:creationId xmlns:a16="http://schemas.microsoft.com/office/drawing/2014/main" id="{00000000-0008-0000-0700-00008B020000}"/>
            </a:ext>
          </a:extLst>
        </xdr:cNvPr>
        <xdr:cNvSpPr txBox="1"/>
      </xdr:nvSpPr>
      <xdr:spPr>
        <a:xfrm>
          <a:off x="16370300" y="13376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公債費グラフ枠">
          <a:extLst>
            <a:ext uri="{FF2B5EF4-FFF2-40B4-BE49-F238E27FC236}">
              <a16:creationId xmlns:a16="http://schemas.microsoft.com/office/drawing/2014/main" id="{00000000-0008-0000-0700-0000A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101764</xdr:rowOff>
    </xdr:from>
    <xdr:to>
      <xdr:col>85</xdr:col>
      <xdr:colOff>126364</xdr:colOff>
      <xdr:row>97</xdr:row>
      <xdr:rowOff>137522</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flipV="1">
          <a:off x="16317595" y="15532264"/>
          <a:ext cx="1269" cy="12359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141349</xdr:rowOff>
    </xdr:from>
    <xdr:ext cx="534377" cy="259045"/>
    <xdr:sp macro="" textlink="">
      <xdr:nvSpPr>
        <xdr:cNvPr id="680" name="公債費最小値テキスト">
          <a:extLst>
            <a:ext uri="{FF2B5EF4-FFF2-40B4-BE49-F238E27FC236}">
              <a16:creationId xmlns:a16="http://schemas.microsoft.com/office/drawing/2014/main" id="{00000000-0008-0000-0700-0000A8020000}"/>
            </a:ext>
          </a:extLst>
        </xdr:cNvPr>
        <xdr:cNvSpPr txBox="1"/>
      </xdr:nvSpPr>
      <xdr:spPr>
        <a:xfrm>
          <a:off x="16370300" y="16771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137522</xdr:rowOff>
    </xdr:from>
    <xdr:to>
      <xdr:col>86</xdr:col>
      <xdr:colOff>25400</xdr:colOff>
      <xdr:row>97</xdr:row>
      <xdr:rowOff>137522</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6230600" y="16768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48441</xdr:rowOff>
    </xdr:from>
    <xdr:ext cx="599010" cy="259045"/>
    <xdr:sp macro="" textlink="">
      <xdr:nvSpPr>
        <xdr:cNvPr id="682" name="公債費最大値テキスト">
          <a:extLst>
            <a:ext uri="{FF2B5EF4-FFF2-40B4-BE49-F238E27FC236}">
              <a16:creationId xmlns:a16="http://schemas.microsoft.com/office/drawing/2014/main" id="{00000000-0008-0000-0700-0000AA020000}"/>
            </a:ext>
          </a:extLst>
        </xdr:cNvPr>
        <xdr:cNvSpPr txBox="1"/>
      </xdr:nvSpPr>
      <xdr:spPr>
        <a:xfrm>
          <a:off x="16370300" y="15307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226,638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101764</xdr:rowOff>
    </xdr:from>
    <xdr:to>
      <xdr:col>86</xdr:col>
      <xdr:colOff>25400</xdr:colOff>
      <xdr:row>90</xdr:row>
      <xdr:rowOff>101764</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6230600" y="15532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137522</xdr:rowOff>
    </xdr:from>
    <xdr:to>
      <xdr:col>85</xdr:col>
      <xdr:colOff>127000</xdr:colOff>
      <xdr:row>98</xdr:row>
      <xdr:rowOff>888</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5481300" y="16768172"/>
          <a:ext cx="838200" cy="34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143124</xdr:rowOff>
    </xdr:from>
    <xdr:ext cx="534377" cy="259045"/>
    <xdr:sp macro="" textlink="">
      <xdr:nvSpPr>
        <xdr:cNvPr id="685" name="公債費平均値テキスト">
          <a:extLst>
            <a:ext uri="{FF2B5EF4-FFF2-40B4-BE49-F238E27FC236}">
              <a16:creationId xmlns:a16="http://schemas.microsoft.com/office/drawing/2014/main" id="{00000000-0008-0000-0700-0000AD020000}"/>
            </a:ext>
          </a:extLst>
        </xdr:cNvPr>
        <xdr:cNvSpPr txBox="1"/>
      </xdr:nvSpPr>
      <xdr:spPr>
        <a:xfrm>
          <a:off x="16370300" y="162594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120247</xdr:rowOff>
    </xdr:from>
    <xdr:to>
      <xdr:col>85</xdr:col>
      <xdr:colOff>177800</xdr:colOff>
      <xdr:row>96</xdr:row>
      <xdr:rowOff>50397</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6268700" y="16407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888</xdr:rowOff>
    </xdr:from>
    <xdr:to>
      <xdr:col>81</xdr:col>
      <xdr:colOff>50800</xdr:colOff>
      <xdr:row>98</xdr:row>
      <xdr:rowOff>4088</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4592300" y="16802988"/>
          <a:ext cx="889000" cy="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128184</xdr:rowOff>
    </xdr:from>
    <xdr:to>
      <xdr:col>81</xdr:col>
      <xdr:colOff>101600</xdr:colOff>
      <xdr:row>96</xdr:row>
      <xdr:rowOff>58334</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5430500" y="16415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74861</xdr:rowOff>
    </xdr:from>
    <xdr:ext cx="534377"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5214111" y="16191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3797</xdr:rowOff>
    </xdr:from>
    <xdr:to>
      <xdr:col>76</xdr:col>
      <xdr:colOff>114300</xdr:colOff>
      <xdr:row>98</xdr:row>
      <xdr:rowOff>4088</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3703300" y="16805897"/>
          <a:ext cx="889000" cy="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147188</xdr:rowOff>
    </xdr:from>
    <xdr:to>
      <xdr:col>76</xdr:col>
      <xdr:colOff>165100</xdr:colOff>
      <xdr:row>96</xdr:row>
      <xdr:rowOff>77338</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4541500" y="16434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93865</xdr:rowOff>
    </xdr:from>
    <xdr:ext cx="534377"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4325111" y="16210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3797</xdr:rowOff>
    </xdr:from>
    <xdr:to>
      <xdr:col>71</xdr:col>
      <xdr:colOff>177800</xdr:colOff>
      <xdr:row>98</xdr:row>
      <xdr:rowOff>16342</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2814300" y="16805897"/>
          <a:ext cx="889000" cy="12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158057</xdr:rowOff>
    </xdr:from>
    <xdr:to>
      <xdr:col>72</xdr:col>
      <xdr:colOff>38100</xdr:colOff>
      <xdr:row>96</xdr:row>
      <xdr:rowOff>88207</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3652500" y="16445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104734</xdr:rowOff>
    </xdr:from>
    <xdr:ext cx="534377"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3436111" y="16221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19075</xdr:rowOff>
    </xdr:from>
    <xdr:to>
      <xdr:col>67</xdr:col>
      <xdr:colOff>101600</xdr:colOff>
      <xdr:row>96</xdr:row>
      <xdr:rowOff>120675</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2763500" y="16478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137202</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2547111" y="16253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86722</xdr:rowOff>
    </xdr:from>
    <xdr:to>
      <xdr:col>85</xdr:col>
      <xdr:colOff>177800</xdr:colOff>
      <xdr:row>98</xdr:row>
      <xdr:rowOff>16872</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6268700" y="16717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1649</xdr:rowOff>
    </xdr:from>
    <xdr:ext cx="534377" cy="259045"/>
    <xdr:sp macro="" textlink="">
      <xdr:nvSpPr>
        <xdr:cNvPr id="704" name="公債費該当値テキスト">
          <a:extLst>
            <a:ext uri="{FF2B5EF4-FFF2-40B4-BE49-F238E27FC236}">
              <a16:creationId xmlns:a16="http://schemas.microsoft.com/office/drawing/2014/main" id="{00000000-0008-0000-0700-0000C0020000}"/>
            </a:ext>
          </a:extLst>
        </xdr:cNvPr>
        <xdr:cNvSpPr txBox="1"/>
      </xdr:nvSpPr>
      <xdr:spPr>
        <a:xfrm>
          <a:off x="16370300" y="16632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121538</xdr:rowOff>
    </xdr:from>
    <xdr:to>
      <xdr:col>81</xdr:col>
      <xdr:colOff>101600</xdr:colOff>
      <xdr:row>98</xdr:row>
      <xdr:rowOff>51688</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5430500" y="16752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42815</xdr:rowOff>
    </xdr:from>
    <xdr:ext cx="469744"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5246428" y="16844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124738</xdr:rowOff>
    </xdr:from>
    <xdr:to>
      <xdr:col>76</xdr:col>
      <xdr:colOff>165100</xdr:colOff>
      <xdr:row>98</xdr:row>
      <xdr:rowOff>54888</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4541500" y="16755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46015</xdr:rowOff>
    </xdr:from>
    <xdr:ext cx="469744"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357428" y="16848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124447</xdr:rowOff>
    </xdr:from>
    <xdr:to>
      <xdr:col>72</xdr:col>
      <xdr:colOff>38100</xdr:colOff>
      <xdr:row>98</xdr:row>
      <xdr:rowOff>54597</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3652500" y="16755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45724</xdr:rowOff>
    </xdr:from>
    <xdr:ext cx="469744"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468428" y="16847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136992</xdr:rowOff>
    </xdr:from>
    <xdr:to>
      <xdr:col>67</xdr:col>
      <xdr:colOff>101600</xdr:colOff>
      <xdr:row>98</xdr:row>
      <xdr:rowOff>67142</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2763500" y="16767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58269</xdr:rowOff>
    </xdr:from>
    <xdr:ext cx="469744"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579428" y="16860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111777</xdr:rowOff>
    </xdr:from>
    <xdr:ext cx="46717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820821" y="52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1" name="諸支出金グラフ枠">
          <a:extLst>
            <a:ext uri="{FF2B5EF4-FFF2-40B4-BE49-F238E27FC236}">
              <a16:creationId xmlns:a16="http://schemas.microsoft.com/office/drawing/2014/main" id="{00000000-0008-0000-0700-0000DB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57404</xdr:rowOff>
    </xdr:from>
    <xdr:to>
      <xdr:col>116</xdr:col>
      <xdr:colOff>62864</xdr:colOff>
      <xdr:row>38</xdr:row>
      <xdr:rowOff>25400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flipV="1">
          <a:off x="22159595" y="5372354"/>
          <a:ext cx="1269" cy="11681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41165</xdr:rowOff>
    </xdr:from>
    <xdr:ext cx="249299" cy="259045"/>
    <xdr:sp macro="" textlink="">
      <xdr:nvSpPr>
        <xdr:cNvPr id="733" name="諸支出金最小値テキスト">
          <a:extLst>
            <a:ext uri="{FF2B5EF4-FFF2-40B4-BE49-F238E27FC236}">
              <a16:creationId xmlns:a16="http://schemas.microsoft.com/office/drawing/2014/main" id="{00000000-0008-0000-0700-0000DD020000}"/>
            </a:ext>
          </a:extLst>
        </xdr:cNvPr>
        <xdr:cNvSpPr txBox="1"/>
      </xdr:nvSpPr>
      <xdr:spPr>
        <a:xfrm>
          <a:off x="22212300" y="65562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4081</xdr:rowOff>
    </xdr:from>
    <xdr:ext cx="469744" cy="259045"/>
    <xdr:sp macro="" textlink="">
      <xdr:nvSpPr>
        <xdr:cNvPr id="735" name="諸支出金最大値テキスト">
          <a:extLst>
            <a:ext uri="{FF2B5EF4-FFF2-40B4-BE49-F238E27FC236}">
              <a16:creationId xmlns:a16="http://schemas.microsoft.com/office/drawing/2014/main" id="{00000000-0008-0000-0700-0000DF020000}"/>
            </a:ext>
          </a:extLst>
        </xdr:cNvPr>
        <xdr:cNvSpPr txBox="1"/>
      </xdr:nvSpPr>
      <xdr:spPr>
        <a:xfrm>
          <a:off x="22212300" y="5147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2,044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57404</xdr:rowOff>
    </xdr:from>
    <xdr:to>
      <xdr:col>116</xdr:col>
      <xdr:colOff>152400</xdr:colOff>
      <xdr:row>31</xdr:row>
      <xdr:rowOff>57404</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22072600" y="5372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130065</xdr:rowOff>
    </xdr:from>
    <xdr:ext cx="313932" cy="259045"/>
    <xdr:sp macro="" textlink="">
      <xdr:nvSpPr>
        <xdr:cNvPr id="738" name="諸支出金平均値テキスト">
          <a:extLst>
            <a:ext uri="{FF2B5EF4-FFF2-40B4-BE49-F238E27FC236}">
              <a16:creationId xmlns:a16="http://schemas.microsoft.com/office/drawing/2014/main" id="{00000000-0008-0000-0700-0000E2020000}"/>
            </a:ext>
          </a:extLst>
        </xdr:cNvPr>
        <xdr:cNvSpPr txBox="1"/>
      </xdr:nvSpPr>
      <xdr:spPr>
        <a:xfrm>
          <a:off x="22212300" y="630226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107188</xdr:rowOff>
    </xdr:from>
    <xdr:to>
      <xdr:col>116</xdr:col>
      <xdr:colOff>114300</xdr:colOff>
      <xdr:row>38</xdr:row>
      <xdr:rowOff>37338</xdr:rowOff>
    </xdr:to>
    <xdr:sp macro="" textlink="">
      <xdr:nvSpPr>
        <xdr:cNvPr id="739" name="フローチャート: 判断 738">
          <a:extLst>
            <a:ext uri="{FF2B5EF4-FFF2-40B4-BE49-F238E27FC236}">
              <a16:creationId xmlns:a16="http://schemas.microsoft.com/office/drawing/2014/main" id="{00000000-0008-0000-0700-0000E3020000}"/>
            </a:ext>
          </a:extLst>
        </xdr:cNvPr>
        <xdr:cNvSpPr/>
      </xdr:nvSpPr>
      <xdr:spPr>
        <a:xfrm>
          <a:off x="22110700" y="645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110046</xdr:rowOff>
    </xdr:from>
    <xdr:to>
      <xdr:col>112</xdr:col>
      <xdr:colOff>38100</xdr:colOff>
      <xdr:row>38</xdr:row>
      <xdr:rowOff>40196</xdr:rowOff>
    </xdr:to>
    <xdr:sp macro="" textlink="">
      <xdr:nvSpPr>
        <xdr:cNvPr id="741" name="フローチャート: 判断 740">
          <a:extLst>
            <a:ext uri="{FF2B5EF4-FFF2-40B4-BE49-F238E27FC236}">
              <a16:creationId xmlns:a16="http://schemas.microsoft.com/office/drawing/2014/main" id="{00000000-0008-0000-0700-0000E5020000}"/>
            </a:ext>
          </a:extLst>
        </xdr:cNvPr>
        <xdr:cNvSpPr/>
      </xdr:nvSpPr>
      <xdr:spPr>
        <a:xfrm>
          <a:off x="21272500" y="6453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56723</xdr:rowOff>
    </xdr:from>
    <xdr:ext cx="313932"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21166333" y="62289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80328</xdr:rowOff>
    </xdr:from>
    <xdr:to>
      <xdr:col>107</xdr:col>
      <xdr:colOff>101600</xdr:colOff>
      <xdr:row>38</xdr:row>
      <xdr:rowOff>10478</xdr:rowOff>
    </xdr:to>
    <xdr:sp macro="" textlink="">
      <xdr:nvSpPr>
        <xdr:cNvPr id="744" name="フローチャート: 判断 743">
          <a:extLst>
            <a:ext uri="{FF2B5EF4-FFF2-40B4-BE49-F238E27FC236}">
              <a16:creationId xmlns:a16="http://schemas.microsoft.com/office/drawing/2014/main" id="{00000000-0008-0000-0700-0000E8020000}"/>
            </a:ext>
          </a:extLst>
        </xdr:cNvPr>
        <xdr:cNvSpPr/>
      </xdr:nvSpPr>
      <xdr:spPr>
        <a:xfrm>
          <a:off x="20383500" y="6423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27005</xdr:rowOff>
    </xdr:from>
    <xdr:ext cx="378565"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20245017" y="61992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120904</xdr:rowOff>
    </xdr:from>
    <xdr:to>
      <xdr:col>102</xdr:col>
      <xdr:colOff>165100</xdr:colOff>
      <xdr:row>38</xdr:row>
      <xdr:rowOff>51054</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19494500" y="6464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36</xdr:row>
      <xdr:rowOff>67581</xdr:rowOff>
    </xdr:from>
    <xdr:ext cx="313932"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9388333" y="62397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138049</xdr:rowOff>
    </xdr:from>
    <xdr:to>
      <xdr:col>98</xdr:col>
      <xdr:colOff>38100</xdr:colOff>
      <xdr:row>38</xdr:row>
      <xdr:rowOff>68199</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18605500" y="6481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36</xdr:row>
      <xdr:rowOff>84726</xdr:rowOff>
    </xdr:from>
    <xdr:ext cx="313932"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8499333" y="625692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56" name="楕円 755">
          <a:extLst>
            <a:ext uri="{FF2B5EF4-FFF2-40B4-BE49-F238E27FC236}">
              <a16:creationId xmlns:a16="http://schemas.microsoft.com/office/drawing/2014/main" id="{00000000-0008-0000-0700-0000F4020000}"/>
            </a:ext>
          </a:extLst>
        </xdr:cNvPr>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85615</xdr:rowOff>
    </xdr:from>
    <xdr:ext cx="249299" cy="259045"/>
    <xdr:sp macro="" textlink="">
      <xdr:nvSpPr>
        <xdr:cNvPr id="757" name="諸支出金該当値テキスト">
          <a:extLst>
            <a:ext uri="{FF2B5EF4-FFF2-40B4-BE49-F238E27FC236}">
              <a16:creationId xmlns:a16="http://schemas.microsoft.com/office/drawing/2014/main" id="{00000000-0008-0000-0700-0000F5020000}"/>
            </a:ext>
          </a:extLst>
        </xdr:cNvPr>
        <xdr:cNvSpPr txBox="1"/>
      </xdr:nvSpPr>
      <xdr:spPr>
        <a:xfrm>
          <a:off x="22212300" y="64292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58" name="楕円 757">
          <a:extLst>
            <a:ext uri="{FF2B5EF4-FFF2-40B4-BE49-F238E27FC236}">
              <a16:creationId xmlns:a16="http://schemas.microsoft.com/office/drawing/2014/main" id="{00000000-0008-0000-0700-0000F6020000}"/>
            </a:ext>
          </a:extLst>
        </xdr:cNvPr>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6" name="正方形/長方形 765">
          <a:extLst>
            <a:ext uri="{FF2B5EF4-FFF2-40B4-BE49-F238E27FC236}">
              <a16:creationId xmlns:a16="http://schemas.microsoft.com/office/drawing/2014/main" id="{00000000-0008-0000-0700-0000FE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5" name="直線コネクタ 774">
          <a:extLst>
            <a:ext uri="{FF2B5EF4-FFF2-40B4-BE49-F238E27FC236}">
              <a16:creationId xmlns:a16="http://schemas.microsoft.com/office/drawing/2014/main" id="{00000000-0008-0000-0700-000007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6" name="直線コネクタ 775">
          <a:extLst>
            <a:ext uri="{FF2B5EF4-FFF2-40B4-BE49-F238E27FC236}">
              <a16:creationId xmlns:a16="http://schemas.microsoft.com/office/drawing/2014/main" id="{00000000-0008-0000-0700-000008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0" name="前年度繰上充用金グラフ枠">
          <a:extLst>
            <a:ext uri="{FF2B5EF4-FFF2-40B4-BE49-F238E27FC236}">
              <a16:creationId xmlns:a16="http://schemas.microsoft.com/office/drawing/2014/main" id="{00000000-0008-0000-0700-00000C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2" name="前年度繰上充用金最小値テキスト">
          <a:extLst>
            <a:ext uri="{FF2B5EF4-FFF2-40B4-BE49-F238E27FC236}">
              <a16:creationId xmlns:a16="http://schemas.microsoft.com/office/drawing/2014/main" id="{00000000-0008-0000-0700-00000E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4" name="前年度繰上充用金最大値テキスト">
          <a:extLst>
            <a:ext uri="{FF2B5EF4-FFF2-40B4-BE49-F238E27FC236}">
              <a16:creationId xmlns:a16="http://schemas.microsoft.com/office/drawing/2014/main" id="{00000000-0008-0000-0700-000010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7" name="前年度繰上充用金平均値テキスト">
          <a:extLst>
            <a:ext uri="{FF2B5EF4-FFF2-40B4-BE49-F238E27FC236}">
              <a16:creationId xmlns:a16="http://schemas.microsoft.com/office/drawing/2014/main" id="{00000000-0008-0000-0700-000013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8" name="フローチャート: 判断 787">
          <a:extLst>
            <a:ext uri="{FF2B5EF4-FFF2-40B4-BE49-F238E27FC236}">
              <a16:creationId xmlns:a16="http://schemas.microsoft.com/office/drawing/2014/main" id="{00000000-0008-0000-0700-000014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0" name="フローチャート: 判断 789">
          <a:extLst>
            <a:ext uri="{FF2B5EF4-FFF2-40B4-BE49-F238E27FC236}">
              <a16:creationId xmlns:a16="http://schemas.microsoft.com/office/drawing/2014/main" id="{00000000-0008-0000-0700-000016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3" name="フローチャート: 判断 792">
          <a:extLst>
            <a:ext uri="{FF2B5EF4-FFF2-40B4-BE49-F238E27FC236}">
              <a16:creationId xmlns:a16="http://schemas.microsoft.com/office/drawing/2014/main" id="{00000000-0008-0000-0700-000019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楕円 804">
          <a:extLst>
            <a:ext uri="{FF2B5EF4-FFF2-40B4-BE49-F238E27FC236}">
              <a16:creationId xmlns:a16="http://schemas.microsoft.com/office/drawing/2014/main" id="{00000000-0008-0000-0700-000025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6" name="前年度繰上充用金該当値テキスト">
          <a:extLst>
            <a:ext uri="{FF2B5EF4-FFF2-40B4-BE49-F238E27FC236}">
              <a16:creationId xmlns:a16="http://schemas.microsoft.com/office/drawing/2014/main" id="{00000000-0008-0000-0700-000026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7" name="楕円 806">
          <a:extLst>
            <a:ext uri="{FF2B5EF4-FFF2-40B4-BE49-F238E27FC236}">
              <a16:creationId xmlns:a16="http://schemas.microsoft.com/office/drawing/2014/main" id="{00000000-0008-0000-0700-000027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9" name="楕円 808">
          <a:extLst>
            <a:ext uri="{FF2B5EF4-FFF2-40B4-BE49-F238E27FC236}">
              <a16:creationId xmlns:a16="http://schemas.microsoft.com/office/drawing/2014/main" id="{00000000-0008-0000-0700-000029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5" name="正方形/長方形 814">
          <a:extLst>
            <a:ext uri="{FF2B5EF4-FFF2-40B4-BE49-F238E27FC236}">
              <a16:creationId xmlns:a16="http://schemas.microsoft.com/office/drawing/2014/main" id="{00000000-0008-0000-0700-00002F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6" name="正方形/長方形 815">
          <a:extLst>
            <a:ext uri="{FF2B5EF4-FFF2-40B4-BE49-F238E27FC236}">
              <a16:creationId xmlns:a16="http://schemas.microsoft.com/office/drawing/2014/main" id="{00000000-0008-0000-0700-000030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いずれの項目も類似団体平均を下回っている。今後も、財政を圧迫しないよう適正な資格審査を実施し健全な計画を行う。</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徳島県松茂町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令和５年度はグラウンドの整備等を行ったことにより、大型事業が少なかった令和４年度よりも歳入歳出差引が大幅に減少したことから、実質単年度収支が赤字となった。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徳島県松茂町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全ての会計において黒字となっており、安定した状態にあるといえる。</a:t>
          </a:r>
        </a:p>
        <a:p>
          <a:r>
            <a:rPr kumimoji="1" lang="ja-JP" altLang="en-US" sz="1400">
              <a:latin typeface="ＭＳ ゴシック" pitchFamily="49" charset="-128"/>
              <a:ea typeface="ＭＳ ゴシック" pitchFamily="49" charset="-128"/>
            </a:rPr>
            <a:t>今後は、一般会計からの繰出金の縮減に向けて、使用料の徴収の徹底と事業内容の精査を進め、より一層の財政健全化を図るよう努める。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徳島県松茂町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防災行政無線のデジタル化のために起債した地方債の元金償還が開始したことにより、元利償還金が大幅に増加した。今後も元利償還金は増加する見込みである。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今後は、算入公債費の分析を深め、事業を中長期的な計画の基に執行し、起債の急激な増加抑制に努める。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活用していない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徳島県松茂町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令和</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年度は町民グラウンド整備事業のために</a:t>
          </a:r>
          <a:r>
            <a:rPr kumimoji="1" lang="en-US" altLang="ja-JP" sz="1400">
              <a:latin typeface="ＭＳ ゴシック" pitchFamily="49" charset="-128"/>
              <a:ea typeface="ＭＳ ゴシック" pitchFamily="49" charset="-128"/>
            </a:rPr>
            <a:t>207</a:t>
          </a:r>
          <a:r>
            <a:rPr kumimoji="1" lang="ja-JP" altLang="en-US" sz="1400">
              <a:latin typeface="ＭＳ ゴシック" pitchFamily="49" charset="-128"/>
              <a:ea typeface="ＭＳ ゴシック" pitchFamily="49" charset="-128"/>
            </a:rPr>
            <a:t>百万円起債したため、地方債の現在高が増加した。</a:t>
          </a:r>
        </a:p>
        <a:p>
          <a:r>
            <a:rPr kumimoji="1" lang="ja-JP" altLang="en-US" sz="1400">
              <a:latin typeface="ＭＳ ゴシック" pitchFamily="49" charset="-128"/>
              <a:ea typeface="ＭＳ ゴシック" pitchFamily="49" charset="-128"/>
            </a:rPr>
            <a:t>今後、充当可能財源の確保と起債抑制により健全な財政運営を心がける。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徳島県松茂町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将来の公共施設の更新に備えるために公共施設更新等準備基金に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百万円積み立てたことから、前年度末よりも基金全体での残高は増加した。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歳出の引き締め及び新たな財源の確保を図り、不用意な取り崩しを抑制することで財政の健全な運営を図る。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生活環境整備基金：都市下水路及びゴミ、し尿処理施設等のインフラの整備・更新を目的とする経費</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公共施設更新等準備基金：公共施設の更新・大規模改修を目的とする経費</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子どもはぐくみ医療費助成事業基金：子どもはぐくみ医療費助成事業の運営を目的とする経費</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将来の公共施設の更新に備えるために公共施設更新等準備基金に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歳出の引き締め及び新たな財源の確保を図り、不用意な取り崩しを抑制することで財政の健全な運営を図る。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特定目的基金への積み立てを優先したため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歳出の引き締め及び新たな財源の確保を図り、不用意な取り崩しを抑制することで財政の健全な運営を図る。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普通交付税で臨時財政対策債償還基金費が算定されたことから、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今後の償還予定等をもとに運用を行う。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 zeroHeight="1" x14ac:dyDescent="0.2"/>
  <cols>
    <col min="1" max="11" width="2.08984375" style="180" customWidth="1"/>
    <col min="12" max="12" width="2.26953125" style="180" customWidth="1"/>
    <col min="13" max="17" width="2.36328125" style="180" customWidth="1"/>
    <col min="18" max="119" width="2.08984375" style="180" customWidth="1"/>
    <col min="120" max="16384" width="0" style="180" hidden="1"/>
  </cols>
  <sheetData>
    <row r="1" spans="1:119" ht="33" customHeight="1" x14ac:dyDescent="0.2">
      <c r="B1" s="591" t="s">
        <v>76</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 thickBot="1" x14ac:dyDescent="0.25">
      <c r="B2" s="182" t="s">
        <v>77</v>
      </c>
      <c r="C2" s="182"/>
      <c r="D2" s="183"/>
    </row>
    <row r="3" spans="1:119" ht="18.75" customHeight="1" thickBot="1" x14ac:dyDescent="0.25">
      <c r="A3" s="181"/>
      <c r="B3" s="592" t="s">
        <v>78</v>
      </c>
      <c r="C3" s="593"/>
      <c r="D3" s="593"/>
      <c r="E3" s="594"/>
      <c r="F3" s="594"/>
      <c r="G3" s="594"/>
      <c r="H3" s="594"/>
      <c r="I3" s="594"/>
      <c r="J3" s="594"/>
      <c r="K3" s="594"/>
      <c r="L3" s="594" t="s">
        <v>79</v>
      </c>
      <c r="M3" s="594"/>
      <c r="N3" s="594"/>
      <c r="O3" s="594"/>
      <c r="P3" s="594"/>
      <c r="Q3" s="594"/>
      <c r="R3" s="597"/>
      <c r="S3" s="597"/>
      <c r="T3" s="597"/>
      <c r="U3" s="597"/>
      <c r="V3" s="598"/>
      <c r="W3" s="488" t="s">
        <v>80</v>
      </c>
      <c r="X3" s="489"/>
      <c r="Y3" s="489"/>
      <c r="Z3" s="489"/>
      <c r="AA3" s="489"/>
      <c r="AB3" s="593"/>
      <c r="AC3" s="597" t="s">
        <v>81</v>
      </c>
      <c r="AD3" s="489"/>
      <c r="AE3" s="489"/>
      <c r="AF3" s="489"/>
      <c r="AG3" s="489"/>
      <c r="AH3" s="489"/>
      <c r="AI3" s="489"/>
      <c r="AJ3" s="489"/>
      <c r="AK3" s="489"/>
      <c r="AL3" s="559"/>
      <c r="AM3" s="488" t="s">
        <v>82</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83</v>
      </c>
      <c r="BO3" s="489"/>
      <c r="BP3" s="489"/>
      <c r="BQ3" s="489"/>
      <c r="BR3" s="489"/>
      <c r="BS3" s="489"/>
      <c r="BT3" s="489"/>
      <c r="BU3" s="559"/>
      <c r="BV3" s="488" t="s">
        <v>84</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85</v>
      </c>
      <c r="CU3" s="489"/>
      <c r="CV3" s="489"/>
      <c r="CW3" s="489"/>
      <c r="CX3" s="489"/>
      <c r="CY3" s="489"/>
      <c r="CZ3" s="489"/>
      <c r="DA3" s="559"/>
      <c r="DB3" s="488" t="s">
        <v>86</v>
      </c>
      <c r="DC3" s="489"/>
      <c r="DD3" s="489"/>
      <c r="DE3" s="489"/>
      <c r="DF3" s="489"/>
      <c r="DG3" s="489"/>
      <c r="DH3" s="489"/>
      <c r="DI3" s="559"/>
    </row>
    <row r="4" spans="1:119" ht="18.75" customHeight="1" x14ac:dyDescent="0.2">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87</v>
      </c>
      <c r="AZ4" s="446"/>
      <c r="BA4" s="446"/>
      <c r="BB4" s="446"/>
      <c r="BC4" s="446"/>
      <c r="BD4" s="446"/>
      <c r="BE4" s="446"/>
      <c r="BF4" s="446"/>
      <c r="BG4" s="446"/>
      <c r="BH4" s="446"/>
      <c r="BI4" s="446"/>
      <c r="BJ4" s="446"/>
      <c r="BK4" s="446"/>
      <c r="BL4" s="446"/>
      <c r="BM4" s="447"/>
      <c r="BN4" s="448">
        <v>7187527</v>
      </c>
      <c r="BO4" s="449"/>
      <c r="BP4" s="449"/>
      <c r="BQ4" s="449"/>
      <c r="BR4" s="449"/>
      <c r="BS4" s="449"/>
      <c r="BT4" s="449"/>
      <c r="BU4" s="450"/>
      <c r="BV4" s="448">
        <v>6962849</v>
      </c>
      <c r="BW4" s="449"/>
      <c r="BX4" s="449"/>
      <c r="BY4" s="449"/>
      <c r="BZ4" s="449"/>
      <c r="CA4" s="449"/>
      <c r="CB4" s="449"/>
      <c r="CC4" s="450"/>
      <c r="CD4" s="585" t="s">
        <v>88</v>
      </c>
      <c r="CE4" s="586"/>
      <c r="CF4" s="586"/>
      <c r="CG4" s="586"/>
      <c r="CH4" s="586"/>
      <c r="CI4" s="586"/>
      <c r="CJ4" s="586"/>
      <c r="CK4" s="586"/>
      <c r="CL4" s="586"/>
      <c r="CM4" s="586"/>
      <c r="CN4" s="586"/>
      <c r="CO4" s="586"/>
      <c r="CP4" s="586"/>
      <c r="CQ4" s="586"/>
      <c r="CR4" s="586"/>
      <c r="CS4" s="587"/>
      <c r="CT4" s="588">
        <v>4.5999999999999996</v>
      </c>
      <c r="CU4" s="589"/>
      <c r="CV4" s="589"/>
      <c r="CW4" s="589"/>
      <c r="CX4" s="589"/>
      <c r="CY4" s="589"/>
      <c r="CZ4" s="589"/>
      <c r="DA4" s="590"/>
      <c r="DB4" s="588">
        <v>5.8</v>
      </c>
      <c r="DC4" s="589"/>
      <c r="DD4" s="589"/>
      <c r="DE4" s="589"/>
      <c r="DF4" s="589"/>
      <c r="DG4" s="589"/>
      <c r="DH4" s="589"/>
      <c r="DI4" s="590"/>
    </row>
    <row r="5" spans="1:119" ht="18.75" customHeight="1" x14ac:dyDescent="0.2">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89</v>
      </c>
      <c r="AN5" s="376"/>
      <c r="AO5" s="376"/>
      <c r="AP5" s="376"/>
      <c r="AQ5" s="376"/>
      <c r="AR5" s="376"/>
      <c r="AS5" s="376"/>
      <c r="AT5" s="377"/>
      <c r="AU5" s="477" t="s">
        <v>90</v>
      </c>
      <c r="AV5" s="478"/>
      <c r="AW5" s="478"/>
      <c r="AX5" s="478"/>
      <c r="AY5" s="433" t="s">
        <v>91</v>
      </c>
      <c r="AZ5" s="434"/>
      <c r="BA5" s="434"/>
      <c r="BB5" s="434"/>
      <c r="BC5" s="434"/>
      <c r="BD5" s="434"/>
      <c r="BE5" s="434"/>
      <c r="BF5" s="434"/>
      <c r="BG5" s="434"/>
      <c r="BH5" s="434"/>
      <c r="BI5" s="434"/>
      <c r="BJ5" s="434"/>
      <c r="BK5" s="434"/>
      <c r="BL5" s="434"/>
      <c r="BM5" s="435"/>
      <c r="BN5" s="419">
        <v>6994888</v>
      </c>
      <c r="BO5" s="420"/>
      <c r="BP5" s="420"/>
      <c r="BQ5" s="420"/>
      <c r="BR5" s="420"/>
      <c r="BS5" s="420"/>
      <c r="BT5" s="420"/>
      <c r="BU5" s="421"/>
      <c r="BV5" s="419">
        <v>6726493</v>
      </c>
      <c r="BW5" s="420"/>
      <c r="BX5" s="420"/>
      <c r="BY5" s="420"/>
      <c r="BZ5" s="420"/>
      <c r="CA5" s="420"/>
      <c r="CB5" s="420"/>
      <c r="CC5" s="421"/>
      <c r="CD5" s="459" t="s">
        <v>92</v>
      </c>
      <c r="CE5" s="379"/>
      <c r="CF5" s="379"/>
      <c r="CG5" s="379"/>
      <c r="CH5" s="379"/>
      <c r="CI5" s="379"/>
      <c r="CJ5" s="379"/>
      <c r="CK5" s="379"/>
      <c r="CL5" s="379"/>
      <c r="CM5" s="379"/>
      <c r="CN5" s="379"/>
      <c r="CO5" s="379"/>
      <c r="CP5" s="379"/>
      <c r="CQ5" s="379"/>
      <c r="CR5" s="379"/>
      <c r="CS5" s="460"/>
      <c r="CT5" s="416">
        <v>83.4</v>
      </c>
      <c r="CU5" s="417"/>
      <c r="CV5" s="417"/>
      <c r="CW5" s="417"/>
      <c r="CX5" s="417"/>
      <c r="CY5" s="417"/>
      <c r="CZ5" s="417"/>
      <c r="DA5" s="418"/>
      <c r="DB5" s="416">
        <v>78.900000000000006</v>
      </c>
      <c r="DC5" s="417"/>
      <c r="DD5" s="417"/>
      <c r="DE5" s="417"/>
      <c r="DF5" s="417"/>
      <c r="DG5" s="417"/>
      <c r="DH5" s="417"/>
      <c r="DI5" s="418"/>
    </row>
    <row r="6" spans="1:119" ht="18.75" customHeight="1" x14ac:dyDescent="0.2">
      <c r="A6" s="181"/>
      <c r="B6" s="565" t="s">
        <v>93</v>
      </c>
      <c r="C6" s="406"/>
      <c r="D6" s="406"/>
      <c r="E6" s="566"/>
      <c r="F6" s="566"/>
      <c r="G6" s="566"/>
      <c r="H6" s="566"/>
      <c r="I6" s="566"/>
      <c r="J6" s="566"/>
      <c r="K6" s="566"/>
      <c r="L6" s="566" t="s">
        <v>94</v>
      </c>
      <c r="M6" s="566"/>
      <c r="N6" s="566"/>
      <c r="O6" s="566"/>
      <c r="P6" s="566"/>
      <c r="Q6" s="566"/>
      <c r="R6" s="404"/>
      <c r="S6" s="404"/>
      <c r="T6" s="404"/>
      <c r="U6" s="404"/>
      <c r="V6" s="572"/>
      <c r="W6" s="509" t="s">
        <v>95</v>
      </c>
      <c r="X6" s="405"/>
      <c r="Y6" s="405"/>
      <c r="Z6" s="405"/>
      <c r="AA6" s="405"/>
      <c r="AB6" s="406"/>
      <c r="AC6" s="577" t="s">
        <v>96</v>
      </c>
      <c r="AD6" s="578"/>
      <c r="AE6" s="578"/>
      <c r="AF6" s="578"/>
      <c r="AG6" s="578"/>
      <c r="AH6" s="578"/>
      <c r="AI6" s="578"/>
      <c r="AJ6" s="578"/>
      <c r="AK6" s="578"/>
      <c r="AL6" s="579"/>
      <c r="AM6" s="476" t="s">
        <v>97</v>
      </c>
      <c r="AN6" s="376"/>
      <c r="AO6" s="376"/>
      <c r="AP6" s="376"/>
      <c r="AQ6" s="376"/>
      <c r="AR6" s="376"/>
      <c r="AS6" s="376"/>
      <c r="AT6" s="377"/>
      <c r="AU6" s="477" t="s">
        <v>90</v>
      </c>
      <c r="AV6" s="478"/>
      <c r="AW6" s="478"/>
      <c r="AX6" s="478"/>
      <c r="AY6" s="433" t="s">
        <v>98</v>
      </c>
      <c r="AZ6" s="434"/>
      <c r="BA6" s="434"/>
      <c r="BB6" s="434"/>
      <c r="BC6" s="434"/>
      <c r="BD6" s="434"/>
      <c r="BE6" s="434"/>
      <c r="BF6" s="434"/>
      <c r="BG6" s="434"/>
      <c r="BH6" s="434"/>
      <c r="BI6" s="434"/>
      <c r="BJ6" s="434"/>
      <c r="BK6" s="434"/>
      <c r="BL6" s="434"/>
      <c r="BM6" s="435"/>
      <c r="BN6" s="419">
        <v>192639</v>
      </c>
      <c r="BO6" s="420"/>
      <c r="BP6" s="420"/>
      <c r="BQ6" s="420"/>
      <c r="BR6" s="420"/>
      <c r="BS6" s="420"/>
      <c r="BT6" s="420"/>
      <c r="BU6" s="421"/>
      <c r="BV6" s="419">
        <v>236356</v>
      </c>
      <c r="BW6" s="420"/>
      <c r="BX6" s="420"/>
      <c r="BY6" s="420"/>
      <c r="BZ6" s="420"/>
      <c r="CA6" s="420"/>
      <c r="CB6" s="420"/>
      <c r="CC6" s="421"/>
      <c r="CD6" s="459" t="s">
        <v>99</v>
      </c>
      <c r="CE6" s="379"/>
      <c r="CF6" s="379"/>
      <c r="CG6" s="379"/>
      <c r="CH6" s="379"/>
      <c r="CI6" s="379"/>
      <c r="CJ6" s="379"/>
      <c r="CK6" s="379"/>
      <c r="CL6" s="379"/>
      <c r="CM6" s="379"/>
      <c r="CN6" s="379"/>
      <c r="CO6" s="379"/>
      <c r="CP6" s="379"/>
      <c r="CQ6" s="379"/>
      <c r="CR6" s="379"/>
      <c r="CS6" s="460"/>
      <c r="CT6" s="562">
        <v>84</v>
      </c>
      <c r="CU6" s="563"/>
      <c r="CV6" s="563"/>
      <c r="CW6" s="563"/>
      <c r="CX6" s="563"/>
      <c r="CY6" s="563"/>
      <c r="CZ6" s="563"/>
      <c r="DA6" s="564"/>
      <c r="DB6" s="562">
        <v>80.7</v>
      </c>
      <c r="DC6" s="563"/>
      <c r="DD6" s="563"/>
      <c r="DE6" s="563"/>
      <c r="DF6" s="563"/>
      <c r="DG6" s="563"/>
      <c r="DH6" s="563"/>
      <c r="DI6" s="564"/>
    </row>
    <row r="7" spans="1:119" ht="18.75" customHeight="1" x14ac:dyDescent="0.2">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100</v>
      </c>
      <c r="AN7" s="376"/>
      <c r="AO7" s="376"/>
      <c r="AP7" s="376"/>
      <c r="AQ7" s="376"/>
      <c r="AR7" s="376"/>
      <c r="AS7" s="376"/>
      <c r="AT7" s="377"/>
      <c r="AU7" s="477" t="s">
        <v>90</v>
      </c>
      <c r="AV7" s="478"/>
      <c r="AW7" s="478"/>
      <c r="AX7" s="478"/>
      <c r="AY7" s="433" t="s">
        <v>101</v>
      </c>
      <c r="AZ7" s="434"/>
      <c r="BA7" s="434"/>
      <c r="BB7" s="434"/>
      <c r="BC7" s="434"/>
      <c r="BD7" s="434"/>
      <c r="BE7" s="434"/>
      <c r="BF7" s="434"/>
      <c r="BG7" s="434"/>
      <c r="BH7" s="434"/>
      <c r="BI7" s="434"/>
      <c r="BJ7" s="434"/>
      <c r="BK7" s="434"/>
      <c r="BL7" s="434"/>
      <c r="BM7" s="435"/>
      <c r="BN7" s="419">
        <v>8964</v>
      </c>
      <c r="BO7" s="420"/>
      <c r="BP7" s="420"/>
      <c r="BQ7" s="420"/>
      <c r="BR7" s="420"/>
      <c r="BS7" s="420"/>
      <c r="BT7" s="420"/>
      <c r="BU7" s="421"/>
      <c r="BV7" s="419">
        <v>11081</v>
      </c>
      <c r="BW7" s="420"/>
      <c r="BX7" s="420"/>
      <c r="BY7" s="420"/>
      <c r="BZ7" s="420"/>
      <c r="CA7" s="420"/>
      <c r="CB7" s="420"/>
      <c r="CC7" s="421"/>
      <c r="CD7" s="459" t="s">
        <v>102</v>
      </c>
      <c r="CE7" s="379"/>
      <c r="CF7" s="379"/>
      <c r="CG7" s="379"/>
      <c r="CH7" s="379"/>
      <c r="CI7" s="379"/>
      <c r="CJ7" s="379"/>
      <c r="CK7" s="379"/>
      <c r="CL7" s="379"/>
      <c r="CM7" s="379"/>
      <c r="CN7" s="379"/>
      <c r="CO7" s="379"/>
      <c r="CP7" s="379"/>
      <c r="CQ7" s="379"/>
      <c r="CR7" s="379"/>
      <c r="CS7" s="460"/>
      <c r="CT7" s="419">
        <v>3961531</v>
      </c>
      <c r="CU7" s="420"/>
      <c r="CV7" s="420"/>
      <c r="CW7" s="420"/>
      <c r="CX7" s="420"/>
      <c r="CY7" s="420"/>
      <c r="CZ7" s="420"/>
      <c r="DA7" s="421"/>
      <c r="DB7" s="419">
        <v>3854093</v>
      </c>
      <c r="DC7" s="420"/>
      <c r="DD7" s="420"/>
      <c r="DE7" s="420"/>
      <c r="DF7" s="420"/>
      <c r="DG7" s="420"/>
      <c r="DH7" s="420"/>
      <c r="DI7" s="421"/>
    </row>
    <row r="8" spans="1:119" ht="18.75" customHeight="1" thickBot="1" x14ac:dyDescent="0.25">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103</v>
      </c>
      <c r="AN8" s="376"/>
      <c r="AO8" s="376"/>
      <c r="AP8" s="376"/>
      <c r="AQ8" s="376"/>
      <c r="AR8" s="376"/>
      <c r="AS8" s="376"/>
      <c r="AT8" s="377"/>
      <c r="AU8" s="477" t="s">
        <v>90</v>
      </c>
      <c r="AV8" s="478"/>
      <c r="AW8" s="478"/>
      <c r="AX8" s="478"/>
      <c r="AY8" s="433" t="s">
        <v>104</v>
      </c>
      <c r="AZ8" s="434"/>
      <c r="BA8" s="434"/>
      <c r="BB8" s="434"/>
      <c r="BC8" s="434"/>
      <c r="BD8" s="434"/>
      <c r="BE8" s="434"/>
      <c r="BF8" s="434"/>
      <c r="BG8" s="434"/>
      <c r="BH8" s="434"/>
      <c r="BI8" s="434"/>
      <c r="BJ8" s="434"/>
      <c r="BK8" s="434"/>
      <c r="BL8" s="434"/>
      <c r="BM8" s="435"/>
      <c r="BN8" s="419">
        <v>183675</v>
      </c>
      <c r="BO8" s="420"/>
      <c r="BP8" s="420"/>
      <c r="BQ8" s="420"/>
      <c r="BR8" s="420"/>
      <c r="BS8" s="420"/>
      <c r="BT8" s="420"/>
      <c r="BU8" s="421"/>
      <c r="BV8" s="419">
        <v>225275</v>
      </c>
      <c r="BW8" s="420"/>
      <c r="BX8" s="420"/>
      <c r="BY8" s="420"/>
      <c r="BZ8" s="420"/>
      <c r="CA8" s="420"/>
      <c r="CB8" s="420"/>
      <c r="CC8" s="421"/>
      <c r="CD8" s="459" t="s">
        <v>105</v>
      </c>
      <c r="CE8" s="379"/>
      <c r="CF8" s="379"/>
      <c r="CG8" s="379"/>
      <c r="CH8" s="379"/>
      <c r="CI8" s="379"/>
      <c r="CJ8" s="379"/>
      <c r="CK8" s="379"/>
      <c r="CL8" s="379"/>
      <c r="CM8" s="379"/>
      <c r="CN8" s="379"/>
      <c r="CO8" s="379"/>
      <c r="CP8" s="379"/>
      <c r="CQ8" s="379"/>
      <c r="CR8" s="379"/>
      <c r="CS8" s="460"/>
      <c r="CT8" s="522">
        <v>0.82</v>
      </c>
      <c r="CU8" s="523"/>
      <c r="CV8" s="523"/>
      <c r="CW8" s="523"/>
      <c r="CX8" s="523"/>
      <c r="CY8" s="523"/>
      <c r="CZ8" s="523"/>
      <c r="DA8" s="524"/>
      <c r="DB8" s="522">
        <v>0.83</v>
      </c>
      <c r="DC8" s="523"/>
      <c r="DD8" s="523"/>
      <c r="DE8" s="523"/>
      <c r="DF8" s="523"/>
      <c r="DG8" s="523"/>
      <c r="DH8" s="523"/>
      <c r="DI8" s="524"/>
    </row>
    <row r="9" spans="1:119" ht="18.75" customHeight="1" thickBot="1" x14ac:dyDescent="0.25">
      <c r="A9" s="181"/>
      <c r="B9" s="551" t="s">
        <v>106</v>
      </c>
      <c r="C9" s="552"/>
      <c r="D9" s="552"/>
      <c r="E9" s="552"/>
      <c r="F9" s="552"/>
      <c r="G9" s="552"/>
      <c r="H9" s="552"/>
      <c r="I9" s="552"/>
      <c r="J9" s="552"/>
      <c r="K9" s="470"/>
      <c r="L9" s="553" t="s">
        <v>107</v>
      </c>
      <c r="M9" s="554"/>
      <c r="N9" s="554"/>
      <c r="O9" s="554"/>
      <c r="P9" s="554"/>
      <c r="Q9" s="555"/>
      <c r="R9" s="556">
        <v>14583</v>
      </c>
      <c r="S9" s="557"/>
      <c r="T9" s="557"/>
      <c r="U9" s="557"/>
      <c r="V9" s="558"/>
      <c r="W9" s="488" t="s">
        <v>108</v>
      </c>
      <c r="X9" s="489"/>
      <c r="Y9" s="489"/>
      <c r="Z9" s="489"/>
      <c r="AA9" s="489"/>
      <c r="AB9" s="489"/>
      <c r="AC9" s="489"/>
      <c r="AD9" s="489"/>
      <c r="AE9" s="489"/>
      <c r="AF9" s="489"/>
      <c r="AG9" s="489"/>
      <c r="AH9" s="489"/>
      <c r="AI9" s="489"/>
      <c r="AJ9" s="489"/>
      <c r="AK9" s="489"/>
      <c r="AL9" s="559"/>
      <c r="AM9" s="476" t="s">
        <v>109</v>
      </c>
      <c r="AN9" s="376"/>
      <c r="AO9" s="376"/>
      <c r="AP9" s="376"/>
      <c r="AQ9" s="376"/>
      <c r="AR9" s="376"/>
      <c r="AS9" s="376"/>
      <c r="AT9" s="377"/>
      <c r="AU9" s="477" t="s">
        <v>90</v>
      </c>
      <c r="AV9" s="478"/>
      <c r="AW9" s="478"/>
      <c r="AX9" s="478"/>
      <c r="AY9" s="433" t="s">
        <v>110</v>
      </c>
      <c r="AZ9" s="434"/>
      <c r="BA9" s="434"/>
      <c r="BB9" s="434"/>
      <c r="BC9" s="434"/>
      <c r="BD9" s="434"/>
      <c r="BE9" s="434"/>
      <c r="BF9" s="434"/>
      <c r="BG9" s="434"/>
      <c r="BH9" s="434"/>
      <c r="BI9" s="434"/>
      <c r="BJ9" s="434"/>
      <c r="BK9" s="434"/>
      <c r="BL9" s="434"/>
      <c r="BM9" s="435"/>
      <c r="BN9" s="419">
        <v>-41600</v>
      </c>
      <c r="BO9" s="420"/>
      <c r="BP9" s="420"/>
      <c r="BQ9" s="420"/>
      <c r="BR9" s="420"/>
      <c r="BS9" s="420"/>
      <c r="BT9" s="420"/>
      <c r="BU9" s="421"/>
      <c r="BV9" s="419">
        <v>84886</v>
      </c>
      <c r="BW9" s="420"/>
      <c r="BX9" s="420"/>
      <c r="BY9" s="420"/>
      <c r="BZ9" s="420"/>
      <c r="CA9" s="420"/>
      <c r="CB9" s="420"/>
      <c r="CC9" s="421"/>
      <c r="CD9" s="459" t="s">
        <v>111</v>
      </c>
      <c r="CE9" s="379"/>
      <c r="CF9" s="379"/>
      <c r="CG9" s="379"/>
      <c r="CH9" s="379"/>
      <c r="CI9" s="379"/>
      <c r="CJ9" s="379"/>
      <c r="CK9" s="379"/>
      <c r="CL9" s="379"/>
      <c r="CM9" s="379"/>
      <c r="CN9" s="379"/>
      <c r="CO9" s="379"/>
      <c r="CP9" s="379"/>
      <c r="CQ9" s="379"/>
      <c r="CR9" s="379"/>
      <c r="CS9" s="460"/>
      <c r="CT9" s="416">
        <v>2.9</v>
      </c>
      <c r="CU9" s="417"/>
      <c r="CV9" s="417"/>
      <c r="CW9" s="417"/>
      <c r="CX9" s="417"/>
      <c r="CY9" s="417"/>
      <c r="CZ9" s="417"/>
      <c r="DA9" s="418"/>
      <c r="DB9" s="416">
        <v>1.2</v>
      </c>
      <c r="DC9" s="417"/>
      <c r="DD9" s="417"/>
      <c r="DE9" s="417"/>
      <c r="DF9" s="417"/>
      <c r="DG9" s="417"/>
      <c r="DH9" s="417"/>
      <c r="DI9" s="418"/>
    </row>
    <row r="10" spans="1:119" ht="18.75" customHeight="1" thickBot="1" x14ac:dyDescent="0.25">
      <c r="A10" s="181"/>
      <c r="B10" s="551"/>
      <c r="C10" s="552"/>
      <c r="D10" s="552"/>
      <c r="E10" s="552"/>
      <c r="F10" s="552"/>
      <c r="G10" s="552"/>
      <c r="H10" s="552"/>
      <c r="I10" s="552"/>
      <c r="J10" s="552"/>
      <c r="K10" s="470"/>
      <c r="L10" s="375" t="s">
        <v>112</v>
      </c>
      <c r="M10" s="376"/>
      <c r="N10" s="376"/>
      <c r="O10" s="376"/>
      <c r="P10" s="376"/>
      <c r="Q10" s="377"/>
      <c r="R10" s="372">
        <v>15204</v>
      </c>
      <c r="S10" s="373"/>
      <c r="T10" s="373"/>
      <c r="U10" s="373"/>
      <c r="V10" s="432"/>
      <c r="W10" s="560"/>
      <c r="X10" s="370"/>
      <c r="Y10" s="370"/>
      <c r="Z10" s="370"/>
      <c r="AA10" s="370"/>
      <c r="AB10" s="370"/>
      <c r="AC10" s="370"/>
      <c r="AD10" s="370"/>
      <c r="AE10" s="370"/>
      <c r="AF10" s="370"/>
      <c r="AG10" s="370"/>
      <c r="AH10" s="370"/>
      <c r="AI10" s="370"/>
      <c r="AJ10" s="370"/>
      <c r="AK10" s="370"/>
      <c r="AL10" s="561"/>
      <c r="AM10" s="476" t="s">
        <v>113</v>
      </c>
      <c r="AN10" s="376"/>
      <c r="AO10" s="376"/>
      <c r="AP10" s="376"/>
      <c r="AQ10" s="376"/>
      <c r="AR10" s="376"/>
      <c r="AS10" s="376"/>
      <c r="AT10" s="377"/>
      <c r="AU10" s="477" t="s">
        <v>90</v>
      </c>
      <c r="AV10" s="478"/>
      <c r="AW10" s="478"/>
      <c r="AX10" s="478"/>
      <c r="AY10" s="433" t="s">
        <v>114</v>
      </c>
      <c r="AZ10" s="434"/>
      <c r="BA10" s="434"/>
      <c r="BB10" s="434"/>
      <c r="BC10" s="434"/>
      <c r="BD10" s="434"/>
      <c r="BE10" s="434"/>
      <c r="BF10" s="434"/>
      <c r="BG10" s="434"/>
      <c r="BH10" s="434"/>
      <c r="BI10" s="434"/>
      <c r="BJ10" s="434"/>
      <c r="BK10" s="434"/>
      <c r="BL10" s="434"/>
      <c r="BM10" s="435"/>
      <c r="BN10" s="419">
        <v>313563</v>
      </c>
      <c r="BO10" s="420"/>
      <c r="BP10" s="420"/>
      <c r="BQ10" s="420"/>
      <c r="BR10" s="420"/>
      <c r="BS10" s="420"/>
      <c r="BT10" s="420"/>
      <c r="BU10" s="421"/>
      <c r="BV10" s="419">
        <v>294788</v>
      </c>
      <c r="BW10" s="420"/>
      <c r="BX10" s="420"/>
      <c r="BY10" s="420"/>
      <c r="BZ10" s="420"/>
      <c r="CA10" s="420"/>
      <c r="CB10" s="420"/>
      <c r="CC10" s="421"/>
      <c r="CD10" s="184" t="s">
        <v>115</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551"/>
      <c r="C11" s="552"/>
      <c r="D11" s="552"/>
      <c r="E11" s="552"/>
      <c r="F11" s="552"/>
      <c r="G11" s="552"/>
      <c r="H11" s="552"/>
      <c r="I11" s="552"/>
      <c r="J11" s="552"/>
      <c r="K11" s="470"/>
      <c r="L11" s="380" t="s">
        <v>116</v>
      </c>
      <c r="M11" s="381"/>
      <c r="N11" s="381"/>
      <c r="O11" s="381"/>
      <c r="P11" s="381"/>
      <c r="Q11" s="382"/>
      <c r="R11" s="548" t="s">
        <v>117</v>
      </c>
      <c r="S11" s="549"/>
      <c r="T11" s="549"/>
      <c r="U11" s="549"/>
      <c r="V11" s="550"/>
      <c r="W11" s="560"/>
      <c r="X11" s="370"/>
      <c r="Y11" s="370"/>
      <c r="Z11" s="370"/>
      <c r="AA11" s="370"/>
      <c r="AB11" s="370"/>
      <c r="AC11" s="370"/>
      <c r="AD11" s="370"/>
      <c r="AE11" s="370"/>
      <c r="AF11" s="370"/>
      <c r="AG11" s="370"/>
      <c r="AH11" s="370"/>
      <c r="AI11" s="370"/>
      <c r="AJ11" s="370"/>
      <c r="AK11" s="370"/>
      <c r="AL11" s="561"/>
      <c r="AM11" s="476" t="s">
        <v>118</v>
      </c>
      <c r="AN11" s="376"/>
      <c r="AO11" s="376"/>
      <c r="AP11" s="376"/>
      <c r="AQ11" s="376"/>
      <c r="AR11" s="376"/>
      <c r="AS11" s="376"/>
      <c r="AT11" s="377"/>
      <c r="AU11" s="477" t="s">
        <v>90</v>
      </c>
      <c r="AV11" s="478"/>
      <c r="AW11" s="478"/>
      <c r="AX11" s="478"/>
      <c r="AY11" s="433" t="s">
        <v>119</v>
      </c>
      <c r="AZ11" s="434"/>
      <c r="BA11" s="434"/>
      <c r="BB11" s="434"/>
      <c r="BC11" s="434"/>
      <c r="BD11" s="434"/>
      <c r="BE11" s="434"/>
      <c r="BF11" s="434"/>
      <c r="BG11" s="434"/>
      <c r="BH11" s="434"/>
      <c r="BI11" s="434"/>
      <c r="BJ11" s="434"/>
      <c r="BK11" s="434"/>
      <c r="BL11" s="434"/>
      <c r="BM11" s="435"/>
      <c r="BN11" s="419">
        <v>0</v>
      </c>
      <c r="BO11" s="420"/>
      <c r="BP11" s="420"/>
      <c r="BQ11" s="420"/>
      <c r="BR11" s="420"/>
      <c r="BS11" s="420"/>
      <c r="BT11" s="420"/>
      <c r="BU11" s="421"/>
      <c r="BV11" s="419">
        <v>0</v>
      </c>
      <c r="BW11" s="420"/>
      <c r="BX11" s="420"/>
      <c r="BY11" s="420"/>
      <c r="BZ11" s="420"/>
      <c r="CA11" s="420"/>
      <c r="CB11" s="420"/>
      <c r="CC11" s="421"/>
      <c r="CD11" s="459" t="s">
        <v>120</v>
      </c>
      <c r="CE11" s="379"/>
      <c r="CF11" s="379"/>
      <c r="CG11" s="379"/>
      <c r="CH11" s="379"/>
      <c r="CI11" s="379"/>
      <c r="CJ11" s="379"/>
      <c r="CK11" s="379"/>
      <c r="CL11" s="379"/>
      <c r="CM11" s="379"/>
      <c r="CN11" s="379"/>
      <c r="CO11" s="379"/>
      <c r="CP11" s="379"/>
      <c r="CQ11" s="379"/>
      <c r="CR11" s="379"/>
      <c r="CS11" s="460"/>
      <c r="CT11" s="522" t="s">
        <v>121</v>
      </c>
      <c r="CU11" s="523"/>
      <c r="CV11" s="523"/>
      <c r="CW11" s="523"/>
      <c r="CX11" s="523"/>
      <c r="CY11" s="523"/>
      <c r="CZ11" s="523"/>
      <c r="DA11" s="524"/>
      <c r="DB11" s="522" t="s">
        <v>121</v>
      </c>
      <c r="DC11" s="523"/>
      <c r="DD11" s="523"/>
      <c r="DE11" s="523"/>
      <c r="DF11" s="523"/>
      <c r="DG11" s="523"/>
      <c r="DH11" s="523"/>
      <c r="DI11" s="524"/>
    </row>
    <row r="12" spans="1:119" ht="18.75" customHeight="1" x14ac:dyDescent="0.2">
      <c r="A12" s="181"/>
      <c r="B12" s="525" t="s">
        <v>122</v>
      </c>
      <c r="C12" s="526"/>
      <c r="D12" s="526"/>
      <c r="E12" s="526"/>
      <c r="F12" s="526"/>
      <c r="G12" s="526"/>
      <c r="H12" s="526"/>
      <c r="I12" s="526"/>
      <c r="J12" s="526"/>
      <c r="K12" s="527"/>
      <c r="L12" s="534" t="s">
        <v>123</v>
      </c>
      <c r="M12" s="535"/>
      <c r="N12" s="535"/>
      <c r="O12" s="535"/>
      <c r="P12" s="535"/>
      <c r="Q12" s="536"/>
      <c r="R12" s="537">
        <v>14566</v>
      </c>
      <c r="S12" s="538"/>
      <c r="T12" s="538"/>
      <c r="U12" s="538"/>
      <c r="V12" s="539"/>
      <c r="W12" s="540" t="s">
        <v>1</v>
      </c>
      <c r="X12" s="478"/>
      <c r="Y12" s="478"/>
      <c r="Z12" s="478"/>
      <c r="AA12" s="478"/>
      <c r="AB12" s="541"/>
      <c r="AC12" s="542" t="s">
        <v>124</v>
      </c>
      <c r="AD12" s="543"/>
      <c r="AE12" s="543"/>
      <c r="AF12" s="543"/>
      <c r="AG12" s="544"/>
      <c r="AH12" s="542" t="s">
        <v>125</v>
      </c>
      <c r="AI12" s="543"/>
      <c r="AJ12" s="543"/>
      <c r="AK12" s="543"/>
      <c r="AL12" s="545"/>
      <c r="AM12" s="476" t="s">
        <v>126</v>
      </c>
      <c r="AN12" s="376"/>
      <c r="AO12" s="376"/>
      <c r="AP12" s="376"/>
      <c r="AQ12" s="376"/>
      <c r="AR12" s="376"/>
      <c r="AS12" s="376"/>
      <c r="AT12" s="377"/>
      <c r="AU12" s="477" t="s">
        <v>90</v>
      </c>
      <c r="AV12" s="478"/>
      <c r="AW12" s="478"/>
      <c r="AX12" s="478"/>
      <c r="AY12" s="433" t="s">
        <v>127</v>
      </c>
      <c r="AZ12" s="434"/>
      <c r="BA12" s="434"/>
      <c r="BB12" s="434"/>
      <c r="BC12" s="434"/>
      <c r="BD12" s="434"/>
      <c r="BE12" s="434"/>
      <c r="BF12" s="434"/>
      <c r="BG12" s="434"/>
      <c r="BH12" s="434"/>
      <c r="BI12" s="434"/>
      <c r="BJ12" s="434"/>
      <c r="BK12" s="434"/>
      <c r="BL12" s="434"/>
      <c r="BM12" s="435"/>
      <c r="BN12" s="419">
        <v>367732</v>
      </c>
      <c r="BO12" s="420"/>
      <c r="BP12" s="420"/>
      <c r="BQ12" s="420"/>
      <c r="BR12" s="420"/>
      <c r="BS12" s="420"/>
      <c r="BT12" s="420"/>
      <c r="BU12" s="421"/>
      <c r="BV12" s="419">
        <v>350000</v>
      </c>
      <c r="BW12" s="420"/>
      <c r="BX12" s="420"/>
      <c r="BY12" s="420"/>
      <c r="BZ12" s="420"/>
      <c r="CA12" s="420"/>
      <c r="CB12" s="420"/>
      <c r="CC12" s="421"/>
      <c r="CD12" s="459" t="s">
        <v>128</v>
      </c>
      <c r="CE12" s="379"/>
      <c r="CF12" s="379"/>
      <c r="CG12" s="379"/>
      <c r="CH12" s="379"/>
      <c r="CI12" s="379"/>
      <c r="CJ12" s="379"/>
      <c r="CK12" s="379"/>
      <c r="CL12" s="379"/>
      <c r="CM12" s="379"/>
      <c r="CN12" s="379"/>
      <c r="CO12" s="379"/>
      <c r="CP12" s="379"/>
      <c r="CQ12" s="379"/>
      <c r="CR12" s="379"/>
      <c r="CS12" s="460"/>
      <c r="CT12" s="522" t="s">
        <v>121</v>
      </c>
      <c r="CU12" s="523"/>
      <c r="CV12" s="523"/>
      <c r="CW12" s="523"/>
      <c r="CX12" s="523"/>
      <c r="CY12" s="523"/>
      <c r="CZ12" s="523"/>
      <c r="DA12" s="524"/>
      <c r="DB12" s="522" t="s">
        <v>121</v>
      </c>
      <c r="DC12" s="523"/>
      <c r="DD12" s="523"/>
      <c r="DE12" s="523"/>
      <c r="DF12" s="523"/>
      <c r="DG12" s="523"/>
      <c r="DH12" s="523"/>
      <c r="DI12" s="524"/>
    </row>
    <row r="13" spans="1:119" ht="18.75" customHeight="1" x14ac:dyDescent="0.2">
      <c r="A13" s="181"/>
      <c r="B13" s="528"/>
      <c r="C13" s="529"/>
      <c r="D13" s="529"/>
      <c r="E13" s="529"/>
      <c r="F13" s="529"/>
      <c r="G13" s="529"/>
      <c r="H13" s="529"/>
      <c r="I13" s="529"/>
      <c r="J13" s="529"/>
      <c r="K13" s="530"/>
      <c r="L13" s="190"/>
      <c r="M13" s="503" t="s">
        <v>129</v>
      </c>
      <c r="N13" s="504"/>
      <c r="O13" s="504"/>
      <c r="P13" s="504"/>
      <c r="Q13" s="505"/>
      <c r="R13" s="506">
        <v>14348</v>
      </c>
      <c r="S13" s="507"/>
      <c r="T13" s="507"/>
      <c r="U13" s="507"/>
      <c r="V13" s="508"/>
      <c r="W13" s="509" t="s">
        <v>130</v>
      </c>
      <c r="X13" s="405"/>
      <c r="Y13" s="405"/>
      <c r="Z13" s="405"/>
      <c r="AA13" s="405"/>
      <c r="AB13" s="406"/>
      <c r="AC13" s="372">
        <v>539</v>
      </c>
      <c r="AD13" s="373"/>
      <c r="AE13" s="373"/>
      <c r="AF13" s="373"/>
      <c r="AG13" s="374"/>
      <c r="AH13" s="372">
        <v>628</v>
      </c>
      <c r="AI13" s="373"/>
      <c r="AJ13" s="373"/>
      <c r="AK13" s="373"/>
      <c r="AL13" s="432"/>
      <c r="AM13" s="476" t="s">
        <v>131</v>
      </c>
      <c r="AN13" s="376"/>
      <c r="AO13" s="376"/>
      <c r="AP13" s="376"/>
      <c r="AQ13" s="376"/>
      <c r="AR13" s="376"/>
      <c r="AS13" s="376"/>
      <c r="AT13" s="377"/>
      <c r="AU13" s="477" t="s">
        <v>132</v>
      </c>
      <c r="AV13" s="478"/>
      <c r="AW13" s="478"/>
      <c r="AX13" s="478"/>
      <c r="AY13" s="433" t="s">
        <v>133</v>
      </c>
      <c r="AZ13" s="434"/>
      <c r="BA13" s="434"/>
      <c r="BB13" s="434"/>
      <c r="BC13" s="434"/>
      <c r="BD13" s="434"/>
      <c r="BE13" s="434"/>
      <c r="BF13" s="434"/>
      <c r="BG13" s="434"/>
      <c r="BH13" s="434"/>
      <c r="BI13" s="434"/>
      <c r="BJ13" s="434"/>
      <c r="BK13" s="434"/>
      <c r="BL13" s="434"/>
      <c r="BM13" s="435"/>
      <c r="BN13" s="419">
        <v>-95769</v>
      </c>
      <c r="BO13" s="420"/>
      <c r="BP13" s="420"/>
      <c r="BQ13" s="420"/>
      <c r="BR13" s="420"/>
      <c r="BS13" s="420"/>
      <c r="BT13" s="420"/>
      <c r="BU13" s="421"/>
      <c r="BV13" s="419">
        <v>29674</v>
      </c>
      <c r="BW13" s="420"/>
      <c r="BX13" s="420"/>
      <c r="BY13" s="420"/>
      <c r="BZ13" s="420"/>
      <c r="CA13" s="420"/>
      <c r="CB13" s="420"/>
      <c r="CC13" s="421"/>
      <c r="CD13" s="459" t="s">
        <v>134</v>
      </c>
      <c r="CE13" s="379"/>
      <c r="CF13" s="379"/>
      <c r="CG13" s="379"/>
      <c r="CH13" s="379"/>
      <c r="CI13" s="379"/>
      <c r="CJ13" s="379"/>
      <c r="CK13" s="379"/>
      <c r="CL13" s="379"/>
      <c r="CM13" s="379"/>
      <c r="CN13" s="379"/>
      <c r="CO13" s="379"/>
      <c r="CP13" s="379"/>
      <c r="CQ13" s="379"/>
      <c r="CR13" s="379"/>
      <c r="CS13" s="460"/>
      <c r="CT13" s="416">
        <v>-1.2</v>
      </c>
      <c r="CU13" s="417"/>
      <c r="CV13" s="417"/>
      <c r="CW13" s="417"/>
      <c r="CX13" s="417"/>
      <c r="CY13" s="417"/>
      <c r="CZ13" s="417"/>
      <c r="DA13" s="418"/>
      <c r="DB13" s="416">
        <v>-2.2000000000000002</v>
      </c>
      <c r="DC13" s="417"/>
      <c r="DD13" s="417"/>
      <c r="DE13" s="417"/>
      <c r="DF13" s="417"/>
      <c r="DG13" s="417"/>
      <c r="DH13" s="417"/>
      <c r="DI13" s="418"/>
    </row>
    <row r="14" spans="1:119" ht="18.75" customHeight="1" thickBot="1" x14ac:dyDescent="0.25">
      <c r="A14" s="181"/>
      <c r="B14" s="528"/>
      <c r="C14" s="529"/>
      <c r="D14" s="529"/>
      <c r="E14" s="529"/>
      <c r="F14" s="529"/>
      <c r="G14" s="529"/>
      <c r="H14" s="529"/>
      <c r="I14" s="529"/>
      <c r="J14" s="529"/>
      <c r="K14" s="530"/>
      <c r="L14" s="493" t="s">
        <v>135</v>
      </c>
      <c r="M14" s="546"/>
      <c r="N14" s="546"/>
      <c r="O14" s="546"/>
      <c r="P14" s="546"/>
      <c r="Q14" s="547"/>
      <c r="R14" s="506">
        <v>14723</v>
      </c>
      <c r="S14" s="507"/>
      <c r="T14" s="507"/>
      <c r="U14" s="507"/>
      <c r="V14" s="508"/>
      <c r="W14" s="510"/>
      <c r="X14" s="408"/>
      <c r="Y14" s="408"/>
      <c r="Z14" s="408"/>
      <c r="AA14" s="408"/>
      <c r="AB14" s="409"/>
      <c r="AC14" s="499">
        <v>7.5</v>
      </c>
      <c r="AD14" s="500"/>
      <c r="AE14" s="500"/>
      <c r="AF14" s="500"/>
      <c r="AG14" s="501"/>
      <c r="AH14" s="499">
        <v>8.6999999999999993</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136</v>
      </c>
      <c r="CE14" s="457"/>
      <c r="CF14" s="457"/>
      <c r="CG14" s="457"/>
      <c r="CH14" s="457"/>
      <c r="CI14" s="457"/>
      <c r="CJ14" s="457"/>
      <c r="CK14" s="457"/>
      <c r="CL14" s="457"/>
      <c r="CM14" s="457"/>
      <c r="CN14" s="457"/>
      <c r="CO14" s="457"/>
      <c r="CP14" s="457"/>
      <c r="CQ14" s="457"/>
      <c r="CR14" s="457"/>
      <c r="CS14" s="458"/>
      <c r="CT14" s="516" t="s">
        <v>121</v>
      </c>
      <c r="CU14" s="517"/>
      <c r="CV14" s="517"/>
      <c r="CW14" s="517"/>
      <c r="CX14" s="517"/>
      <c r="CY14" s="517"/>
      <c r="CZ14" s="517"/>
      <c r="DA14" s="518"/>
      <c r="DB14" s="516" t="s">
        <v>121</v>
      </c>
      <c r="DC14" s="517"/>
      <c r="DD14" s="517"/>
      <c r="DE14" s="517"/>
      <c r="DF14" s="517"/>
      <c r="DG14" s="517"/>
      <c r="DH14" s="517"/>
      <c r="DI14" s="518"/>
    </row>
    <row r="15" spans="1:119" ht="18.75" customHeight="1" x14ac:dyDescent="0.2">
      <c r="A15" s="181"/>
      <c r="B15" s="528"/>
      <c r="C15" s="529"/>
      <c r="D15" s="529"/>
      <c r="E15" s="529"/>
      <c r="F15" s="529"/>
      <c r="G15" s="529"/>
      <c r="H15" s="529"/>
      <c r="I15" s="529"/>
      <c r="J15" s="529"/>
      <c r="K15" s="530"/>
      <c r="L15" s="190"/>
      <c r="M15" s="503" t="s">
        <v>129</v>
      </c>
      <c r="N15" s="504"/>
      <c r="O15" s="504"/>
      <c r="P15" s="504"/>
      <c r="Q15" s="505"/>
      <c r="R15" s="506">
        <v>14543</v>
      </c>
      <c r="S15" s="507"/>
      <c r="T15" s="507"/>
      <c r="U15" s="507"/>
      <c r="V15" s="508"/>
      <c r="W15" s="509" t="s">
        <v>137</v>
      </c>
      <c r="X15" s="405"/>
      <c r="Y15" s="405"/>
      <c r="Z15" s="405"/>
      <c r="AA15" s="405"/>
      <c r="AB15" s="406"/>
      <c r="AC15" s="372">
        <v>1920</v>
      </c>
      <c r="AD15" s="373"/>
      <c r="AE15" s="373"/>
      <c r="AF15" s="373"/>
      <c r="AG15" s="374"/>
      <c r="AH15" s="372">
        <v>1956</v>
      </c>
      <c r="AI15" s="373"/>
      <c r="AJ15" s="373"/>
      <c r="AK15" s="373"/>
      <c r="AL15" s="432"/>
      <c r="AM15" s="476"/>
      <c r="AN15" s="376"/>
      <c r="AO15" s="376"/>
      <c r="AP15" s="376"/>
      <c r="AQ15" s="376"/>
      <c r="AR15" s="376"/>
      <c r="AS15" s="376"/>
      <c r="AT15" s="377"/>
      <c r="AU15" s="477"/>
      <c r="AV15" s="478"/>
      <c r="AW15" s="478"/>
      <c r="AX15" s="478"/>
      <c r="AY15" s="445" t="s">
        <v>138</v>
      </c>
      <c r="AZ15" s="446"/>
      <c r="BA15" s="446"/>
      <c r="BB15" s="446"/>
      <c r="BC15" s="446"/>
      <c r="BD15" s="446"/>
      <c r="BE15" s="446"/>
      <c r="BF15" s="446"/>
      <c r="BG15" s="446"/>
      <c r="BH15" s="446"/>
      <c r="BI15" s="446"/>
      <c r="BJ15" s="446"/>
      <c r="BK15" s="446"/>
      <c r="BL15" s="446"/>
      <c r="BM15" s="447"/>
      <c r="BN15" s="448">
        <v>2663556</v>
      </c>
      <c r="BO15" s="449"/>
      <c r="BP15" s="449"/>
      <c r="BQ15" s="449"/>
      <c r="BR15" s="449"/>
      <c r="BS15" s="449"/>
      <c r="BT15" s="449"/>
      <c r="BU15" s="450"/>
      <c r="BV15" s="448">
        <v>2493418</v>
      </c>
      <c r="BW15" s="449"/>
      <c r="BX15" s="449"/>
      <c r="BY15" s="449"/>
      <c r="BZ15" s="449"/>
      <c r="CA15" s="449"/>
      <c r="CB15" s="449"/>
      <c r="CC15" s="450"/>
      <c r="CD15" s="519" t="s">
        <v>139</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528"/>
      <c r="C16" s="529"/>
      <c r="D16" s="529"/>
      <c r="E16" s="529"/>
      <c r="F16" s="529"/>
      <c r="G16" s="529"/>
      <c r="H16" s="529"/>
      <c r="I16" s="529"/>
      <c r="J16" s="529"/>
      <c r="K16" s="530"/>
      <c r="L16" s="493" t="s">
        <v>140</v>
      </c>
      <c r="M16" s="494"/>
      <c r="N16" s="494"/>
      <c r="O16" s="494"/>
      <c r="P16" s="494"/>
      <c r="Q16" s="495"/>
      <c r="R16" s="496" t="s">
        <v>141</v>
      </c>
      <c r="S16" s="497"/>
      <c r="T16" s="497"/>
      <c r="U16" s="497"/>
      <c r="V16" s="498"/>
      <c r="W16" s="510"/>
      <c r="X16" s="408"/>
      <c r="Y16" s="408"/>
      <c r="Z16" s="408"/>
      <c r="AA16" s="408"/>
      <c r="AB16" s="409"/>
      <c r="AC16" s="499">
        <v>26.8</v>
      </c>
      <c r="AD16" s="500"/>
      <c r="AE16" s="500"/>
      <c r="AF16" s="500"/>
      <c r="AG16" s="501"/>
      <c r="AH16" s="499">
        <v>27.2</v>
      </c>
      <c r="AI16" s="500"/>
      <c r="AJ16" s="500"/>
      <c r="AK16" s="500"/>
      <c r="AL16" s="502"/>
      <c r="AM16" s="476"/>
      <c r="AN16" s="376"/>
      <c r="AO16" s="376"/>
      <c r="AP16" s="376"/>
      <c r="AQ16" s="376"/>
      <c r="AR16" s="376"/>
      <c r="AS16" s="376"/>
      <c r="AT16" s="377"/>
      <c r="AU16" s="477"/>
      <c r="AV16" s="478"/>
      <c r="AW16" s="478"/>
      <c r="AX16" s="478"/>
      <c r="AY16" s="433" t="s">
        <v>142</v>
      </c>
      <c r="AZ16" s="434"/>
      <c r="BA16" s="434"/>
      <c r="BB16" s="434"/>
      <c r="BC16" s="434"/>
      <c r="BD16" s="434"/>
      <c r="BE16" s="434"/>
      <c r="BF16" s="434"/>
      <c r="BG16" s="434"/>
      <c r="BH16" s="434"/>
      <c r="BI16" s="434"/>
      <c r="BJ16" s="434"/>
      <c r="BK16" s="434"/>
      <c r="BL16" s="434"/>
      <c r="BM16" s="435"/>
      <c r="BN16" s="419">
        <v>3174777</v>
      </c>
      <c r="BO16" s="420"/>
      <c r="BP16" s="420"/>
      <c r="BQ16" s="420"/>
      <c r="BR16" s="420"/>
      <c r="BS16" s="420"/>
      <c r="BT16" s="420"/>
      <c r="BU16" s="421"/>
      <c r="BV16" s="419">
        <v>3053022</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5">
      <c r="A17" s="181"/>
      <c r="B17" s="531"/>
      <c r="C17" s="532"/>
      <c r="D17" s="532"/>
      <c r="E17" s="532"/>
      <c r="F17" s="532"/>
      <c r="G17" s="532"/>
      <c r="H17" s="532"/>
      <c r="I17" s="532"/>
      <c r="J17" s="532"/>
      <c r="K17" s="533"/>
      <c r="L17" s="195"/>
      <c r="M17" s="512" t="s">
        <v>143</v>
      </c>
      <c r="N17" s="513"/>
      <c r="O17" s="513"/>
      <c r="P17" s="513"/>
      <c r="Q17" s="514"/>
      <c r="R17" s="496" t="s">
        <v>144</v>
      </c>
      <c r="S17" s="497"/>
      <c r="T17" s="497"/>
      <c r="U17" s="497"/>
      <c r="V17" s="498"/>
      <c r="W17" s="509" t="s">
        <v>145</v>
      </c>
      <c r="X17" s="405"/>
      <c r="Y17" s="405"/>
      <c r="Z17" s="405"/>
      <c r="AA17" s="405"/>
      <c r="AB17" s="406"/>
      <c r="AC17" s="372">
        <v>4717</v>
      </c>
      <c r="AD17" s="373"/>
      <c r="AE17" s="373"/>
      <c r="AF17" s="373"/>
      <c r="AG17" s="374"/>
      <c r="AH17" s="372">
        <v>4605</v>
      </c>
      <c r="AI17" s="373"/>
      <c r="AJ17" s="373"/>
      <c r="AK17" s="373"/>
      <c r="AL17" s="432"/>
      <c r="AM17" s="476"/>
      <c r="AN17" s="376"/>
      <c r="AO17" s="376"/>
      <c r="AP17" s="376"/>
      <c r="AQ17" s="376"/>
      <c r="AR17" s="376"/>
      <c r="AS17" s="376"/>
      <c r="AT17" s="377"/>
      <c r="AU17" s="477"/>
      <c r="AV17" s="478"/>
      <c r="AW17" s="478"/>
      <c r="AX17" s="478"/>
      <c r="AY17" s="433" t="s">
        <v>146</v>
      </c>
      <c r="AZ17" s="434"/>
      <c r="BA17" s="434"/>
      <c r="BB17" s="434"/>
      <c r="BC17" s="434"/>
      <c r="BD17" s="434"/>
      <c r="BE17" s="434"/>
      <c r="BF17" s="434"/>
      <c r="BG17" s="434"/>
      <c r="BH17" s="434"/>
      <c r="BI17" s="434"/>
      <c r="BJ17" s="434"/>
      <c r="BK17" s="434"/>
      <c r="BL17" s="434"/>
      <c r="BM17" s="435"/>
      <c r="BN17" s="419">
        <v>3418083</v>
      </c>
      <c r="BO17" s="420"/>
      <c r="BP17" s="420"/>
      <c r="BQ17" s="420"/>
      <c r="BR17" s="420"/>
      <c r="BS17" s="420"/>
      <c r="BT17" s="420"/>
      <c r="BU17" s="421"/>
      <c r="BV17" s="419">
        <v>3200034</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5">
      <c r="A18" s="181"/>
      <c r="B18" s="469" t="s">
        <v>147</v>
      </c>
      <c r="C18" s="470"/>
      <c r="D18" s="470"/>
      <c r="E18" s="471"/>
      <c r="F18" s="471"/>
      <c r="G18" s="471"/>
      <c r="H18" s="471"/>
      <c r="I18" s="471"/>
      <c r="J18" s="471"/>
      <c r="K18" s="471"/>
      <c r="L18" s="472">
        <v>14.34</v>
      </c>
      <c r="M18" s="472"/>
      <c r="N18" s="472"/>
      <c r="O18" s="472"/>
      <c r="P18" s="472"/>
      <c r="Q18" s="472"/>
      <c r="R18" s="473"/>
      <c r="S18" s="473"/>
      <c r="T18" s="473"/>
      <c r="U18" s="473"/>
      <c r="V18" s="474"/>
      <c r="W18" s="490"/>
      <c r="X18" s="491"/>
      <c r="Y18" s="491"/>
      <c r="Z18" s="491"/>
      <c r="AA18" s="491"/>
      <c r="AB18" s="515"/>
      <c r="AC18" s="389">
        <v>65.7</v>
      </c>
      <c r="AD18" s="390"/>
      <c r="AE18" s="390"/>
      <c r="AF18" s="390"/>
      <c r="AG18" s="475"/>
      <c r="AH18" s="389">
        <v>64.099999999999994</v>
      </c>
      <c r="AI18" s="390"/>
      <c r="AJ18" s="390"/>
      <c r="AK18" s="390"/>
      <c r="AL18" s="391"/>
      <c r="AM18" s="476"/>
      <c r="AN18" s="376"/>
      <c r="AO18" s="376"/>
      <c r="AP18" s="376"/>
      <c r="AQ18" s="376"/>
      <c r="AR18" s="376"/>
      <c r="AS18" s="376"/>
      <c r="AT18" s="377"/>
      <c r="AU18" s="477"/>
      <c r="AV18" s="478"/>
      <c r="AW18" s="478"/>
      <c r="AX18" s="478"/>
      <c r="AY18" s="433" t="s">
        <v>148</v>
      </c>
      <c r="AZ18" s="434"/>
      <c r="BA18" s="434"/>
      <c r="BB18" s="434"/>
      <c r="BC18" s="434"/>
      <c r="BD18" s="434"/>
      <c r="BE18" s="434"/>
      <c r="BF18" s="434"/>
      <c r="BG18" s="434"/>
      <c r="BH18" s="434"/>
      <c r="BI18" s="434"/>
      <c r="BJ18" s="434"/>
      <c r="BK18" s="434"/>
      <c r="BL18" s="434"/>
      <c r="BM18" s="435"/>
      <c r="BN18" s="419">
        <v>3450632</v>
      </c>
      <c r="BO18" s="420"/>
      <c r="BP18" s="420"/>
      <c r="BQ18" s="420"/>
      <c r="BR18" s="420"/>
      <c r="BS18" s="420"/>
      <c r="BT18" s="420"/>
      <c r="BU18" s="421"/>
      <c r="BV18" s="419">
        <v>3260949</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5">
      <c r="A19" s="181"/>
      <c r="B19" s="469" t="s">
        <v>149</v>
      </c>
      <c r="C19" s="470"/>
      <c r="D19" s="470"/>
      <c r="E19" s="471"/>
      <c r="F19" s="471"/>
      <c r="G19" s="471"/>
      <c r="H19" s="471"/>
      <c r="I19" s="471"/>
      <c r="J19" s="471"/>
      <c r="K19" s="471"/>
      <c r="L19" s="479">
        <v>1017</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150</v>
      </c>
      <c r="AZ19" s="434"/>
      <c r="BA19" s="434"/>
      <c r="BB19" s="434"/>
      <c r="BC19" s="434"/>
      <c r="BD19" s="434"/>
      <c r="BE19" s="434"/>
      <c r="BF19" s="434"/>
      <c r="BG19" s="434"/>
      <c r="BH19" s="434"/>
      <c r="BI19" s="434"/>
      <c r="BJ19" s="434"/>
      <c r="BK19" s="434"/>
      <c r="BL19" s="434"/>
      <c r="BM19" s="435"/>
      <c r="BN19" s="419">
        <v>5166652</v>
      </c>
      <c r="BO19" s="420"/>
      <c r="BP19" s="420"/>
      <c r="BQ19" s="420"/>
      <c r="BR19" s="420"/>
      <c r="BS19" s="420"/>
      <c r="BT19" s="420"/>
      <c r="BU19" s="421"/>
      <c r="BV19" s="419">
        <v>4925298</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5">
      <c r="A20" s="181"/>
      <c r="B20" s="469" t="s">
        <v>151</v>
      </c>
      <c r="C20" s="470"/>
      <c r="D20" s="470"/>
      <c r="E20" s="471"/>
      <c r="F20" s="471"/>
      <c r="G20" s="471"/>
      <c r="H20" s="471"/>
      <c r="I20" s="471"/>
      <c r="J20" s="471"/>
      <c r="K20" s="471"/>
      <c r="L20" s="479">
        <v>5847</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5">
      <c r="A21" s="181"/>
      <c r="B21" s="466" t="s">
        <v>152</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2">
      <c r="A22" s="181"/>
      <c r="B22" s="395" t="s">
        <v>153</v>
      </c>
      <c r="C22" s="396"/>
      <c r="D22" s="397"/>
      <c r="E22" s="404" t="s">
        <v>1</v>
      </c>
      <c r="F22" s="405"/>
      <c r="G22" s="405"/>
      <c r="H22" s="405"/>
      <c r="I22" s="405"/>
      <c r="J22" s="405"/>
      <c r="K22" s="406"/>
      <c r="L22" s="404" t="s">
        <v>154</v>
      </c>
      <c r="M22" s="405"/>
      <c r="N22" s="405"/>
      <c r="O22" s="405"/>
      <c r="P22" s="406"/>
      <c r="Q22" s="410" t="s">
        <v>155</v>
      </c>
      <c r="R22" s="411"/>
      <c r="S22" s="411"/>
      <c r="T22" s="411"/>
      <c r="U22" s="411"/>
      <c r="V22" s="412"/>
      <c r="W22" s="461" t="s">
        <v>156</v>
      </c>
      <c r="X22" s="396"/>
      <c r="Y22" s="397"/>
      <c r="Z22" s="404" t="s">
        <v>1</v>
      </c>
      <c r="AA22" s="405"/>
      <c r="AB22" s="405"/>
      <c r="AC22" s="405"/>
      <c r="AD22" s="405"/>
      <c r="AE22" s="405"/>
      <c r="AF22" s="405"/>
      <c r="AG22" s="406"/>
      <c r="AH22" s="422" t="s">
        <v>157</v>
      </c>
      <c r="AI22" s="405"/>
      <c r="AJ22" s="405"/>
      <c r="AK22" s="405"/>
      <c r="AL22" s="406"/>
      <c r="AM22" s="422" t="s">
        <v>158</v>
      </c>
      <c r="AN22" s="423"/>
      <c r="AO22" s="423"/>
      <c r="AP22" s="423"/>
      <c r="AQ22" s="423"/>
      <c r="AR22" s="424"/>
      <c r="AS22" s="410" t="s">
        <v>155</v>
      </c>
      <c r="AT22" s="411"/>
      <c r="AU22" s="411"/>
      <c r="AV22" s="411"/>
      <c r="AW22" s="411"/>
      <c r="AX22" s="428"/>
      <c r="AY22" s="445" t="s">
        <v>159</v>
      </c>
      <c r="AZ22" s="446"/>
      <c r="BA22" s="446"/>
      <c r="BB22" s="446"/>
      <c r="BC22" s="446"/>
      <c r="BD22" s="446"/>
      <c r="BE22" s="446"/>
      <c r="BF22" s="446"/>
      <c r="BG22" s="446"/>
      <c r="BH22" s="446"/>
      <c r="BI22" s="446"/>
      <c r="BJ22" s="446"/>
      <c r="BK22" s="446"/>
      <c r="BL22" s="446"/>
      <c r="BM22" s="447"/>
      <c r="BN22" s="448">
        <v>3457650</v>
      </c>
      <c r="BO22" s="449"/>
      <c r="BP22" s="449"/>
      <c r="BQ22" s="449"/>
      <c r="BR22" s="449"/>
      <c r="BS22" s="449"/>
      <c r="BT22" s="449"/>
      <c r="BU22" s="450"/>
      <c r="BV22" s="448">
        <v>3363098</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2">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160</v>
      </c>
      <c r="AZ23" s="434"/>
      <c r="BA23" s="434"/>
      <c r="BB23" s="434"/>
      <c r="BC23" s="434"/>
      <c r="BD23" s="434"/>
      <c r="BE23" s="434"/>
      <c r="BF23" s="434"/>
      <c r="BG23" s="434"/>
      <c r="BH23" s="434"/>
      <c r="BI23" s="434"/>
      <c r="BJ23" s="434"/>
      <c r="BK23" s="434"/>
      <c r="BL23" s="434"/>
      <c r="BM23" s="435"/>
      <c r="BN23" s="419">
        <v>2052980</v>
      </c>
      <c r="BO23" s="420"/>
      <c r="BP23" s="420"/>
      <c r="BQ23" s="420"/>
      <c r="BR23" s="420"/>
      <c r="BS23" s="420"/>
      <c r="BT23" s="420"/>
      <c r="BU23" s="421"/>
      <c r="BV23" s="419">
        <v>1922727</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5">
      <c r="A24" s="181"/>
      <c r="B24" s="398"/>
      <c r="C24" s="399"/>
      <c r="D24" s="400"/>
      <c r="E24" s="375" t="s">
        <v>161</v>
      </c>
      <c r="F24" s="376"/>
      <c r="G24" s="376"/>
      <c r="H24" s="376"/>
      <c r="I24" s="376"/>
      <c r="J24" s="376"/>
      <c r="K24" s="377"/>
      <c r="L24" s="372">
        <v>1</v>
      </c>
      <c r="M24" s="373"/>
      <c r="N24" s="373"/>
      <c r="O24" s="373"/>
      <c r="P24" s="374"/>
      <c r="Q24" s="372">
        <v>7660</v>
      </c>
      <c r="R24" s="373"/>
      <c r="S24" s="373"/>
      <c r="T24" s="373"/>
      <c r="U24" s="373"/>
      <c r="V24" s="374"/>
      <c r="W24" s="462"/>
      <c r="X24" s="399"/>
      <c r="Y24" s="400"/>
      <c r="Z24" s="375" t="s">
        <v>162</v>
      </c>
      <c r="AA24" s="376"/>
      <c r="AB24" s="376"/>
      <c r="AC24" s="376"/>
      <c r="AD24" s="376"/>
      <c r="AE24" s="376"/>
      <c r="AF24" s="376"/>
      <c r="AG24" s="377"/>
      <c r="AH24" s="372">
        <v>94</v>
      </c>
      <c r="AI24" s="373"/>
      <c r="AJ24" s="373"/>
      <c r="AK24" s="373"/>
      <c r="AL24" s="374"/>
      <c r="AM24" s="372">
        <v>275796</v>
      </c>
      <c r="AN24" s="373"/>
      <c r="AO24" s="373"/>
      <c r="AP24" s="373"/>
      <c r="AQ24" s="373"/>
      <c r="AR24" s="374"/>
      <c r="AS24" s="372">
        <v>2934</v>
      </c>
      <c r="AT24" s="373"/>
      <c r="AU24" s="373"/>
      <c r="AV24" s="373"/>
      <c r="AW24" s="373"/>
      <c r="AX24" s="432"/>
      <c r="AY24" s="392" t="s">
        <v>163</v>
      </c>
      <c r="AZ24" s="393"/>
      <c r="BA24" s="393"/>
      <c r="BB24" s="393"/>
      <c r="BC24" s="393"/>
      <c r="BD24" s="393"/>
      <c r="BE24" s="393"/>
      <c r="BF24" s="393"/>
      <c r="BG24" s="393"/>
      <c r="BH24" s="393"/>
      <c r="BI24" s="393"/>
      <c r="BJ24" s="393"/>
      <c r="BK24" s="393"/>
      <c r="BL24" s="393"/>
      <c r="BM24" s="394"/>
      <c r="BN24" s="419">
        <v>2308724</v>
      </c>
      <c r="BO24" s="420"/>
      <c r="BP24" s="420"/>
      <c r="BQ24" s="420"/>
      <c r="BR24" s="420"/>
      <c r="BS24" s="420"/>
      <c r="BT24" s="420"/>
      <c r="BU24" s="421"/>
      <c r="BV24" s="419">
        <v>2222656</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2">
      <c r="A25" s="181"/>
      <c r="B25" s="398"/>
      <c r="C25" s="399"/>
      <c r="D25" s="400"/>
      <c r="E25" s="375" t="s">
        <v>164</v>
      </c>
      <c r="F25" s="376"/>
      <c r="G25" s="376"/>
      <c r="H25" s="376"/>
      <c r="I25" s="376"/>
      <c r="J25" s="376"/>
      <c r="K25" s="377"/>
      <c r="L25" s="372">
        <v>1</v>
      </c>
      <c r="M25" s="373"/>
      <c r="N25" s="373"/>
      <c r="O25" s="373"/>
      <c r="P25" s="374"/>
      <c r="Q25" s="372">
        <v>6128</v>
      </c>
      <c r="R25" s="373"/>
      <c r="S25" s="373"/>
      <c r="T25" s="373"/>
      <c r="U25" s="373"/>
      <c r="V25" s="374"/>
      <c r="W25" s="462"/>
      <c r="X25" s="399"/>
      <c r="Y25" s="400"/>
      <c r="Z25" s="375" t="s">
        <v>165</v>
      </c>
      <c r="AA25" s="376"/>
      <c r="AB25" s="376"/>
      <c r="AC25" s="376"/>
      <c r="AD25" s="376"/>
      <c r="AE25" s="376"/>
      <c r="AF25" s="376"/>
      <c r="AG25" s="377"/>
      <c r="AH25" s="372" t="s">
        <v>121</v>
      </c>
      <c r="AI25" s="373"/>
      <c r="AJ25" s="373"/>
      <c r="AK25" s="373"/>
      <c r="AL25" s="374"/>
      <c r="AM25" s="372" t="s">
        <v>121</v>
      </c>
      <c r="AN25" s="373"/>
      <c r="AO25" s="373"/>
      <c r="AP25" s="373"/>
      <c r="AQ25" s="373"/>
      <c r="AR25" s="374"/>
      <c r="AS25" s="372" t="s">
        <v>121</v>
      </c>
      <c r="AT25" s="373"/>
      <c r="AU25" s="373"/>
      <c r="AV25" s="373"/>
      <c r="AW25" s="373"/>
      <c r="AX25" s="432"/>
      <c r="AY25" s="445" t="s">
        <v>166</v>
      </c>
      <c r="AZ25" s="446"/>
      <c r="BA25" s="446"/>
      <c r="BB25" s="446"/>
      <c r="BC25" s="446"/>
      <c r="BD25" s="446"/>
      <c r="BE25" s="446"/>
      <c r="BF25" s="446"/>
      <c r="BG25" s="446"/>
      <c r="BH25" s="446"/>
      <c r="BI25" s="446"/>
      <c r="BJ25" s="446"/>
      <c r="BK25" s="446"/>
      <c r="BL25" s="446"/>
      <c r="BM25" s="447"/>
      <c r="BN25" s="448">
        <v>663930</v>
      </c>
      <c r="BO25" s="449"/>
      <c r="BP25" s="449"/>
      <c r="BQ25" s="449"/>
      <c r="BR25" s="449"/>
      <c r="BS25" s="449"/>
      <c r="BT25" s="449"/>
      <c r="BU25" s="450"/>
      <c r="BV25" s="448">
        <v>640280</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2">
      <c r="A26" s="181"/>
      <c r="B26" s="398"/>
      <c r="C26" s="399"/>
      <c r="D26" s="400"/>
      <c r="E26" s="375" t="s">
        <v>167</v>
      </c>
      <c r="F26" s="376"/>
      <c r="G26" s="376"/>
      <c r="H26" s="376"/>
      <c r="I26" s="376"/>
      <c r="J26" s="376"/>
      <c r="K26" s="377"/>
      <c r="L26" s="372">
        <v>1</v>
      </c>
      <c r="M26" s="373"/>
      <c r="N26" s="373"/>
      <c r="O26" s="373"/>
      <c r="P26" s="374"/>
      <c r="Q26" s="372">
        <v>5668</v>
      </c>
      <c r="R26" s="373"/>
      <c r="S26" s="373"/>
      <c r="T26" s="373"/>
      <c r="U26" s="373"/>
      <c r="V26" s="374"/>
      <c r="W26" s="462"/>
      <c r="X26" s="399"/>
      <c r="Y26" s="400"/>
      <c r="Z26" s="375" t="s">
        <v>168</v>
      </c>
      <c r="AA26" s="430"/>
      <c r="AB26" s="430"/>
      <c r="AC26" s="430"/>
      <c r="AD26" s="430"/>
      <c r="AE26" s="430"/>
      <c r="AF26" s="430"/>
      <c r="AG26" s="431"/>
      <c r="AH26" s="372">
        <v>12</v>
      </c>
      <c r="AI26" s="373"/>
      <c r="AJ26" s="373"/>
      <c r="AK26" s="373"/>
      <c r="AL26" s="374"/>
      <c r="AM26" s="372">
        <v>36168</v>
      </c>
      <c r="AN26" s="373"/>
      <c r="AO26" s="373"/>
      <c r="AP26" s="373"/>
      <c r="AQ26" s="373"/>
      <c r="AR26" s="374"/>
      <c r="AS26" s="372">
        <v>3014</v>
      </c>
      <c r="AT26" s="373"/>
      <c r="AU26" s="373"/>
      <c r="AV26" s="373"/>
      <c r="AW26" s="373"/>
      <c r="AX26" s="432"/>
      <c r="AY26" s="459" t="s">
        <v>169</v>
      </c>
      <c r="AZ26" s="379"/>
      <c r="BA26" s="379"/>
      <c r="BB26" s="379"/>
      <c r="BC26" s="379"/>
      <c r="BD26" s="379"/>
      <c r="BE26" s="379"/>
      <c r="BF26" s="379"/>
      <c r="BG26" s="379"/>
      <c r="BH26" s="379"/>
      <c r="BI26" s="379"/>
      <c r="BJ26" s="379"/>
      <c r="BK26" s="379"/>
      <c r="BL26" s="379"/>
      <c r="BM26" s="460"/>
      <c r="BN26" s="419">
        <v>12160</v>
      </c>
      <c r="BO26" s="420"/>
      <c r="BP26" s="420"/>
      <c r="BQ26" s="420"/>
      <c r="BR26" s="420"/>
      <c r="BS26" s="420"/>
      <c r="BT26" s="420"/>
      <c r="BU26" s="421"/>
      <c r="BV26" s="419">
        <v>11400</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5">
      <c r="A27" s="181"/>
      <c r="B27" s="398"/>
      <c r="C27" s="399"/>
      <c r="D27" s="400"/>
      <c r="E27" s="375" t="s">
        <v>170</v>
      </c>
      <c r="F27" s="376"/>
      <c r="G27" s="376"/>
      <c r="H27" s="376"/>
      <c r="I27" s="376"/>
      <c r="J27" s="376"/>
      <c r="K27" s="377"/>
      <c r="L27" s="372">
        <v>1</v>
      </c>
      <c r="M27" s="373"/>
      <c r="N27" s="373"/>
      <c r="O27" s="373"/>
      <c r="P27" s="374"/>
      <c r="Q27" s="372">
        <v>3102</v>
      </c>
      <c r="R27" s="373"/>
      <c r="S27" s="373"/>
      <c r="T27" s="373"/>
      <c r="U27" s="373"/>
      <c r="V27" s="374"/>
      <c r="W27" s="462"/>
      <c r="X27" s="399"/>
      <c r="Y27" s="400"/>
      <c r="Z27" s="375" t="s">
        <v>171</v>
      </c>
      <c r="AA27" s="376"/>
      <c r="AB27" s="376"/>
      <c r="AC27" s="376"/>
      <c r="AD27" s="376"/>
      <c r="AE27" s="376"/>
      <c r="AF27" s="376"/>
      <c r="AG27" s="377"/>
      <c r="AH27" s="372">
        <v>13</v>
      </c>
      <c r="AI27" s="373"/>
      <c r="AJ27" s="373"/>
      <c r="AK27" s="373"/>
      <c r="AL27" s="374"/>
      <c r="AM27" s="372">
        <v>38870</v>
      </c>
      <c r="AN27" s="373"/>
      <c r="AO27" s="373"/>
      <c r="AP27" s="373"/>
      <c r="AQ27" s="373"/>
      <c r="AR27" s="374"/>
      <c r="AS27" s="372">
        <v>2990</v>
      </c>
      <c r="AT27" s="373"/>
      <c r="AU27" s="373"/>
      <c r="AV27" s="373"/>
      <c r="AW27" s="373"/>
      <c r="AX27" s="432"/>
      <c r="AY27" s="456" t="s">
        <v>172</v>
      </c>
      <c r="AZ27" s="457"/>
      <c r="BA27" s="457"/>
      <c r="BB27" s="457"/>
      <c r="BC27" s="457"/>
      <c r="BD27" s="457"/>
      <c r="BE27" s="457"/>
      <c r="BF27" s="457"/>
      <c r="BG27" s="457"/>
      <c r="BH27" s="457"/>
      <c r="BI27" s="457"/>
      <c r="BJ27" s="457"/>
      <c r="BK27" s="457"/>
      <c r="BL27" s="457"/>
      <c r="BM27" s="458"/>
      <c r="BN27" s="453" t="s">
        <v>121</v>
      </c>
      <c r="BO27" s="454"/>
      <c r="BP27" s="454"/>
      <c r="BQ27" s="454"/>
      <c r="BR27" s="454"/>
      <c r="BS27" s="454"/>
      <c r="BT27" s="454"/>
      <c r="BU27" s="455"/>
      <c r="BV27" s="453" t="s">
        <v>121</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2">
      <c r="A28" s="181"/>
      <c r="B28" s="398"/>
      <c r="C28" s="399"/>
      <c r="D28" s="400"/>
      <c r="E28" s="375" t="s">
        <v>173</v>
      </c>
      <c r="F28" s="376"/>
      <c r="G28" s="376"/>
      <c r="H28" s="376"/>
      <c r="I28" s="376"/>
      <c r="J28" s="376"/>
      <c r="K28" s="377"/>
      <c r="L28" s="372">
        <v>1</v>
      </c>
      <c r="M28" s="373"/>
      <c r="N28" s="373"/>
      <c r="O28" s="373"/>
      <c r="P28" s="374"/>
      <c r="Q28" s="372">
        <v>2585</v>
      </c>
      <c r="R28" s="373"/>
      <c r="S28" s="373"/>
      <c r="T28" s="373"/>
      <c r="U28" s="373"/>
      <c r="V28" s="374"/>
      <c r="W28" s="462"/>
      <c r="X28" s="399"/>
      <c r="Y28" s="400"/>
      <c r="Z28" s="375" t="s">
        <v>174</v>
      </c>
      <c r="AA28" s="376"/>
      <c r="AB28" s="376"/>
      <c r="AC28" s="376"/>
      <c r="AD28" s="376"/>
      <c r="AE28" s="376"/>
      <c r="AF28" s="376"/>
      <c r="AG28" s="377"/>
      <c r="AH28" s="372" t="s">
        <v>121</v>
      </c>
      <c r="AI28" s="373"/>
      <c r="AJ28" s="373"/>
      <c r="AK28" s="373"/>
      <c r="AL28" s="374"/>
      <c r="AM28" s="372" t="s">
        <v>121</v>
      </c>
      <c r="AN28" s="373"/>
      <c r="AO28" s="373"/>
      <c r="AP28" s="373"/>
      <c r="AQ28" s="373"/>
      <c r="AR28" s="374"/>
      <c r="AS28" s="372" t="s">
        <v>121</v>
      </c>
      <c r="AT28" s="373"/>
      <c r="AU28" s="373"/>
      <c r="AV28" s="373"/>
      <c r="AW28" s="373"/>
      <c r="AX28" s="432"/>
      <c r="AY28" s="436" t="s">
        <v>175</v>
      </c>
      <c r="AZ28" s="437"/>
      <c r="BA28" s="437"/>
      <c r="BB28" s="438"/>
      <c r="BC28" s="445" t="s">
        <v>46</v>
      </c>
      <c r="BD28" s="446"/>
      <c r="BE28" s="446"/>
      <c r="BF28" s="446"/>
      <c r="BG28" s="446"/>
      <c r="BH28" s="446"/>
      <c r="BI28" s="446"/>
      <c r="BJ28" s="446"/>
      <c r="BK28" s="446"/>
      <c r="BL28" s="446"/>
      <c r="BM28" s="447"/>
      <c r="BN28" s="448">
        <v>2198385</v>
      </c>
      <c r="BO28" s="449"/>
      <c r="BP28" s="449"/>
      <c r="BQ28" s="449"/>
      <c r="BR28" s="449"/>
      <c r="BS28" s="449"/>
      <c r="BT28" s="449"/>
      <c r="BU28" s="450"/>
      <c r="BV28" s="448">
        <v>2252554</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2">
      <c r="A29" s="181"/>
      <c r="B29" s="398"/>
      <c r="C29" s="399"/>
      <c r="D29" s="400"/>
      <c r="E29" s="375" t="s">
        <v>176</v>
      </c>
      <c r="F29" s="376"/>
      <c r="G29" s="376"/>
      <c r="H29" s="376"/>
      <c r="I29" s="376"/>
      <c r="J29" s="376"/>
      <c r="K29" s="377"/>
      <c r="L29" s="372">
        <v>10</v>
      </c>
      <c r="M29" s="373"/>
      <c r="N29" s="373"/>
      <c r="O29" s="373"/>
      <c r="P29" s="374"/>
      <c r="Q29" s="372">
        <v>2068</v>
      </c>
      <c r="R29" s="373"/>
      <c r="S29" s="373"/>
      <c r="T29" s="373"/>
      <c r="U29" s="373"/>
      <c r="V29" s="374"/>
      <c r="W29" s="463"/>
      <c r="X29" s="464"/>
      <c r="Y29" s="465"/>
      <c r="Z29" s="375" t="s">
        <v>177</v>
      </c>
      <c r="AA29" s="376"/>
      <c r="AB29" s="376"/>
      <c r="AC29" s="376"/>
      <c r="AD29" s="376"/>
      <c r="AE29" s="376"/>
      <c r="AF29" s="376"/>
      <c r="AG29" s="377"/>
      <c r="AH29" s="372">
        <v>107</v>
      </c>
      <c r="AI29" s="373"/>
      <c r="AJ29" s="373"/>
      <c r="AK29" s="373"/>
      <c r="AL29" s="374"/>
      <c r="AM29" s="372">
        <v>314666</v>
      </c>
      <c r="AN29" s="373"/>
      <c r="AO29" s="373"/>
      <c r="AP29" s="373"/>
      <c r="AQ29" s="373"/>
      <c r="AR29" s="374"/>
      <c r="AS29" s="372">
        <v>2941</v>
      </c>
      <c r="AT29" s="373"/>
      <c r="AU29" s="373"/>
      <c r="AV29" s="373"/>
      <c r="AW29" s="373"/>
      <c r="AX29" s="432"/>
      <c r="AY29" s="439"/>
      <c r="AZ29" s="440"/>
      <c r="BA29" s="440"/>
      <c r="BB29" s="441"/>
      <c r="BC29" s="433" t="s">
        <v>178</v>
      </c>
      <c r="BD29" s="434"/>
      <c r="BE29" s="434"/>
      <c r="BF29" s="434"/>
      <c r="BG29" s="434"/>
      <c r="BH29" s="434"/>
      <c r="BI29" s="434"/>
      <c r="BJ29" s="434"/>
      <c r="BK29" s="434"/>
      <c r="BL29" s="434"/>
      <c r="BM29" s="435"/>
      <c r="BN29" s="419">
        <v>241601</v>
      </c>
      <c r="BO29" s="420"/>
      <c r="BP29" s="420"/>
      <c r="BQ29" s="420"/>
      <c r="BR29" s="420"/>
      <c r="BS29" s="420"/>
      <c r="BT29" s="420"/>
      <c r="BU29" s="421"/>
      <c r="BV29" s="419">
        <v>221106</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5">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179</v>
      </c>
      <c r="X30" s="387"/>
      <c r="Y30" s="387"/>
      <c r="Z30" s="387"/>
      <c r="AA30" s="387"/>
      <c r="AB30" s="387"/>
      <c r="AC30" s="387"/>
      <c r="AD30" s="387"/>
      <c r="AE30" s="387"/>
      <c r="AF30" s="387"/>
      <c r="AG30" s="388"/>
      <c r="AH30" s="389">
        <v>92.8</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48</v>
      </c>
      <c r="BD30" s="393"/>
      <c r="BE30" s="393"/>
      <c r="BF30" s="393"/>
      <c r="BG30" s="393"/>
      <c r="BH30" s="393"/>
      <c r="BI30" s="393"/>
      <c r="BJ30" s="393"/>
      <c r="BK30" s="393"/>
      <c r="BL30" s="393"/>
      <c r="BM30" s="394"/>
      <c r="BN30" s="453">
        <v>2388941</v>
      </c>
      <c r="BO30" s="454"/>
      <c r="BP30" s="454"/>
      <c r="BQ30" s="454"/>
      <c r="BR30" s="454"/>
      <c r="BS30" s="454"/>
      <c r="BT30" s="454"/>
      <c r="BU30" s="455"/>
      <c r="BV30" s="453">
        <v>2274032</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378" t="s">
        <v>180</v>
      </c>
      <c r="D32" s="378"/>
      <c r="E32" s="378"/>
      <c r="F32" s="378"/>
      <c r="G32" s="378"/>
      <c r="H32" s="378"/>
      <c r="I32" s="378"/>
      <c r="J32" s="378"/>
      <c r="K32" s="378"/>
      <c r="L32" s="378"/>
      <c r="M32" s="378"/>
      <c r="N32" s="378"/>
      <c r="O32" s="378"/>
      <c r="P32" s="378"/>
      <c r="Q32" s="378"/>
      <c r="R32" s="378"/>
      <c r="S32" s="378"/>
      <c r="U32" s="379" t="s">
        <v>181</v>
      </c>
      <c r="V32" s="379"/>
      <c r="W32" s="379"/>
      <c r="X32" s="379"/>
      <c r="Y32" s="379"/>
      <c r="Z32" s="379"/>
      <c r="AA32" s="379"/>
      <c r="AB32" s="379"/>
      <c r="AC32" s="379"/>
      <c r="AD32" s="379"/>
      <c r="AE32" s="379"/>
      <c r="AF32" s="379"/>
      <c r="AG32" s="379"/>
      <c r="AH32" s="379"/>
      <c r="AI32" s="379"/>
      <c r="AJ32" s="379"/>
      <c r="AK32" s="379"/>
      <c r="AM32" s="379" t="s">
        <v>182</v>
      </c>
      <c r="AN32" s="379"/>
      <c r="AO32" s="379"/>
      <c r="AP32" s="379"/>
      <c r="AQ32" s="379"/>
      <c r="AR32" s="379"/>
      <c r="AS32" s="379"/>
      <c r="AT32" s="379"/>
      <c r="AU32" s="379"/>
      <c r="AV32" s="379"/>
      <c r="AW32" s="379"/>
      <c r="AX32" s="379"/>
      <c r="AY32" s="379"/>
      <c r="AZ32" s="379"/>
      <c r="BA32" s="379"/>
      <c r="BB32" s="379"/>
      <c r="BC32" s="379"/>
      <c r="BE32" s="379" t="s">
        <v>183</v>
      </c>
      <c r="BF32" s="379"/>
      <c r="BG32" s="379"/>
      <c r="BH32" s="379"/>
      <c r="BI32" s="379"/>
      <c r="BJ32" s="379"/>
      <c r="BK32" s="379"/>
      <c r="BL32" s="379"/>
      <c r="BM32" s="379"/>
      <c r="BN32" s="379"/>
      <c r="BO32" s="379"/>
      <c r="BP32" s="379"/>
      <c r="BQ32" s="379"/>
      <c r="BR32" s="379"/>
      <c r="BS32" s="379"/>
      <c r="BT32" s="379"/>
      <c r="BU32" s="379"/>
      <c r="BW32" s="379" t="s">
        <v>184</v>
      </c>
      <c r="BX32" s="379"/>
      <c r="BY32" s="379"/>
      <c r="BZ32" s="379"/>
      <c r="CA32" s="379"/>
      <c r="CB32" s="379"/>
      <c r="CC32" s="379"/>
      <c r="CD32" s="379"/>
      <c r="CE32" s="379"/>
      <c r="CF32" s="379"/>
      <c r="CG32" s="379"/>
      <c r="CH32" s="379"/>
      <c r="CI32" s="379"/>
      <c r="CJ32" s="379"/>
      <c r="CK32" s="379"/>
      <c r="CL32" s="379"/>
      <c r="CM32" s="379"/>
      <c r="CO32" s="379" t="s">
        <v>185</v>
      </c>
      <c r="CP32" s="379"/>
      <c r="CQ32" s="379"/>
      <c r="CR32" s="379"/>
      <c r="CS32" s="379"/>
      <c r="CT32" s="379"/>
      <c r="CU32" s="379"/>
      <c r="CV32" s="379"/>
      <c r="CW32" s="379"/>
      <c r="CX32" s="379"/>
      <c r="CY32" s="379"/>
      <c r="CZ32" s="379"/>
      <c r="DA32" s="379"/>
      <c r="DB32" s="379"/>
      <c r="DC32" s="379"/>
      <c r="DD32" s="379"/>
      <c r="DE32" s="379"/>
      <c r="DI32" s="204"/>
    </row>
    <row r="33" spans="1:113" ht="13.5" customHeight="1" x14ac:dyDescent="0.2">
      <c r="A33" s="181"/>
      <c r="B33" s="205"/>
      <c r="C33" s="371" t="s">
        <v>186</v>
      </c>
      <c r="D33" s="371"/>
      <c r="E33" s="370" t="s">
        <v>187</v>
      </c>
      <c r="F33" s="370"/>
      <c r="G33" s="370"/>
      <c r="H33" s="370"/>
      <c r="I33" s="370"/>
      <c r="J33" s="370"/>
      <c r="K33" s="370"/>
      <c r="L33" s="370"/>
      <c r="M33" s="370"/>
      <c r="N33" s="370"/>
      <c r="O33" s="370"/>
      <c r="P33" s="370"/>
      <c r="Q33" s="370"/>
      <c r="R33" s="370"/>
      <c r="S33" s="370"/>
      <c r="T33" s="206"/>
      <c r="U33" s="371" t="s">
        <v>186</v>
      </c>
      <c r="V33" s="371"/>
      <c r="W33" s="370" t="s">
        <v>187</v>
      </c>
      <c r="X33" s="370"/>
      <c r="Y33" s="370"/>
      <c r="Z33" s="370"/>
      <c r="AA33" s="370"/>
      <c r="AB33" s="370"/>
      <c r="AC33" s="370"/>
      <c r="AD33" s="370"/>
      <c r="AE33" s="370"/>
      <c r="AF33" s="370"/>
      <c r="AG33" s="370"/>
      <c r="AH33" s="370"/>
      <c r="AI33" s="370"/>
      <c r="AJ33" s="370"/>
      <c r="AK33" s="370"/>
      <c r="AL33" s="206"/>
      <c r="AM33" s="371" t="s">
        <v>186</v>
      </c>
      <c r="AN33" s="371"/>
      <c r="AO33" s="370" t="s">
        <v>187</v>
      </c>
      <c r="AP33" s="370"/>
      <c r="AQ33" s="370"/>
      <c r="AR33" s="370"/>
      <c r="AS33" s="370"/>
      <c r="AT33" s="370"/>
      <c r="AU33" s="370"/>
      <c r="AV33" s="370"/>
      <c r="AW33" s="370"/>
      <c r="AX33" s="370"/>
      <c r="AY33" s="370"/>
      <c r="AZ33" s="370"/>
      <c r="BA33" s="370"/>
      <c r="BB33" s="370"/>
      <c r="BC33" s="370"/>
      <c r="BD33" s="207"/>
      <c r="BE33" s="370" t="s">
        <v>188</v>
      </c>
      <c r="BF33" s="370"/>
      <c r="BG33" s="370" t="s">
        <v>189</v>
      </c>
      <c r="BH33" s="370"/>
      <c r="BI33" s="370"/>
      <c r="BJ33" s="370"/>
      <c r="BK33" s="370"/>
      <c r="BL33" s="370"/>
      <c r="BM33" s="370"/>
      <c r="BN33" s="370"/>
      <c r="BO33" s="370"/>
      <c r="BP33" s="370"/>
      <c r="BQ33" s="370"/>
      <c r="BR33" s="370"/>
      <c r="BS33" s="370"/>
      <c r="BT33" s="370"/>
      <c r="BU33" s="370"/>
      <c r="BV33" s="207"/>
      <c r="BW33" s="371" t="s">
        <v>188</v>
      </c>
      <c r="BX33" s="371"/>
      <c r="BY33" s="370" t="s">
        <v>190</v>
      </c>
      <c r="BZ33" s="370"/>
      <c r="CA33" s="370"/>
      <c r="CB33" s="370"/>
      <c r="CC33" s="370"/>
      <c r="CD33" s="370"/>
      <c r="CE33" s="370"/>
      <c r="CF33" s="370"/>
      <c r="CG33" s="370"/>
      <c r="CH33" s="370"/>
      <c r="CI33" s="370"/>
      <c r="CJ33" s="370"/>
      <c r="CK33" s="370"/>
      <c r="CL33" s="370"/>
      <c r="CM33" s="370"/>
      <c r="CN33" s="206"/>
      <c r="CO33" s="371" t="s">
        <v>186</v>
      </c>
      <c r="CP33" s="371"/>
      <c r="CQ33" s="370" t="s">
        <v>191</v>
      </c>
      <c r="CR33" s="370"/>
      <c r="CS33" s="370"/>
      <c r="CT33" s="370"/>
      <c r="CU33" s="370"/>
      <c r="CV33" s="370"/>
      <c r="CW33" s="370"/>
      <c r="CX33" s="370"/>
      <c r="CY33" s="370"/>
      <c r="CZ33" s="370"/>
      <c r="DA33" s="370"/>
      <c r="DB33" s="370"/>
      <c r="DC33" s="370"/>
      <c r="DD33" s="370"/>
      <c r="DE33" s="370"/>
      <c r="DF33" s="206"/>
      <c r="DG33" s="369" t="s">
        <v>192</v>
      </c>
      <c r="DH33" s="369"/>
      <c r="DI33" s="208"/>
    </row>
    <row r="34" spans="1:113" ht="32.25" customHeight="1" x14ac:dyDescent="0.2">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3</v>
      </c>
      <c r="V34" s="367"/>
      <c r="W34" s="368" t="str">
        <f>IF('各会計、関係団体の財政状況及び健全化判断比率'!B28="","",'各会計、関係団体の財政状況及び健全化判断比率'!B28)</f>
        <v>国民健康保険特別会計</v>
      </c>
      <c r="X34" s="368"/>
      <c r="Y34" s="368"/>
      <c r="Z34" s="368"/>
      <c r="AA34" s="368"/>
      <c r="AB34" s="368"/>
      <c r="AC34" s="368"/>
      <c r="AD34" s="368"/>
      <c r="AE34" s="368"/>
      <c r="AF34" s="368"/>
      <c r="AG34" s="368"/>
      <c r="AH34" s="368"/>
      <c r="AI34" s="368"/>
      <c r="AJ34" s="368"/>
      <c r="AK34" s="368"/>
      <c r="AL34" s="181"/>
      <c r="AM34" s="367">
        <f>IF(AO34="","",MAX(C34:D43,U34:V43)+1)</f>
        <v>6</v>
      </c>
      <c r="AN34" s="367"/>
      <c r="AO34" s="368" t="str">
        <f>IF('各会計、関係団体の財政状況及び健全化判断比率'!B31="","",'各会計、関係団体の財政状況及び健全化判断比率'!B31)</f>
        <v>水道特別会計</v>
      </c>
      <c r="AP34" s="368"/>
      <c r="AQ34" s="368"/>
      <c r="AR34" s="368"/>
      <c r="AS34" s="368"/>
      <c r="AT34" s="368"/>
      <c r="AU34" s="368"/>
      <c r="AV34" s="368"/>
      <c r="AW34" s="368"/>
      <c r="AX34" s="368"/>
      <c r="AY34" s="368"/>
      <c r="AZ34" s="368"/>
      <c r="BA34" s="368"/>
      <c r="BB34" s="368"/>
      <c r="BC34" s="368"/>
      <c r="BD34" s="181"/>
      <c r="BE34" s="367" t="str">
        <f>IF(BG34="","",MAX(C34:D43,U34:V43,AM34:AN43)+1)</f>
        <v/>
      </c>
      <c r="BF34" s="367"/>
      <c r="BG34" s="368"/>
      <c r="BH34" s="368"/>
      <c r="BI34" s="368"/>
      <c r="BJ34" s="368"/>
      <c r="BK34" s="368"/>
      <c r="BL34" s="368"/>
      <c r="BM34" s="368"/>
      <c r="BN34" s="368"/>
      <c r="BO34" s="368"/>
      <c r="BP34" s="368"/>
      <c r="BQ34" s="368"/>
      <c r="BR34" s="368"/>
      <c r="BS34" s="368"/>
      <c r="BT34" s="368"/>
      <c r="BU34" s="368"/>
      <c r="BV34" s="181"/>
      <c r="BW34" s="367">
        <f>IF(BY34="","",MAX(C34:D43,U34:V43,AM34:AN43,BE34:BF43)+1)</f>
        <v>8</v>
      </c>
      <c r="BX34" s="367"/>
      <c r="BY34" s="368" t="str">
        <f>IF('各会計、関係団体の財政状況及び健全化判断比率'!B68="","",'各会計、関係団体の財政状況及び健全化判断比率'!B68)</f>
        <v>板野東部消防組合</v>
      </c>
      <c r="BZ34" s="368"/>
      <c r="CA34" s="368"/>
      <c r="CB34" s="368"/>
      <c r="CC34" s="368"/>
      <c r="CD34" s="368"/>
      <c r="CE34" s="368"/>
      <c r="CF34" s="368"/>
      <c r="CG34" s="368"/>
      <c r="CH34" s="368"/>
      <c r="CI34" s="368"/>
      <c r="CJ34" s="368"/>
      <c r="CK34" s="368"/>
      <c r="CL34" s="368"/>
      <c r="CM34" s="368"/>
      <c r="CN34" s="181"/>
      <c r="CO34" s="367">
        <f>IF(CQ34="","",MAX(C34:D43,U34:V43,AM34:AN43,BE34:BF43,BW34:BX43)+1)</f>
        <v>16</v>
      </c>
      <c r="CP34" s="367"/>
      <c r="CQ34" s="368" t="str">
        <f>IF('各会計、関係団体の財政状況及び健全化判断比率'!BS7="","",'各会計、関係団体の財政状況及び健全化判断比率'!BS7)</f>
        <v>松茂まちづくり推進機構</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2">
      <c r="A35" s="181"/>
      <c r="B35" s="205"/>
      <c r="C35" s="367">
        <f>IF(E35="","",C34+1)</f>
        <v>2</v>
      </c>
      <c r="D35" s="367"/>
      <c r="E35" s="368" t="str">
        <f>IF('各会計、関係団体の財政状況及び健全化判断比率'!B8="","",'各会計、関係団体の財政状況及び健全化判断比率'!B8)</f>
        <v>長原渡船運行特別会計</v>
      </c>
      <c r="F35" s="368"/>
      <c r="G35" s="368"/>
      <c r="H35" s="368"/>
      <c r="I35" s="368"/>
      <c r="J35" s="368"/>
      <c r="K35" s="368"/>
      <c r="L35" s="368"/>
      <c r="M35" s="368"/>
      <c r="N35" s="368"/>
      <c r="O35" s="368"/>
      <c r="P35" s="368"/>
      <c r="Q35" s="368"/>
      <c r="R35" s="368"/>
      <c r="S35" s="368"/>
      <c r="T35" s="181"/>
      <c r="U35" s="367">
        <f>IF(W35="","",U34+1)</f>
        <v>4</v>
      </c>
      <c r="V35" s="367"/>
      <c r="W35" s="368" t="str">
        <f>IF('各会計、関係団体の財政状況及び健全化判断比率'!B29="","",'各会計、関係団体の財政状況及び健全化判断比率'!B29)</f>
        <v>介護保険特別会計</v>
      </c>
      <c r="X35" s="368"/>
      <c r="Y35" s="368"/>
      <c r="Z35" s="368"/>
      <c r="AA35" s="368"/>
      <c r="AB35" s="368"/>
      <c r="AC35" s="368"/>
      <c r="AD35" s="368"/>
      <c r="AE35" s="368"/>
      <c r="AF35" s="368"/>
      <c r="AG35" s="368"/>
      <c r="AH35" s="368"/>
      <c r="AI35" s="368"/>
      <c r="AJ35" s="368"/>
      <c r="AK35" s="368"/>
      <c r="AL35" s="181"/>
      <c r="AM35" s="367">
        <f t="shared" ref="AM35:AM43" si="0">IF(AO35="","",AM34+1)</f>
        <v>7</v>
      </c>
      <c r="AN35" s="367"/>
      <c r="AO35" s="368" t="str">
        <f>IF('各会計、関係団体の財政状況及び健全化判断比率'!B32="","",'各会計、関係団体の財政状況及び健全化判断比率'!B32)</f>
        <v>下水道特別会計</v>
      </c>
      <c r="AP35" s="368"/>
      <c r="AQ35" s="368"/>
      <c r="AR35" s="368"/>
      <c r="AS35" s="368"/>
      <c r="AT35" s="368"/>
      <c r="AU35" s="368"/>
      <c r="AV35" s="368"/>
      <c r="AW35" s="368"/>
      <c r="AX35" s="368"/>
      <c r="AY35" s="368"/>
      <c r="AZ35" s="368"/>
      <c r="BA35" s="368"/>
      <c r="BB35" s="368"/>
      <c r="BC35" s="368"/>
      <c r="BD35" s="181"/>
      <c r="BE35" s="367" t="str">
        <f t="shared" ref="BE35:BE43" si="1">IF(BG35="","",BE34+1)</f>
        <v/>
      </c>
      <c r="BF35" s="367"/>
      <c r="BG35" s="368"/>
      <c r="BH35" s="368"/>
      <c r="BI35" s="368"/>
      <c r="BJ35" s="368"/>
      <c r="BK35" s="368"/>
      <c r="BL35" s="368"/>
      <c r="BM35" s="368"/>
      <c r="BN35" s="368"/>
      <c r="BO35" s="368"/>
      <c r="BP35" s="368"/>
      <c r="BQ35" s="368"/>
      <c r="BR35" s="368"/>
      <c r="BS35" s="368"/>
      <c r="BT35" s="368"/>
      <c r="BU35" s="368"/>
      <c r="BV35" s="181"/>
      <c r="BW35" s="367">
        <f t="shared" ref="BW35:BW43" si="2">IF(BY35="","",BW34+1)</f>
        <v>9</v>
      </c>
      <c r="BX35" s="367"/>
      <c r="BY35" s="368" t="str">
        <f>IF('各会計、関係団体の財政状況及び健全化判断比率'!B69="","",'各会計、関係団体の財政状況及び健全化判断比率'!B69)</f>
        <v>板野東部青少年育成センター組合</v>
      </c>
      <c r="BZ35" s="368"/>
      <c r="CA35" s="368"/>
      <c r="CB35" s="368"/>
      <c r="CC35" s="368"/>
      <c r="CD35" s="368"/>
      <c r="CE35" s="368"/>
      <c r="CF35" s="368"/>
      <c r="CG35" s="368"/>
      <c r="CH35" s="368"/>
      <c r="CI35" s="368"/>
      <c r="CJ35" s="368"/>
      <c r="CK35" s="368"/>
      <c r="CL35" s="368"/>
      <c r="CM35" s="368"/>
      <c r="CN35" s="181"/>
      <c r="CO35" s="367" t="str">
        <f t="shared" ref="CO35:CO43" si="3">IF(CQ35="","",CO34+1)</f>
        <v/>
      </c>
      <c r="CP35" s="367"/>
      <c r="CQ35" s="368" t="str">
        <f>IF('各会計、関係団体の財政状況及び健全化判断比率'!BS8="","",'各会計、関係団体の財政状況及び健全化判断比率'!BS8)</f>
        <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2">
      <c r="A36" s="181"/>
      <c r="B36" s="205"/>
      <c r="C36" s="367" t="str">
        <f>IF(E36="","",C35+1)</f>
        <v/>
      </c>
      <c r="D36" s="367"/>
      <c r="E36" s="368" t="str">
        <f>IF('各会計、関係団体の財政状況及び健全化判断比率'!B9="","",'各会計、関係団体の財政状況及び健全化判断比率'!B9)</f>
        <v/>
      </c>
      <c r="F36" s="368"/>
      <c r="G36" s="368"/>
      <c r="H36" s="368"/>
      <c r="I36" s="368"/>
      <c r="J36" s="368"/>
      <c r="K36" s="368"/>
      <c r="L36" s="368"/>
      <c r="M36" s="368"/>
      <c r="N36" s="368"/>
      <c r="O36" s="368"/>
      <c r="P36" s="368"/>
      <c r="Q36" s="368"/>
      <c r="R36" s="368"/>
      <c r="S36" s="368"/>
      <c r="T36" s="181"/>
      <c r="U36" s="367">
        <f t="shared" ref="U36:U43" si="4">IF(W36="","",U35+1)</f>
        <v>5</v>
      </c>
      <c r="V36" s="367"/>
      <c r="W36" s="368" t="str">
        <f>IF('各会計、関係団体の財政状況及び健全化判断比率'!B30="","",'各会計、関係団体の財政状況及び健全化判断比率'!B30)</f>
        <v>後期高齢者医療特別会計</v>
      </c>
      <c r="X36" s="368"/>
      <c r="Y36" s="368"/>
      <c r="Z36" s="368"/>
      <c r="AA36" s="368"/>
      <c r="AB36" s="368"/>
      <c r="AC36" s="368"/>
      <c r="AD36" s="368"/>
      <c r="AE36" s="368"/>
      <c r="AF36" s="368"/>
      <c r="AG36" s="368"/>
      <c r="AH36" s="368"/>
      <c r="AI36" s="368"/>
      <c r="AJ36" s="368"/>
      <c r="AK36" s="368"/>
      <c r="AL36" s="181"/>
      <c r="AM36" s="367" t="str">
        <f t="shared" si="0"/>
        <v/>
      </c>
      <c r="AN36" s="367"/>
      <c r="AO36" s="368"/>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10</v>
      </c>
      <c r="BX36" s="367"/>
      <c r="BY36" s="368" t="str">
        <f>IF('各会計、関係団体の財政状況及び健全化判断比率'!B70="","",'各会計、関係団体の財政状況及び健全化判断比率'!B70)</f>
        <v>松茂町ほか二町競艇事業組合</v>
      </c>
      <c r="BZ36" s="368"/>
      <c r="CA36" s="368"/>
      <c r="CB36" s="368"/>
      <c r="CC36" s="368"/>
      <c r="CD36" s="368"/>
      <c r="CE36" s="368"/>
      <c r="CF36" s="368"/>
      <c r="CG36" s="368"/>
      <c r="CH36" s="368"/>
      <c r="CI36" s="368"/>
      <c r="CJ36" s="368"/>
      <c r="CK36" s="368"/>
      <c r="CL36" s="368"/>
      <c r="CM36" s="368"/>
      <c r="CN36" s="181"/>
      <c r="CO36" s="367" t="str">
        <f t="shared" si="3"/>
        <v/>
      </c>
      <c r="CP36" s="367"/>
      <c r="CQ36" s="368" t="str">
        <f>IF('各会計、関係団体の財政状況及び健全化判断比率'!BS9="","",'各会計、関係団体の財政状況及び健全化判断比率'!BS9)</f>
        <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2">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t="str">
        <f t="shared" si="4"/>
        <v/>
      </c>
      <c r="V37" s="367"/>
      <c r="W37" s="368"/>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11</v>
      </c>
      <c r="BX37" s="367"/>
      <c r="BY37" s="368" t="str">
        <f>IF('各会計、関係団体の財政状況及び健全化判断比率'!B71="","",'各会計、関係団体の財政状況及び健全化判断比率'!B71)</f>
        <v>徳島県市町村議会議員公務災害補償等組合</v>
      </c>
      <c r="BZ37" s="368"/>
      <c r="CA37" s="368"/>
      <c r="CB37" s="368"/>
      <c r="CC37" s="368"/>
      <c r="CD37" s="368"/>
      <c r="CE37" s="368"/>
      <c r="CF37" s="368"/>
      <c r="CG37" s="368"/>
      <c r="CH37" s="368"/>
      <c r="CI37" s="368"/>
      <c r="CJ37" s="368"/>
      <c r="CK37" s="368"/>
      <c r="CL37" s="368"/>
      <c r="CM37" s="368"/>
      <c r="CN37" s="181"/>
      <c r="CO37" s="367" t="str">
        <f t="shared" si="3"/>
        <v/>
      </c>
      <c r="CP37" s="367"/>
      <c r="CQ37" s="368" t="str">
        <f>IF('各会計、関係団体の財政状況及び健全化判断比率'!BS10="","",'各会計、関係団体の財政状況及び健全化判断比率'!BS10)</f>
        <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2">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12</v>
      </c>
      <c r="BX38" s="367"/>
      <c r="BY38" s="368" t="str">
        <f>IF('各会計、関係団体の財政状況及び健全化判断比率'!B72="","",'各会計、関係団体の財政状況及び健全化判断比率'!B72)</f>
        <v>徳島県市町村総合事務組合(一般会計)</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2">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f t="shared" si="2"/>
        <v>13</v>
      </c>
      <c r="BX39" s="367"/>
      <c r="BY39" s="368" t="str">
        <f>IF('各会計、関係団体の財政状況及び健全化判断比率'!B73="","",'各会計、関係団体の財政状況及び健全化判断比率'!B73)</f>
        <v>徳島県市町村総合事務組合(滞納整理機構特別会計)</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2">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f t="shared" si="2"/>
        <v>14</v>
      </c>
      <c r="BX40" s="367"/>
      <c r="BY40" s="368" t="str">
        <f>IF('各会計、関係団体の財政状況及び健全化判断比率'!B74="","",'各会計、関係団体の財政状況及び健全化判断比率'!B74)</f>
        <v>徳島県後期高齢者医療広域連合(一般会計)</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2">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f t="shared" si="2"/>
        <v>15</v>
      </c>
      <c r="BX41" s="367"/>
      <c r="BY41" s="368" t="str">
        <f>IF('各会計、関係団体の財政状況及び健全化判断比率'!B75="","",'各会計、関係団体の財政状況及び健全化判断比率'!B75)</f>
        <v>徳島県後期高齢者医療広域連合(後期高齢者医療事業特別会計)</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2">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t="str">
        <f t="shared" si="2"/>
        <v/>
      </c>
      <c r="BX42" s="367"/>
      <c r="BY42" s="368" t="str">
        <f>IF('各会計、関係団体の財政状況及び健全化判断比率'!B76="","",'各会計、関係団体の財政状況及び健全化判断比率'!B76)</f>
        <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2">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t="str">
        <f t="shared" si="2"/>
        <v/>
      </c>
      <c r="BX43" s="367"/>
      <c r="BY43" s="368" t="str">
        <f>IF('各会計、関係団体の財政状況及び健全化判断比率'!B77="","",'各会計、関係団体の財政状況及び健全化判断比率'!B77)</f>
        <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193</v>
      </c>
      <c r="E46" s="364" t="s">
        <v>194</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2">
      <c r="E47" s="364" t="s">
        <v>195</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2">
      <c r="E48" s="364" t="s">
        <v>196</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2">
      <c r="E49" s="366" t="s">
        <v>197</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2">
      <c r="E50" s="364" t="s">
        <v>198</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2">
      <c r="E51" s="364" t="s">
        <v>199</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2">
      <c r="E52" s="364" t="s">
        <v>200</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2">
      <c r="E53" s="364" t="s">
        <v>201</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2"/>
    <row r="55" spans="5:113" x14ac:dyDescent="0.2"/>
    <row r="56" spans="5:113" x14ac:dyDescent="0.2"/>
  </sheetData>
  <sheetProtection algorithmName="SHA-512" hashValue="9KCdgD2+CgafHfw3llTV70uc2pYX4GUCTbii7D9EPVxYwiqb9VBZpZp97IQfuyhI/Cc+IJRqL3SMfIngJ5K8aA==" saltValue="AIJ9bfYtmajmKrDvg2YQWA=="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1" width="1.6328125" style="214" customWidth="1"/>
    <col min="2" max="2" width="2.36328125" style="214" customWidth="1"/>
    <col min="3" max="16" width="2.6328125" style="214" customWidth="1"/>
    <col min="17" max="17" width="2.36328125" style="214" customWidth="1"/>
    <col min="18" max="95" width="1.6328125" style="214" customWidth="1"/>
    <col min="96" max="133" width="1.6328125" style="226" customWidth="1"/>
    <col min="134" max="143" width="1.63281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202</v>
      </c>
      <c r="DI1" s="718"/>
      <c r="DJ1" s="718"/>
      <c r="DK1" s="718"/>
      <c r="DL1" s="718"/>
      <c r="DM1" s="718"/>
      <c r="DN1" s="719"/>
      <c r="DO1" s="214"/>
      <c r="DP1" s="717" t="s">
        <v>203</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2">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673" t="s">
        <v>205</v>
      </c>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3" t="s">
        <v>206</v>
      </c>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5"/>
      <c r="CD3" s="673" t="s">
        <v>207</v>
      </c>
      <c r="CE3" s="674"/>
      <c r="CF3" s="674"/>
      <c r="CG3" s="674"/>
      <c r="CH3" s="674"/>
      <c r="CI3" s="674"/>
      <c r="CJ3" s="674"/>
      <c r="CK3" s="674"/>
      <c r="CL3" s="674"/>
      <c r="CM3" s="674"/>
      <c r="CN3" s="674"/>
      <c r="CO3" s="674"/>
      <c r="CP3" s="674"/>
      <c r="CQ3" s="674"/>
      <c r="CR3" s="674"/>
      <c r="CS3" s="674"/>
      <c r="CT3" s="674"/>
      <c r="CU3" s="674"/>
      <c r="CV3" s="674"/>
      <c r="CW3" s="674"/>
      <c r="CX3" s="674"/>
      <c r="CY3" s="674"/>
      <c r="CZ3" s="674"/>
      <c r="DA3" s="674"/>
      <c r="DB3" s="674"/>
      <c r="DC3" s="674"/>
      <c r="DD3" s="674"/>
      <c r="DE3" s="674"/>
      <c r="DF3" s="674"/>
      <c r="DG3" s="674"/>
      <c r="DH3" s="674"/>
      <c r="DI3" s="674"/>
      <c r="DJ3" s="674"/>
      <c r="DK3" s="674"/>
      <c r="DL3" s="674"/>
      <c r="DM3" s="674"/>
      <c r="DN3" s="674"/>
      <c r="DO3" s="674"/>
      <c r="DP3" s="674"/>
      <c r="DQ3" s="674"/>
      <c r="DR3" s="674"/>
      <c r="DS3" s="674"/>
      <c r="DT3" s="674"/>
      <c r="DU3" s="674"/>
      <c r="DV3" s="674"/>
      <c r="DW3" s="674"/>
      <c r="DX3" s="674"/>
      <c r="DY3" s="674"/>
      <c r="DZ3" s="674"/>
      <c r="EA3" s="674"/>
      <c r="EB3" s="674"/>
      <c r="EC3" s="675"/>
    </row>
    <row r="4" spans="2:143" ht="11.25" customHeight="1" x14ac:dyDescent="0.2">
      <c r="B4" s="673" t="s">
        <v>1</v>
      </c>
      <c r="C4" s="674"/>
      <c r="D4" s="674"/>
      <c r="E4" s="674"/>
      <c r="F4" s="674"/>
      <c r="G4" s="674"/>
      <c r="H4" s="674"/>
      <c r="I4" s="674"/>
      <c r="J4" s="674"/>
      <c r="K4" s="674"/>
      <c r="L4" s="674"/>
      <c r="M4" s="674"/>
      <c r="N4" s="674"/>
      <c r="O4" s="674"/>
      <c r="P4" s="674"/>
      <c r="Q4" s="675"/>
      <c r="R4" s="673" t="s">
        <v>208</v>
      </c>
      <c r="S4" s="674"/>
      <c r="T4" s="674"/>
      <c r="U4" s="674"/>
      <c r="V4" s="674"/>
      <c r="W4" s="674"/>
      <c r="X4" s="674"/>
      <c r="Y4" s="675"/>
      <c r="Z4" s="673" t="s">
        <v>209</v>
      </c>
      <c r="AA4" s="674"/>
      <c r="AB4" s="674"/>
      <c r="AC4" s="675"/>
      <c r="AD4" s="673" t="s">
        <v>210</v>
      </c>
      <c r="AE4" s="674"/>
      <c r="AF4" s="674"/>
      <c r="AG4" s="674"/>
      <c r="AH4" s="674"/>
      <c r="AI4" s="674"/>
      <c r="AJ4" s="674"/>
      <c r="AK4" s="675"/>
      <c r="AL4" s="673" t="s">
        <v>209</v>
      </c>
      <c r="AM4" s="674"/>
      <c r="AN4" s="674"/>
      <c r="AO4" s="675"/>
      <c r="AP4" s="720" t="s">
        <v>211</v>
      </c>
      <c r="AQ4" s="720"/>
      <c r="AR4" s="720"/>
      <c r="AS4" s="720"/>
      <c r="AT4" s="720"/>
      <c r="AU4" s="720"/>
      <c r="AV4" s="720"/>
      <c r="AW4" s="720"/>
      <c r="AX4" s="720"/>
      <c r="AY4" s="720"/>
      <c r="AZ4" s="720"/>
      <c r="BA4" s="720"/>
      <c r="BB4" s="720"/>
      <c r="BC4" s="720"/>
      <c r="BD4" s="720"/>
      <c r="BE4" s="720"/>
      <c r="BF4" s="720"/>
      <c r="BG4" s="720" t="s">
        <v>212</v>
      </c>
      <c r="BH4" s="720"/>
      <c r="BI4" s="720"/>
      <c r="BJ4" s="720"/>
      <c r="BK4" s="720"/>
      <c r="BL4" s="720"/>
      <c r="BM4" s="720"/>
      <c r="BN4" s="720"/>
      <c r="BO4" s="720" t="s">
        <v>209</v>
      </c>
      <c r="BP4" s="720"/>
      <c r="BQ4" s="720"/>
      <c r="BR4" s="720"/>
      <c r="BS4" s="720" t="s">
        <v>213</v>
      </c>
      <c r="BT4" s="720"/>
      <c r="BU4" s="720"/>
      <c r="BV4" s="720"/>
      <c r="BW4" s="720"/>
      <c r="BX4" s="720"/>
      <c r="BY4" s="720"/>
      <c r="BZ4" s="720"/>
      <c r="CA4" s="720"/>
      <c r="CB4" s="720"/>
      <c r="CD4" s="673" t="s">
        <v>214</v>
      </c>
      <c r="CE4" s="674"/>
      <c r="CF4" s="674"/>
      <c r="CG4" s="674"/>
      <c r="CH4" s="674"/>
      <c r="CI4" s="674"/>
      <c r="CJ4" s="674"/>
      <c r="CK4" s="674"/>
      <c r="CL4" s="674"/>
      <c r="CM4" s="674"/>
      <c r="CN4" s="674"/>
      <c r="CO4" s="674"/>
      <c r="CP4" s="674"/>
      <c r="CQ4" s="674"/>
      <c r="CR4" s="674"/>
      <c r="CS4" s="674"/>
      <c r="CT4" s="674"/>
      <c r="CU4" s="674"/>
      <c r="CV4" s="674"/>
      <c r="CW4" s="674"/>
      <c r="CX4" s="674"/>
      <c r="CY4" s="674"/>
      <c r="CZ4" s="674"/>
      <c r="DA4" s="674"/>
      <c r="DB4" s="674"/>
      <c r="DC4" s="674"/>
      <c r="DD4" s="674"/>
      <c r="DE4" s="674"/>
      <c r="DF4" s="674"/>
      <c r="DG4" s="674"/>
      <c r="DH4" s="674"/>
      <c r="DI4" s="674"/>
      <c r="DJ4" s="674"/>
      <c r="DK4" s="674"/>
      <c r="DL4" s="674"/>
      <c r="DM4" s="674"/>
      <c r="DN4" s="674"/>
      <c r="DO4" s="674"/>
      <c r="DP4" s="674"/>
      <c r="DQ4" s="674"/>
      <c r="DR4" s="674"/>
      <c r="DS4" s="674"/>
      <c r="DT4" s="674"/>
      <c r="DU4" s="674"/>
      <c r="DV4" s="674"/>
      <c r="DW4" s="674"/>
      <c r="DX4" s="674"/>
      <c r="DY4" s="674"/>
      <c r="DZ4" s="674"/>
      <c r="EA4" s="674"/>
      <c r="EB4" s="674"/>
      <c r="EC4" s="675"/>
    </row>
    <row r="5" spans="2:143" ht="11.25" customHeight="1" x14ac:dyDescent="0.2">
      <c r="B5" s="679" t="s">
        <v>215</v>
      </c>
      <c r="C5" s="680"/>
      <c r="D5" s="680"/>
      <c r="E5" s="680"/>
      <c r="F5" s="680"/>
      <c r="G5" s="680"/>
      <c r="H5" s="680"/>
      <c r="I5" s="680"/>
      <c r="J5" s="680"/>
      <c r="K5" s="680"/>
      <c r="L5" s="680"/>
      <c r="M5" s="680"/>
      <c r="N5" s="680"/>
      <c r="O5" s="680"/>
      <c r="P5" s="680"/>
      <c r="Q5" s="681"/>
      <c r="R5" s="676">
        <v>2842216</v>
      </c>
      <c r="S5" s="677"/>
      <c r="T5" s="677"/>
      <c r="U5" s="677"/>
      <c r="V5" s="677"/>
      <c r="W5" s="677"/>
      <c r="X5" s="677"/>
      <c r="Y5" s="702"/>
      <c r="Z5" s="715">
        <v>39.5</v>
      </c>
      <c r="AA5" s="715"/>
      <c r="AB5" s="715"/>
      <c r="AC5" s="715"/>
      <c r="AD5" s="716">
        <v>2842216</v>
      </c>
      <c r="AE5" s="716"/>
      <c r="AF5" s="716"/>
      <c r="AG5" s="716"/>
      <c r="AH5" s="716"/>
      <c r="AI5" s="716"/>
      <c r="AJ5" s="716"/>
      <c r="AK5" s="716"/>
      <c r="AL5" s="703">
        <v>69.2</v>
      </c>
      <c r="AM5" s="685"/>
      <c r="AN5" s="685"/>
      <c r="AO5" s="704"/>
      <c r="AP5" s="679" t="s">
        <v>216</v>
      </c>
      <c r="AQ5" s="680"/>
      <c r="AR5" s="680"/>
      <c r="AS5" s="680"/>
      <c r="AT5" s="680"/>
      <c r="AU5" s="680"/>
      <c r="AV5" s="680"/>
      <c r="AW5" s="680"/>
      <c r="AX5" s="680"/>
      <c r="AY5" s="680"/>
      <c r="AZ5" s="680"/>
      <c r="BA5" s="680"/>
      <c r="BB5" s="680"/>
      <c r="BC5" s="680"/>
      <c r="BD5" s="680"/>
      <c r="BE5" s="680"/>
      <c r="BF5" s="681"/>
      <c r="BG5" s="621">
        <v>2842216</v>
      </c>
      <c r="BH5" s="622"/>
      <c r="BI5" s="622"/>
      <c r="BJ5" s="622"/>
      <c r="BK5" s="622"/>
      <c r="BL5" s="622"/>
      <c r="BM5" s="622"/>
      <c r="BN5" s="623"/>
      <c r="BO5" s="659">
        <v>100</v>
      </c>
      <c r="BP5" s="659"/>
      <c r="BQ5" s="659"/>
      <c r="BR5" s="659"/>
      <c r="BS5" s="660">
        <v>29066</v>
      </c>
      <c r="BT5" s="660"/>
      <c r="BU5" s="660"/>
      <c r="BV5" s="660"/>
      <c r="BW5" s="660"/>
      <c r="BX5" s="660"/>
      <c r="BY5" s="660"/>
      <c r="BZ5" s="660"/>
      <c r="CA5" s="660"/>
      <c r="CB5" s="695"/>
      <c r="CD5" s="673" t="s">
        <v>211</v>
      </c>
      <c r="CE5" s="674"/>
      <c r="CF5" s="674"/>
      <c r="CG5" s="674"/>
      <c r="CH5" s="674"/>
      <c r="CI5" s="674"/>
      <c r="CJ5" s="674"/>
      <c r="CK5" s="674"/>
      <c r="CL5" s="674"/>
      <c r="CM5" s="674"/>
      <c r="CN5" s="674"/>
      <c r="CO5" s="674"/>
      <c r="CP5" s="674"/>
      <c r="CQ5" s="675"/>
      <c r="CR5" s="673" t="s">
        <v>217</v>
      </c>
      <c r="CS5" s="674"/>
      <c r="CT5" s="674"/>
      <c r="CU5" s="674"/>
      <c r="CV5" s="674"/>
      <c r="CW5" s="674"/>
      <c r="CX5" s="674"/>
      <c r="CY5" s="675"/>
      <c r="CZ5" s="673" t="s">
        <v>209</v>
      </c>
      <c r="DA5" s="674"/>
      <c r="DB5" s="674"/>
      <c r="DC5" s="675"/>
      <c r="DD5" s="673" t="s">
        <v>218</v>
      </c>
      <c r="DE5" s="674"/>
      <c r="DF5" s="674"/>
      <c r="DG5" s="674"/>
      <c r="DH5" s="674"/>
      <c r="DI5" s="674"/>
      <c r="DJ5" s="674"/>
      <c r="DK5" s="674"/>
      <c r="DL5" s="674"/>
      <c r="DM5" s="674"/>
      <c r="DN5" s="674"/>
      <c r="DO5" s="674"/>
      <c r="DP5" s="675"/>
      <c r="DQ5" s="673" t="s">
        <v>219</v>
      </c>
      <c r="DR5" s="674"/>
      <c r="DS5" s="674"/>
      <c r="DT5" s="674"/>
      <c r="DU5" s="674"/>
      <c r="DV5" s="674"/>
      <c r="DW5" s="674"/>
      <c r="DX5" s="674"/>
      <c r="DY5" s="674"/>
      <c r="DZ5" s="674"/>
      <c r="EA5" s="674"/>
      <c r="EB5" s="674"/>
      <c r="EC5" s="675"/>
    </row>
    <row r="6" spans="2:143" ht="11.25" customHeight="1" x14ac:dyDescent="0.2">
      <c r="B6" s="618" t="s">
        <v>220</v>
      </c>
      <c r="C6" s="619"/>
      <c r="D6" s="619"/>
      <c r="E6" s="619"/>
      <c r="F6" s="619"/>
      <c r="G6" s="619"/>
      <c r="H6" s="619"/>
      <c r="I6" s="619"/>
      <c r="J6" s="619"/>
      <c r="K6" s="619"/>
      <c r="L6" s="619"/>
      <c r="M6" s="619"/>
      <c r="N6" s="619"/>
      <c r="O6" s="619"/>
      <c r="P6" s="619"/>
      <c r="Q6" s="620"/>
      <c r="R6" s="621">
        <v>56385</v>
      </c>
      <c r="S6" s="622"/>
      <c r="T6" s="622"/>
      <c r="U6" s="622"/>
      <c r="V6" s="622"/>
      <c r="W6" s="622"/>
      <c r="X6" s="622"/>
      <c r="Y6" s="623"/>
      <c r="Z6" s="659">
        <v>0.8</v>
      </c>
      <c r="AA6" s="659"/>
      <c r="AB6" s="659"/>
      <c r="AC6" s="659"/>
      <c r="AD6" s="660">
        <v>56385</v>
      </c>
      <c r="AE6" s="660"/>
      <c r="AF6" s="660"/>
      <c r="AG6" s="660"/>
      <c r="AH6" s="660"/>
      <c r="AI6" s="660"/>
      <c r="AJ6" s="660"/>
      <c r="AK6" s="660"/>
      <c r="AL6" s="624">
        <v>1.4</v>
      </c>
      <c r="AM6" s="625"/>
      <c r="AN6" s="625"/>
      <c r="AO6" s="661"/>
      <c r="AP6" s="618" t="s">
        <v>221</v>
      </c>
      <c r="AQ6" s="619"/>
      <c r="AR6" s="619"/>
      <c r="AS6" s="619"/>
      <c r="AT6" s="619"/>
      <c r="AU6" s="619"/>
      <c r="AV6" s="619"/>
      <c r="AW6" s="619"/>
      <c r="AX6" s="619"/>
      <c r="AY6" s="619"/>
      <c r="AZ6" s="619"/>
      <c r="BA6" s="619"/>
      <c r="BB6" s="619"/>
      <c r="BC6" s="619"/>
      <c r="BD6" s="619"/>
      <c r="BE6" s="619"/>
      <c r="BF6" s="620"/>
      <c r="BG6" s="621">
        <v>2842216</v>
      </c>
      <c r="BH6" s="622"/>
      <c r="BI6" s="622"/>
      <c r="BJ6" s="622"/>
      <c r="BK6" s="622"/>
      <c r="BL6" s="622"/>
      <c r="BM6" s="622"/>
      <c r="BN6" s="623"/>
      <c r="BO6" s="659">
        <v>100</v>
      </c>
      <c r="BP6" s="659"/>
      <c r="BQ6" s="659"/>
      <c r="BR6" s="659"/>
      <c r="BS6" s="660">
        <v>29066</v>
      </c>
      <c r="BT6" s="660"/>
      <c r="BU6" s="660"/>
      <c r="BV6" s="660"/>
      <c r="BW6" s="660"/>
      <c r="BX6" s="660"/>
      <c r="BY6" s="660"/>
      <c r="BZ6" s="660"/>
      <c r="CA6" s="660"/>
      <c r="CB6" s="695"/>
      <c r="CD6" s="679" t="s">
        <v>222</v>
      </c>
      <c r="CE6" s="680"/>
      <c r="CF6" s="680"/>
      <c r="CG6" s="680"/>
      <c r="CH6" s="680"/>
      <c r="CI6" s="680"/>
      <c r="CJ6" s="680"/>
      <c r="CK6" s="680"/>
      <c r="CL6" s="680"/>
      <c r="CM6" s="680"/>
      <c r="CN6" s="680"/>
      <c r="CO6" s="680"/>
      <c r="CP6" s="680"/>
      <c r="CQ6" s="681"/>
      <c r="CR6" s="621">
        <v>81210</v>
      </c>
      <c r="CS6" s="622"/>
      <c r="CT6" s="622"/>
      <c r="CU6" s="622"/>
      <c r="CV6" s="622"/>
      <c r="CW6" s="622"/>
      <c r="CX6" s="622"/>
      <c r="CY6" s="623"/>
      <c r="CZ6" s="703">
        <v>1.2</v>
      </c>
      <c r="DA6" s="685"/>
      <c r="DB6" s="685"/>
      <c r="DC6" s="705"/>
      <c r="DD6" s="627" t="s">
        <v>121</v>
      </c>
      <c r="DE6" s="622"/>
      <c r="DF6" s="622"/>
      <c r="DG6" s="622"/>
      <c r="DH6" s="622"/>
      <c r="DI6" s="622"/>
      <c r="DJ6" s="622"/>
      <c r="DK6" s="622"/>
      <c r="DL6" s="622"/>
      <c r="DM6" s="622"/>
      <c r="DN6" s="622"/>
      <c r="DO6" s="622"/>
      <c r="DP6" s="623"/>
      <c r="DQ6" s="627">
        <v>81210</v>
      </c>
      <c r="DR6" s="622"/>
      <c r="DS6" s="622"/>
      <c r="DT6" s="622"/>
      <c r="DU6" s="622"/>
      <c r="DV6" s="622"/>
      <c r="DW6" s="622"/>
      <c r="DX6" s="622"/>
      <c r="DY6" s="622"/>
      <c r="DZ6" s="622"/>
      <c r="EA6" s="622"/>
      <c r="EB6" s="622"/>
      <c r="EC6" s="658"/>
    </row>
    <row r="7" spans="2:143" ht="11.25" customHeight="1" x14ac:dyDescent="0.2">
      <c r="B7" s="618" t="s">
        <v>223</v>
      </c>
      <c r="C7" s="619"/>
      <c r="D7" s="619"/>
      <c r="E7" s="619"/>
      <c r="F7" s="619"/>
      <c r="G7" s="619"/>
      <c r="H7" s="619"/>
      <c r="I7" s="619"/>
      <c r="J7" s="619"/>
      <c r="K7" s="619"/>
      <c r="L7" s="619"/>
      <c r="M7" s="619"/>
      <c r="N7" s="619"/>
      <c r="O7" s="619"/>
      <c r="P7" s="619"/>
      <c r="Q7" s="620"/>
      <c r="R7" s="621">
        <v>1116</v>
      </c>
      <c r="S7" s="622"/>
      <c r="T7" s="622"/>
      <c r="U7" s="622"/>
      <c r="V7" s="622"/>
      <c r="W7" s="622"/>
      <c r="X7" s="622"/>
      <c r="Y7" s="623"/>
      <c r="Z7" s="659">
        <v>0</v>
      </c>
      <c r="AA7" s="659"/>
      <c r="AB7" s="659"/>
      <c r="AC7" s="659"/>
      <c r="AD7" s="660">
        <v>1116</v>
      </c>
      <c r="AE7" s="660"/>
      <c r="AF7" s="660"/>
      <c r="AG7" s="660"/>
      <c r="AH7" s="660"/>
      <c r="AI7" s="660"/>
      <c r="AJ7" s="660"/>
      <c r="AK7" s="660"/>
      <c r="AL7" s="624">
        <v>0</v>
      </c>
      <c r="AM7" s="625"/>
      <c r="AN7" s="625"/>
      <c r="AO7" s="661"/>
      <c r="AP7" s="618" t="s">
        <v>224</v>
      </c>
      <c r="AQ7" s="619"/>
      <c r="AR7" s="619"/>
      <c r="AS7" s="619"/>
      <c r="AT7" s="619"/>
      <c r="AU7" s="619"/>
      <c r="AV7" s="619"/>
      <c r="AW7" s="619"/>
      <c r="AX7" s="619"/>
      <c r="AY7" s="619"/>
      <c r="AZ7" s="619"/>
      <c r="BA7" s="619"/>
      <c r="BB7" s="619"/>
      <c r="BC7" s="619"/>
      <c r="BD7" s="619"/>
      <c r="BE7" s="619"/>
      <c r="BF7" s="620"/>
      <c r="BG7" s="621">
        <v>1010456</v>
      </c>
      <c r="BH7" s="622"/>
      <c r="BI7" s="622"/>
      <c r="BJ7" s="622"/>
      <c r="BK7" s="622"/>
      <c r="BL7" s="622"/>
      <c r="BM7" s="622"/>
      <c r="BN7" s="623"/>
      <c r="BO7" s="659">
        <v>35.6</v>
      </c>
      <c r="BP7" s="659"/>
      <c r="BQ7" s="659"/>
      <c r="BR7" s="659"/>
      <c r="BS7" s="660">
        <v>29066</v>
      </c>
      <c r="BT7" s="660"/>
      <c r="BU7" s="660"/>
      <c r="BV7" s="660"/>
      <c r="BW7" s="660"/>
      <c r="BX7" s="660"/>
      <c r="BY7" s="660"/>
      <c r="BZ7" s="660"/>
      <c r="CA7" s="660"/>
      <c r="CB7" s="695"/>
      <c r="CD7" s="618" t="s">
        <v>225</v>
      </c>
      <c r="CE7" s="619"/>
      <c r="CF7" s="619"/>
      <c r="CG7" s="619"/>
      <c r="CH7" s="619"/>
      <c r="CI7" s="619"/>
      <c r="CJ7" s="619"/>
      <c r="CK7" s="619"/>
      <c r="CL7" s="619"/>
      <c r="CM7" s="619"/>
      <c r="CN7" s="619"/>
      <c r="CO7" s="619"/>
      <c r="CP7" s="619"/>
      <c r="CQ7" s="620"/>
      <c r="CR7" s="621">
        <v>1349783</v>
      </c>
      <c r="CS7" s="622"/>
      <c r="CT7" s="622"/>
      <c r="CU7" s="622"/>
      <c r="CV7" s="622"/>
      <c r="CW7" s="622"/>
      <c r="CX7" s="622"/>
      <c r="CY7" s="623"/>
      <c r="CZ7" s="659">
        <v>19.3</v>
      </c>
      <c r="DA7" s="659"/>
      <c r="DB7" s="659"/>
      <c r="DC7" s="659"/>
      <c r="DD7" s="627">
        <v>7715</v>
      </c>
      <c r="DE7" s="622"/>
      <c r="DF7" s="622"/>
      <c r="DG7" s="622"/>
      <c r="DH7" s="622"/>
      <c r="DI7" s="622"/>
      <c r="DJ7" s="622"/>
      <c r="DK7" s="622"/>
      <c r="DL7" s="622"/>
      <c r="DM7" s="622"/>
      <c r="DN7" s="622"/>
      <c r="DO7" s="622"/>
      <c r="DP7" s="623"/>
      <c r="DQ7" s="627">
        <v>1247510</v>
      </c>
      <c r="DR7" s="622"/>
      <c r="DS7" s="622"/>
      <c r="DT7" s="622"/>
      <c r="DU7" s="622"/>
      <c r="DV7" s="622"/>
      <c r="DW7" s="622"/>
      <c r="DX7" s="622"/>
      <c r="DY7" s="622"/>
      <c r="DZ7" s="622"/>
      <c r="EA7" s="622"/>
      <c r="EB7" s="622"/>
      <c r="EC7" s="658"/>
    </row>
    <row r="8" spans="2:143" ht="11.25" customHeight="1" x14ac:dyDescent="0.2">
      <c r="B8" s="618" t="s">
        <v>226</v>
      </c>
      <c r="C8" s="619"/>
      <c r="D8" s="619"/>
      <c r="E8" s="619"/>
      <c r="F8" s="619"/>
      <c r="G8" s="619"/>
      <c r="H8" s="619"/>
      <c r="I8" s="619"/>
      <c r="J8" s="619"/>
      <c r="K8" s="619"/>
      <c r="L8" s="619"/>
      <c r="M8" s="619"/>
      <c r="N8" s="619"/>
      <c r="O8" s="619"/>
      <c r="P8" s="619"/>
      <c r="Q8" s="620"/>
      <c r="R8" s="621">
        <v>21628</v>
      </c>
      <c r="S8" s="622"/>
      <c r="T8" s="622"/>
      <c r="U8" s="622"/>
      <c r="V8" s="622"/>
      <c r="W8" s="622"/>
      <c r="X8" s="622"/>
      <c r="Y8" s="623"/>
      <c r="Z8" s="659">
        <v>0.3</v>
      </c>
      <c r="AA8" s="659"/>
      <c r="AB8" s="659"/>
      <c r="AC8" s="659"/>
      <c r="AD8" s="660">
        <v>21628</v>
      </c>
      <c r="AE8" s="660"/>
      <c r="AF8" s="660"/>
      <c r="AG8" s="660"/>
      <c r="AH8" s="660"/>
      <c r="AI8" s="660"/>
      <c r="AJ8" s="660"/>
      <c r="AK8" s="660"/>
      <c r="AL8" s="624">
        <v>0.5</v>
      </c>
      <c r="AM8" s="625"/>
      <c r="AN8" s="625"/>
      <c r="AO8" s="661"/>
      <c r="AP8" s="618" t="s">
        <v>227</v>
      </c>
      <c r="AQ8" s="619"/>
      <c r="AR8" s="619"/>
      <c r="AS8" s="619"/>
      <c r="AT8" s="619"/>
      <c r="AU8" s="619"/>
      <c r="AV8" s="619"/>
      <c r="AW8" s="619"/>
      <c r="AX8" s="619"/>
      <c r="AY8" s="619"/>
      <c r="AZ8" s="619"/>
      <c r="BA8" s="619"/>
      <c r="BB8" s="619"/>
      <c r="BC8" s="619"/>
      <c r="BD8" s="619"/>
      <c r="BE8" s="619"/>
      <c r="BF8" s="620"/>
      <c r="BG8" s="621">
        <v>23589</v>
      </c>
      <c r="BH8" s="622"/>
      <c r="BI8" s="622"/>
      <c r="BJ8" s="622"/>
      <c r="BK8" s="622"/>
      <c r="BL8" s="622"/>
      <c r="BM8" s="622"/>
      <c r="BN8" s="623"/>
      <c r="BO8" s="659">
        <v>0.8</v>
      </c>
      <c r="BP8" s="659"/>
      <c r="BQ8" s="659"/>
      <c r="BR8" s="659"/>
      <c r="BS8" s="660" t="s">
        <v>121</v>
      </c>
      <c r="BT8" s="660"/>
      <c r="BU8" s="660"/>
      <c r="BV8" s="660"/>
      <c r="BW8" s="660"/>
      <c r="BX8" s="660"/>
      <c r="BY8" s="660"/>
      <c r="BZ8" s="660"/>
      <c r="CA8" s="660"/>
      <c r="CB8" s="695"/>
      <c r="CD8" s="618" t="s">
        <v>228</v>
      </c>
      <c r="CE8" s="619"/>
      <c r="CF8" s="619"/>
      <c r="CG8" s="619"/>
      <c r="CH8" s="619"/>
      <c r="CI8" s="619"/>
      <c r="CJ8" s="619"/>
      <c r="CK8" s="619"/>
      <c r="CL8" s="619"/>
      <c r="CM8" s="619"/>
      <c r="CN8" s="619"/>
      <c r="CO8" s="619"/>
      <c r="CP8" s="619"/>
      <c r="CQ8" s="620"/>
      <c r="CR8" s="621">
        <v>2266169</v>
      </c>
      <c r="CS8" s="622"/>
      <c r="CT8" s="622"/>
      <c r="CU8" s="622"/>
      <c r="CV8" s="622"/>
      <c r="CW8" s="622"/>
      <c r="CX8" s="622"/>
      <c r="CY8" s="623"/>
      <c r="CZ8" s="659">
        <v>32.4</v>
      </c>
      <c r="DA8" s="659"/>
      <c r="DB8" s="659"/>
      <c r="DC8" s="659"/>
      <c r="DD8" s="627">
        <v>27401</v>
      </c>
      <c r="DE8" s="622"/>
      <c r="DF8" s="622"/>
      <c r="DG8" s="622"/>
      <c r="DH8" s="622"/>
      <c r="DI8" s="622"/>
      <c r="DJ8" s="622"/>
      <c r="DK8" s="622"/>
      <c r="DL8" s="622"/>
      <c r="DM8" s="622"/>
      <c r="DN8" s="622"/>
      <c r="DO8" s="622"/>
      <c r="DP8" s="623"/>
      <c r="DQ8" s="627">
        <v>1094344</v>
      </c>
      <c r="DR8" s="622"/>
      <c r="DS8" s="622"/>
      <c r="DT8" s="622"/>
      <c r="DU8" s="622"/>
      <c r="DV8" s="622"/>
      <c r="DW8" s="622"/>
      <c r="DX8" s="622"/>
      <c r="DY8" s="622"/>
      <c r="DZ8" s="622"/>
      <c r="EA8" s="622"/>
      <c r="EB8" s="622"/>
      <c r="EC8" s="658"/>
    </row>
    <row r="9" spans="2:143" ht="11.25" customHeight="1" x14ac:dyDescent="0.2">
      <c r="B9" s="618" t="s">
        <v>229</v>
      </c>
      <c r="C9" s="619"/>
      <c r="D9" s="619"/>
      <c r="E9" s="619"/>
      <c r="F9" s="619"/>
      <c r="G9" s="619"/>
      <c r="H9" s="619"/>
      <c r="I9" s="619"/>
      <c r="J9" s="619"/>
      <c r="K9" s="619"/>
      <c r="L9" s="619"/>
      <c r="M9" s="619"/>
      <c r="N9" s="619"/>
      <c r="O9" s="619"/>
      <c r="P9" s="619"/>
      <c r="Q9" s="620"/>
      <c r="R9" s="621">
        <v>23035</v>
      </c>
      <c r="S9" s="622"/>
      <c r="T9" s="622"/>
      <c r="U9" s="622"/>
      <c r="V9" s="622"/>
      <c r="W9" s="622"/>
      <c r="X9" s="622"/>
      <c r="Y9" s="623"/>
      <c r="Z9" s="659">
        <v>0.3</v>
      </c>
      <c r="AA9" s="659"/>
      <c r="AB9" s="659"/>
      <c r="AC9" s="659"/>
      <c r="AD9" s="660">
        <v>23035</v>
      </c>
      <c r="AE9" s="660"/>
      <c r="AF9" s="660"/>
      <c r="AG9" s="660"/>
      <c r="AH9" s="660"/>
      <c r="AI9" s="660"/>
      <c r="AJ9" s="660"/>
      <c r="AK9" s="660"/>
      <c r="AL9" s="624">
        <v>0.6</v>
      </c>
      <c r="AM9" s="625"/>
      <c r="AN9" s="625"/>
      <c r="AO9" s="661"/>
      <c r="AP9" s="618" t="s">
        <v>230</v>
      </c>
      <c r="AQ9" s="619"/>
      <c r="AR9" s="619"/>
      <c r="AS9" s="619"/>
      <c r="AT9" s="619"/>
      <c r="AU9" s="619"/>
      <c r="AV9" s="619"/>
      <c r="AW9" s="619"/>
      <c r="AX9" s="619"/>
      <c r="AY9" s="619"/>
      <c r="AZ9" s="619"/>
      <c r="BA9" s="619"/>
      <c r="BB9" s="619"/>
      <c r="BC9" s="619"/>
      <c r="BD9" s="619"/>
      <c r="BE9" s="619"/>
      <c r="BF9" s="620"/>
      <c r="BG9" s="621">
        <v>792489</v>
      </c>
      <c r="BH9" s="622"/>
      <c r="BI9" s="622"/>
      <c r="BJ9" s="622"/>
      <c r="BK9" s="622"/>
      <c r="BL9" s="622"/>
      <c r="BM9" s="622"/>
      <c r="BN9" s="623"/>
      <c r="BO9" s="659">
        <v>27.9</v>
      </c>
      <c r="BP9" s="659"/>
      <c r="BQ9" s="659"/>
      <c r="BR9" s="659"/>
      <c r="BS9" s="660" t="s">
        <v>121</v>
      </c>
      <c r="BT9" s="660"/>
      <c r="BU9" s="660"/>
      <c r="BV9" s="660"/>
      <c r="BW9" s="660"/>
      <c r="BX9" s="660"/>
      <c r="BY9" s="660"/>
      <c r="BZ9" s="660"/>
      <c r="CA9" s="660"/>
      <c r="CB9" s="695"/>
      <c r="CD9" s="618" t="s">
        <v>231</v>
      </c>
      <c r="CE9" s="619"/>
      <c r="CF9" s="619"/>
      <c r="CG9" s="619"/>
      <c r="CH9" s="619"/>
      <c r="CI9" s="619"/>
      <c r="CJ9" s="619"/>
      <c r="CK9" s="619"/>
      <c r="CL9" s="619"/>
      <c r="CM9" s="619"/>
      <c r="CN9" s="619"/>
      <c r="CO9" s="619"/>
      <c r="CP9" s="619"/>
      <c r="CQ9" s="620"/>
      <c r="CR9" s="621">
        <v>783699</v>
      </c>
      <c r="CS9" s="622"/>
      <c r="CT9" s="622"/>
      <c r="CU9" s="622"/>
      <c r="CV9" s="622"/>
      <c r="CW9" s="622"/>
      <c r="CX9" s="622"/>
      <c r="CY9" s="623"/>
      <c r="CZ9" s="659">
        <v>11.2</v>
      </c>
      <c r="DA9" s="659"/>
      <c r="DB9" s="659"/>
      <c r="DC9" s="659"/>
      <c r="DD9" s="627">
        <v>93534</v>
      </c>
      <c r="DE9" s="622"/>
      <c r="DF9" s="622"/>
      <c r="DG9" s="622"/>
      <c r="DH9" s="622"/>
      <c r="DI9" s="622"/>
      <c r="DJ9" s="622"/>
      <c r="DK9" s="622"/>
      <c r="DL9" s="622"/>
      <c r="DM9" s="622"/>
      <c r="DN9" s="622"/>
      <c r="DO9" s="622"/>
      <c r="DP9" s="623"/>
      <c r="DQ9" s="627">
        <v>617931</v>
      </c>
      <c r="DR9" s="622"/>
      <c r="DS9" s="622"/>
      <c r="DT9" s="622"/>
      <c r="DU9" s="622"/>
      <c r="DV9" s="622"/>
      <c r="DW9" s="622"/>
      <c r="DX9" s="622"/>
      <c r="DY9" s="622"/>
      <c r="DZ9" s="622"/>
      <c r="EA9" s="622"/>
      <c r="EB9" s="622"/>
      <c r="EC9" s="658"/>
    </row>
    <row r="10" spans="2:143" ht="11.25" customHeight="1" x14ac:dyDescent="0.2">
      <c r="B10" s="618" t="s">
        <v>232</v>
      </c>
      <c r="C10" s="619"/>
      <c r="D10" s="619"/>
      <c r="E10" s="619"/>
      <c r="F10" s="619"/>
      <c r="G10" s="619"/>
      <c r="H10" s="619"/>
      <c r="I10" s="619"/>
      <c r="J10" s="619"/>
      <c r="K10" s="619"/>
      <c r="L10" s="619"/>
      <c r="M10" s="619"/>
      <c r="N10" s="619"/>
      <c r="O10" s="619"/>
      <c r="P10" s="619"/>
      <c r="Q10" s="620"/>
      <c r="R10" s="621" t="s">
        <v>121</v>
      </c>
      <c r="S10" s="622"/>
      <c r="T10" s="622"/>
      <c r="U10" s="622"/>
      <c r="V10" s="622"/>
      <c r="W10" s="622"/>
      <c r="X10" s="622"/>
      <c r="Y10" s="623"/>
      <c r="Z10" s="659" t="s">
        <v>121</v>
      </c>
      <c r="AA10" s="659"/>
      <c r="AB10" s="659"/>
      <c r="AC10" s="659"/>
      <c r="AD10" s="660" t="s">
        <v>121</v>
      </c>
      <c r="AE10" s="660"/>
      <c r="AF10" s="660"/>
      <c r="AG10" s="660"/>
      <c r="AH10" s="660"/>
      <c r="AI10" s="660"/>
      <c r="AJ10" s="660"/>
      <c r="AK10" s="660"/>
      <c r="AL10" s="624" t="s">
        <v>121</v>
      </c>
      <c r="AM10" s="625"/>
      <c r="AN10" s="625"/>
      <c r="AO10" s="661"/>
      <c r="AP10" s="618" t="s">
        <v>233</v>
      </c>
      <c r="AQ10" s="619"/>
      <c r="AR10" s="619"/>
      <c r="AS10" s="619"/>
      <c r="AT10" s="619"/>
      <c r="AU10" s="619"/>
      <c r="AV10" s="619"/>
      <c r="AW10" s="619"/>
      <c r="AX10" s="619"/>
      <c r="AY10" s="619"/>
      <c r="AZ10" s="619"/>
      <c r="BA10" s="619"/>
      <c r="BB10" s="619"/>
      <c r="BC10" s="619"/>
      <c r="BD10" s="619"/>
      <c r="BE10" s="619"/>
      <c r="BF10" s="620"/>
      <c r="BG10" s="621">
        <v>68161</v>
      </c>
      <c r="BH10" s="622"/>
      <c r="BI10" s="622"/>
      <c r="BJ10" s="622"/>
      <c r="BK10" s="622"/>
      <c r="BL10" s="622"/>
      <c r="BM10" s="622"/>
      <c r="BN10" s="623"/>
      <c r="BO10" s="659">
        <v>2.4</v>
      </c>
      <c r="BP10" s="659"/>
      <c r="BQ10" s="659"/>
      <c r="BR10" s="659"/>
      <c r="BS10" s="660" t="s">
        <v>121</v>
      </c>
      <c r="BT10" s="660"/>
      <c r="BU10" s="660"/>
      <c r="BV10" s="660"/>
      <c r="BW10" s="660"/>
      <c r="BX10" s="660"/>
      <c r="BY10" s="660"/>
      <c r="BZ10" s="660"/>
      <c r="CA10" s="660"/>
      <c r="CB10" s="695"/>
      <c r="CD10" s="618" t="s">
        <v>234</v>
      </c>
      <c r="CE10" s="619"/>
      <c r="CF10" s="619"/>
      <c r="CG10" s="619"/>
      <c r="CH10" s="619"/>
      <c r="CI10" s="619"/>
      <c r="CJ10" s="619"/>
      <c r="CK10" s="619"/>
      <c r="CL10" s="619"/>
      <c r="CM10" s="619"/>
      <c r="CN10" s="619"/>
      <c r="CO10" s="619"/>
      <c r="CP10" s="619"/>
      <c r="CQ10" s="620"/>
      <c r="CR10" s="621" t="s">
        <v>121</v>
      </c>
      <c r="CS10" s="622"/>
      <c r="CT10" s="622"/>
      <c r="CU10" s="622"/>
      <c r="CV10" s="622"/>
      <c r="CW10" s="622"/>
      <c r="CX10" s="622"/>
      <c r="CY10" s="623"/>
      <c r="CZ10" s="659" t="s">
        <v>121</v>
      </c>
      <c r="DA10" s="659"/>
      <c r="DB10" s="659"/>
      <c r="DC10" s="659"/>
      <c r="DD10" s="627" t="s">
        <v>121</v>
      </c>
      <c r="DE10" s="622"/>
      <c r="DF10" s="622"/>
      <c r="DG10" s="622"/>
      <c r="DH10" s="622"/>
      <c r="DI10" s="622"/>
      <c r="DJ10" s="622"/>
      <c r="DK10" s="622"/>
      <c r="DL10" s="622"/>
      <c r="DM10" s="622"/>
      <c r="DN10" s="622"/>
      <c r="DO10" s="622"/>
      <c r="DP10" s="623"/>
      <c r="DQ10" s="627" t="s">
        <v>121</v>
      </c>
      <c r="DR10" s="622"/>
      <c r="DS10" s="622"/>
      <c r="DT10" s="622"/>
      <c r="DU10" s="622"/>
      <c r="DV10" s="622"/>
      <c r="DW10" s="622"/>
      <c r="DX10" s="622"/>
      <c r="DY10" s="622"/>
      <c r="DZ10" s="622"/>
      <c r="EA10" s="622"/>
      <c r="EB10" s="622"/>
      <c r="EC10" s="658"/>
    </row>
    <row r="11" spans="2:143" ht="11.25" customHeight="1" x14ac:dyDescent="0.2">
      <c r="B11" s="618" t="s">
        <v>235</v>
      </c>
      <c r="C11" s="619"/>
      <c r="D11" s="619"/>
      <c r="E11" s="619"/>
      <c r="F11" s="619"/>
      <c r="G11" s="619"/>
      <c r="H11" s="619"/>
      <c r="I11" s="619"/>
      <c r="J11" s="619"/>
      <c r="K11" s="619"/>
      <c r="L11" s="619"/>
      <c r="M11" s="619"/>
      <c r="N11" s="619"/>
      <c r="O11" s="619"/>
      <c r="P11" s="619"/>
      <c r="Q11" s="620"/>
      <c r="R11" s="621">
        <v>373586</v>
      </c>
      <c r="S11" s="622"/>
      <c r="T11" s="622"/>
      <c r="U11" s="622"/>
      <c r="V11" s="622"/>
      <c r="W11" s="622"/>
      <c r="X11" s="622"/>
      <c r="Y11" s="623"/>
      <c r="Z11" s="624">
        <v>5.2</v>
      </c>
      <c r="AA11" s="625"/>
      <c r="AB11" s="625"/>
      <c r="AC11" s="626"/>
      <c r="AD11" s="627">
        <v>373586</v>
      </c>
      <c r="AE11" s="622"/>
      <c r="AF11" s="622"/>
      <c r="AG11" s="622"/>
      <c r="AH11" s="622"/>
      <c r="AI11" s="622"/>
      <c r="AJ11" s="622"/>
      <c r="AK11" s="623"/>
      <c r="AL11" s="624">
        <v>9.1</v>
      </c>
      <c r="AM11" s="625"/>
      <c r="AN11" s="625"/>
      <c r="AO11" s="661"/>
      <c r="AP11" s="618" t="s">
        <v>236</v>
      </c>
      <c r="AQ11" s="619"/>
      <c r="AR11" s="619"/>
      <c r="AS11" s="619"/>
      <c r="AT11" s="619"/>
      <c r="AU11" s="619"/>
      <c r="AV11" s="619"/>
      <c r="AW11" s="619"/>
      <c r="AX11" s="619"/>
      <c r="AY11" s="619"/>
      <c r="AZ11" s="619"/>
      <c r="BA11" s="619"/>
      <c r="BB11" s="619"/>
      <c r="BC11" s="619"/>
      <c r="BD11" s="619"/>
      <c r="BE11" s="619"/>
      <c r="BF11" s="620"/>
      <c r="BG11" s="621">
        <v>126217</v>
      </c>
      <c r="BH11" s="622"/>
      <c r="BI11" s="622"/>
      <c r="BJ11" s="622"/>
      <c r="BK11" s="622"/>
      <c r="BL11" s="622"/>
      <c r="BM11" s="622"/>
      <c r="BN11" s="623"/>
      <c r="BO11" s="659">
        <v>4.4000000000000004</v>
      </c>
      <c r="BP11" s="659"/>
      <c r="BQ11" s="659"/>
      <c r="BR11" s="659"/>
      <c r="BS11" s="660">
        <v>29066</v>
      </c>
      <c r="BT11" s="660"/>
      <c r="BU11" s="660"/>
      <c r="BV11" s="660"/>
      <c r="BW11" s="660"/>
      <c r="BX11" s="660"/>
      <c r="BY11" s="660"/>
      <c r="BZ11" s="660"/>
      <c r="CA11" s="660"/>
      <c r="CB11" s="695"/>
      <c r="CD11" s="618" t="s">
        <v>237</v>
      </c>
      <c r="CE11" s="619"/>
      <c r="CF11" s="619"/>
      <c r="CG11" s="619"/>
      <c r="CH11" s="619"/>
      <c r="CI11" s="619"/>
      <c r="CJ11" s="619"/>
      <c r="CK11" s="619"/>
      <c r="CL11" s="619"/>
      <c r="CM11" s="619"/>
      <c r="CN11" s="619"/>
      <c r="CO11" s="619"/>
      <c r="CP11" s="619"/>
      <c r="CQ11" s="620"/>
      <c r="CR11" s="621">
        <v>125608</v>
      </c>
      <c r="CS11" s="622"/>
      <c r="CT11" s="622"/>
      <c r="CU11" s="622"/>
      <c r="CV11" s="622"/>
      <c r="CW11" s="622"/>
      <c r="CX11" s="622"/>
      <c r="CY11" s="623"/>
      <c r="CZ11" s="659">
        <v>1.8</v>
      </c>
      <c r="DA11" s="659"/>
      <c r="DB11" s="659"/>
      <c r="DC11" s="659"/>
      <c r="DD11" s="627">
        <v>62843</v>
      </c>
      <c r="DE11" s="622"/>
      <c r="DF11" s="622"/>
      <c r="DG11" s="622"/>
      <c r="DH11" s="622"/>
      <c r="DI11" s="622"/>
      <c r="DJ11" s="622"/>
      <c r="DK11" s="622"/>
      <c r="DL11" s="622"/>
      <c r="DM11" s="622"/>
      <c r="DN11" s="622"/>
      <c r="DO11" s="622"/>
      <c r="DP11" s="623"/>
      <c r="DQ11" s="627">
        <v>90069</v>
      </c>
      <c r="DR11" s="622"/>
      <c r="DS11" s="622"/>
      <c r="DT11" s="622"/>
      <c r="DU11" s="622"/>
      <c r="DV11" s="622"/>
      <c r="DW11" s="622"/>
      <c r="DX11" s="622"/>
      <c r="DY11" s="622"/>
      <c r="DZ11" s="622"/>
      <c r="EA11" s="622"/>
      <c r="EB11" s="622"/>
      <c r="EC11" s="658"/>
    </row>
    <row r="12" spans="2:143" ht="11.25" customHeight="1" x14ac:dyDescent="0.2">
      <c r="B12" s="618" t="s">
        <v>238</v>
      </c>
      <c r="C12" s="619"/>
      <c r="D12" s="619"/>
      <c r="E12" s="619"/>
      <c r="F12" s="619"/>
      <c r="G12" s="619"/>
      <c r="H12" s="619"/>
      <c r="I12" s="619"/>
      <c r="J12" s="619"/>
      <c r="K12" s="619"/>
      <c r="L12" s="619"/>
      <c r="M12" s="619"/>
      <c r="N12" s="619"/>
      <c r="O12" s="619"/>
      <c r="P12" s="619"/>
      <c r="Q12" s="620"/>
      <c r="R12" s="621" t="s">
        <v>121</v>
      </c>
      <c r="S12" s="622"/>
      <c r="T12" s="622"/>
      <c r="U12" s="622"/>
      <c r="V12" s="622"/>
      <c r="W12" s="622"/>
      <c r="X12" s="622"/>
      <c r="Y12" s="623"/>
      <c r="Z12" s="659" t="s">
        <v>121</v>
      </c>
      <c r="AA12" s="659"/>
      <c r="AB12" s="659"/>
      <c r="AC12" s="659"/>
      <c r="AD12" s="660" t="s">
        <v>121</v>
      </c>
      <c r="AE12" s="660"/>
      <c r="AF12" s="660"/>
      <c r="AG12" s="660"/>
      <c r="AH12" s="660"/>
      <c r="AI12" s="660"/>
      <c r="AJ12" s="660"/>
      <c r="AK12" s="660"/>
      <c r="AL12" s="624" t="s">
        <v>121</v>
      </c>
      <c r="AM12" s="625"/>
      <c r="AN12" s="625"/>
      <c r="AO12" s="661"/>
      <c r="AP12" s="618" t="s">
        <v>239</v>
      </c>
      <c r="AQ12" s="619"/>
      <c r="AR12" s="619"/>
      <c r="AS12" s="619"/>
      <c r="AT12" s="619"/>
      <c r="AU12" s="619"/>
      <c r="AV12" s="619"/>
      <c r="AW12" s="619"/>
      <c r="AX12" s="619"/>
      <c r="AY12" s="619"/>
      <c r="AZ12" s="619"/>
      <c r="BA12" s="619"/>
      <c r="BB12" s="619"/>
      <c r="BC12" s="619"/>
      <c r="BD12" s="619"/>
      <c r="BE12" s="619"/>
      <c r="BF12" s="620"/>
      <c r="BG12" s="621">
        <v>1617361</v>
      </c>
      <c r="BH12" s="622"/>
      <c r="BI12" s="622"/>
      <c r="BJ12" s="622"/>
      <c r="BK12" s="622"/>
      <c r="BL12" s="622"/>
      <c r="BM12" s="622"/>
      <c r="BN12" s="623"/>
      <c r="BO12" s="659">
        <v>56.9</v>
      </c>
      <c r="BP12" s="659"/>
      <c r="BQ12" s="659"/>
      <c r="BR12" s="659"/>
      <c r="BS12" s="660" t="s">
        <v>121</v>
      </c>
      <c r="BT12" s="660"/>
      <c r="BU12" s="660"/>
      <c r="BV12" s="660"/>
      <c r="BW12" s="660"/>
      <c r="BX12" s="660"/>
      <c r="BY12" s="660"/>
      <c r="BZ12" s="660"/>
      <c r="CA12" s="660"/>
      <c r="CB12" s="695"/>
      <c r="CD12" s="618" t="s">
        <v>240</v>
      </c>
      <c r="CE12" s="619"/>
      <c r="CF12" s="619"/>
      <c r="CG12" s="619"/>
      <c r="CH12" s="619"/>
      <c r="CI12" s="619"/>
      <c r="CJ12" s="619"/>
      <c r="CK12" s="619"/>
      <c r="CL12" s="619"/>
      <c r="CM12" s="619"/>
      <c r="CN12" s="619"/>
      <c r="CO12" s="619"/>
      <c r="CP12" s="619"/>
      <c r="CQ12" s="620"/>
      <c r="CR12" s="621">
        <v>63307</v>
      </c>
      <c r="CS12" s="622"/>
      <c r="CT12" s="622"/>
      <c r="CU12" s="622"/>
      <c r="CV12" s="622"/>
      <c r="CW12" s="622"/>
      <c r="CX12" s="622"/>
      <c r="CY12" s="623"/>
      <c r="CZ12" s="659">
        <v>0.9</v>
      </c>
      <c r="DA12" s="659"/>
      <c r="DB12" s="659"/>
      <c r="DC12" s="659"/>
      <c r="DD12" s="627" t="s">
        <v>121</v>
      </c>
      <c r="DE12" s="622"/>
      <c r="DF12" s="622"/>
      <c r="DG12" s="622"/>
      <c r="DH12" s="622"/>
      <c r="DI12" s="622"/>
      <c r="DJ12" s="622"/>
      <c r="DK12" s="622"/>
      <c r="DL12" s="622"/>
      <c r="DM12" s="622"/>
      <c r="DN12" s="622"/>
      <c r="DO12" s="622"/>
      <c r="DP12" s="623"/>
      <c r="DQ12" s="627">
        <v>35288</v>
      </c>
      <c r="DR12" s="622"/>
      <c r="DS12" s="622"/>
      <c r="DT12" s="622"/>
      <c r="DU12" s="622"/>
      <c r="DV12" s="622"/>
      <c r="DW12" s="622"/>
      <c r="DX12" s="622"/>
      <c r="DY12" s="622"/>
      <c r="DZ12" s="622"/>
      <c r="EA12" s="622"/>
      <c r="EB12" s="622"/>
      <c r="EC12" s="658"/>
    </row>
    <row r="13" spans="2:143" ht="11.25" customHeight="1" x14ac:dyDescent="0.2">
      <c r="B13" s="618" t="s">
        <v>241</v>
      </c>
      <c r="C13" s="619"/>
      <c r="D13" s="619"/>
      <c r="E13" s="619"/>
      <c r="F13" s="619"/>
      <c r="G13" s="619"/>
      <c r="H13" s="619"/>
      <c r="I13" s="619"/>
      <c r="J13" s="619"/>
      <c r="K13" s="619"/>
      <c r="L13" s="619"/>
      <c r="M13" s="619"/>
      <c r="N13" s="619"/>
      <c r="O13" s="619"/>
      <c r="P13" s="619"/>
      <c r="Q13" s="620"/>
      <c r="R13" s="621" t="s">
        <v>121</v>
      </c>
      <c r="S13" s="622"/>
      <c r="T13" s="622"/>
      <c r="U13" s="622"/>
      <c r="V13" s="622"/>
      <c r="W13" s="622"/>
      <c r="X13" s="622"/>
      <c r="Y13" s="623"/>
      <c r="Z13" s="659" t="s">
        <v>121</v>
      </c>
      <c r="AA13" s="659"/>
      <c r="AB13" s="659"/>
      <c r="AC13" s="659"/>
      <c r="AD13" s="660" t="s">
        <v>121</v>
      </c>
      <c r="AE13" s="660"/>
      <c r="AF13" s="660"/>
      <c r="AG13" s="660"/>
      <c r="AH13" s="660"/>
      <c r="AI13" s="660"/>
      <c r="AJ13" s="660"/>
      <c r="AK13" s="660"/>
      <c r="AL13" s="624" t="s">
        <v>121</v>
      </c>
      <c r="AM13" s="625"/>
      <c r="AN13" s="625"/>
      <c r="AO13" s="661"/>
      <c r="AP13" s="618" t="s">
        <v>242</v>
      </c>
      <c r="AQ13" s="619"/>
      <c r="AR13" s="619"/>
      <c r="AS13" s="619"/>
      <c r="AT13" s="619"/>
      <c r="AU13" s="619"/>
      <c r="AV13" s="619"/>
      <c r="AW13" s="619"/>
      <c r="AX13" s="619"/>
      <c r="AY13" s="619"/>
      <c r="AZ13" s="619"/>
      <c r="BA13" s="619"/>
      <c r="BB13" s="619"/>
      <c r="BC13" s="619"/>
      <c r="BD13" s="619"/>
      <c r="BE13" s="619"/>
      <c r="BF13" s="620"/>
      <c r="BG13" s="621">
        <v>1534086</v>
      </c>
      <c r="BH13" s="622"/>
      <c r="BI13" s="622"/>
      <c r="BJ13" s="622"/>
      <c r="BK13" s="622"/>
      <c r="BL13" s="622"/>
      <c r="BM13" s="622"/>
      <c r="BN13" s="623"/>
      <c r="BO13" s="659">
        <v>54</v>
      </c>
      <c r="BP13" s="659"/>
      <c r="BQ13" s="659"/>
      <c r="BR13" s="659"/>
      <c r="BS13" s="660" t="s">
        <v>121</v>
      </c>
      <c r="BT13" s="660"/>
      <c r="BU13" s="660"/>
      <c r="BV13" s="660"/>
      <c r="BW13" s="660"/>
      <c r="BX13" s="660"/>
      <c r="BY13" s="660"/>
      <c r="BZ13" s="660"/>
      <c r="CA13" s="660"/>
      <c r="CB13" s="695"/>
      <c r="CD13" s="618" t="s">
        <v>243</v>
      </c>
      <c r="CE13" s="619"/>
      <c r="CF13" s="619"/>
      <c r="CG13" s="619"/>
      <c r="CH13" s="619"/>
      <c r="CI13" s="619"/>
      <c r="CJ13" s="619"/>
      <c r="CK13" s="619"/>
      <c r="CL13" s="619"/>
      <c r="CM13" s="619"/>
      <c r="CN13" s="619"/>
      <c r="CO13" s="619"/>
      <c r="CP13" s="619"/>
      <c r="CQ13" s="620"/>
      <c r="CR13" s="621">
        <v>674045</v>
      </c>
      <c r="CS13" s="622"/>
      <c r="CT13" s="622"/>
      <c r="CU13" s="622"/>
      <c r="CV13" s="622"/>
      <c r="CW13" s="622"/>
      <c r="CX13" s="622"/>
      <c r="CY13" s="623"/>
      <c r="CZ13" s="659">
        <v>9.6</v>
      </c>
      <c r="DA13" s="659"/>
      <c r="DB13" s="659"/>
      <c r="DC13" s="659"/>
      <c r="DD13" s="627">
        <v>122803</v>
      </c>
      <c r="DE13" s="622"/>
      <c r="DF13" s="622"/>
      <c r="DG13" s="622"/>
      <c r="DH13" s="622"/>
      <c r="DI13" s="622"/>
      <c r="DJ13" s="622"/>
      <c r="DK13" s="622"/>
      <c r="DL13" s="622"/>
      <c r="DM13" s="622"/>
      <c r="DN13" s="622"/>
      <c r="DO13" s="622"/>
      <c r="DP13" s="623"/>
      <c r="DQ13" s="627">
        <v>593320</v>
      </c>
      <c r="DR13" s="622"/>
      <c r="DS13" s="622"/>
      <c r="DT13" s="622"/>
      <c r="DU13" s="622"/>
      <c r="DV13" s="622"/>
      <c r="DW13" s="622"/>
      <c r="DX13" s="622"/>
      <c r="DY13" s="622"/>
      <c r="DZ13" s="622"/>
      <c r="EA13" s="622"/>
      <c r="EB13" s="622"/>
      <c r="EC13" s="658"/>
    </row>
    <row r="14" spans="2:143" ht="11.25" customHeight="1" x14ac:dyDescent="0.2">
      <c r="B14" s="618" t="s">
        <v>244</v>
      </c>
      <c r="C14" s="619"/>
      <c r="D14" s="619"/>
      <c r="E14" s="619"/>
      <c r="F14" s="619"/>
      <c r="G14" s="619"/>
      <c r="H14" s="619"/>
      <c r="I14" s="619"/>
      <c r="J14" s="619"/>
      <c r="K14" s="619"/>
      <c r="L14" s="619"/>
      <c r="M14" s="619"/>
      <c r="N14" s="619"/>
      <c r="O14" s="619"/>
      <c r="P14" s="619"/>
      <c r="Q14" s="620"/>
      <c r="R14" s="621">
        <v>426</v>
      </c>
      <c r="S14" s="622"/>
      <c r="T14" s="622"/>
      <c r="U14" s="622"/>
      <c r="V14" s="622"/>
      <c r="W14" s="622"/>
      <c r="X14" s="622"/>
      <c r="Y14" s="623"/>
      <c r="Z14" s="659">
        <v>0</v>
      </c>
      <c r="AA14" s="659"/>
      <c r="AB14" s="659"/>
      <c r="AC14" s="659"/>
      <c r="AD14" s="660">
        <v>426</v>
      </c>
      <c r="AE14" s="660"/>
      <c r="AF14" s="660"/>
      <c r="AG14" s="660"/>
      <c r="AH14" s="660"/>
      <c r="AI14" s="660"/>
      <c r="AJ14" s="660"/>
      <c r="AK14" s="660"/>
      <c r="AL14" s="624">
        <v>0</v>
      </c>
      <c r="AM14" s="625"/>
      <c r="AN14" s="625"/>
      <c r="AO14" s="661"/>
      <c r="AP14" s="618" t="s">
        <v>245</v>
      </c>
      <c r="AQ14" s="619"/>
      <c r="AR14" s="619"/>
      <c r="AS14" s="619"/>
      <c r="AT14" s="619"/>
      <c r="AU14" s="619"/>
      <c r="AV14" s="619"/>
      <c r="AW14" s="619"/>
      <c r="AX14" s="619"/>
      <c r="AY14" s="619"/>
      <c r="AZ14" s="619"/>
      <c r="BA14" s="619"/>
      <c r="BB14" s="619"/>
      <c r="BC14" s="619"/>
      <c r="BD14" s="619"/>
      <c r="BE14" s="619"/>
      <c r="BF14" s="620"/>
      <c r="BG14" s="621">
        <v>60351</v>
      </c>
      <c r="BH14" s="622"/>
      <c r="BI14" s="622"/>
      <c r="BJ14" s="622"/>
      <c r="BK14" s="622"/>
      <c r="BL14" s="622"/>
      <c r="BM14" s="622"/>
      <c r="BN14" s="623"/>
      <c r="BO14" s="659">
        <v>2.1</v>
      </c>
      <c r="BP14" s="659"/>
      <c r="BQ14" s="659"/>
      <c r="BR14" s="659"/>
      <c r="BS14" s="660" t="s">
        <v>121</v>
      </c>
      <c r="BT14" s="660"/>
      <c r="BU14" s="660"/>
      <c r="BV14" s="660"/>
      <c r="BW14" s="660"/>
      <c r="BX14" s="660"/>
      <c r="BY14" s="660"/>
      <c r="BZ14" s="660"/>
      <c r="CA14" s="660"/>
      <c r="CB14" s="695"/>
      <c r="CD14" s="618" t="s">
        <v>246</v>
      </c>
      <c r="CE14" s="619"/>
      <c r="CF14" s="619"/>
      <c r="CG14" s="619"/>
      <c r="CH14" s="619"/>
      <c r="CI14" s="619"/>
      <c r="CJ14" s="619"/>
      <c r="CK14" s="619"/>
      <c r="CL14" s="619"/>
      <c r="CM14" s="619"/>
      <c r="CN14" s="619"/>
      <c r="CO14" s="619"/>
      <c r="CP14" s="619"/>
      <c r="CQ14" s="620"/>
      <c r="CR14" s="621">
        <v>337922</v>
      </c>
      <c r="CS14" s="622"/>
      <c r="CT14" s="622"/>
      <c r="CU14" s="622"/>
      <c r="CV14" s="622"/>
      <c r="CW14" s="622"/>
      <c r="CX14" s="622"/>
      <c r="CY14" s="623"/>
      <c r="CZ14" s="659">
        <v>4.8</v>
      </c>
      <c r="DA14" s="659"/>
      <c r="DB14" s="659"/>
      <c r="DC14" s="659"/>
      <c r="DD14" s="627">
        <v>283</v>
      </c>
      <c r="DE14" s="622"/>
      <c r="DF14" s="622"/>
      <c r="DG14" s="622"/>
      <c r="DH14" s="622"/>
      <c r="DI14" s="622"/>
      <c r="DJ14" s="622"/>
      <c r="DK14" s="622"/>
      <c r="DL14" s="622"/>
      <c r="DM14" s="622"/>
      <c r="DN14" s="622"/>
      <c r="DO14" s="622"/>
      <c r="DP14" s="623"/>
      <c r="DQ14" s="627">
        <v>325521</v>
      </c>
      <c r="DR14" s="622"/>
      <c r="DS14" s="622"/>
      <c r="DT14" s="622"/>
      <c r="DU14" s="622"/>
      <c r="DV14" s="622"/>
      <c r="DW14" s="622"/>
      <c r="DX14" s="622"/>
      <c r="DY14" s="622"/>
      <c r="DZ14" s="622"/>
      <c r="EA14" s="622"/>
      <c r="EB14" s="622"/>
      <c r="EC14" s="658"/>
    </row>
    <row r="15" spans="2:143" ht="11.25" customHeight="1" x14ac:dyDescent="0.2">
      <c r="B15" s="618" t="s">
        <v>247</v>
      </c>
      <c r="C15" s="619"/>
      <c r="D15" s="619"/>
      <c r="E15" s="619"/>
      <c r="F15" s="619"/>
      <c r="G15" s="619"/>
      <c r="H15" s="619"/>
      <c r="I15" s="619"/>
      <c r="J15" s="619"/>
      <c r="K15" s="619"/>
      <c r="L15" s="619"/>
      <c r="M15" s="619"/>
      <c r="N15" s="619"/>
      <c r="O15" s="619"/>
      <c r="P15" s="619"/>
      <c r="Q15" s="620"/>
      <c r="R15" s="621" t="s">
        <v>121</v>
      </c>
      <c r="S15" s="622"/>
      <c r="T15" s="622"/>
      <c r="U15" s="622"/>
      <c r="V15" s="622"/>
      <c r="W15" s="622"/>
      <c r="X15" s="622"/>
      <c r="Y15" s="623"/>
      <c r="Z15" s="659" t="s">
        <v>121</v>
      </c>
      <c r="AA15" s="659"/>
      <c r="AB15" s="659"/>
      <c r="AC15" s="659"/>
      <c r="AD15" s="660" t="s">
        <v>121</v>
      </c>
      <c r="AE15" s="660"/>
      <c r="AF15" s="660"/>
      <c r="AG15" s="660"/>
      <c r="AH15" s="660"/>
      <c r="AI15" s="660"/>
      <c r="AJ15" s="660"/>
      <c r="AK15" s="660"/>
      <c r="AL15" s="624" t="s">
        <v>121</v>
      </c>
      <c r="AM15" s="625"/>
      <c r="AN15" s="625"/>
      <c r="AO15" s="661"/>
      <c r="AP15" s="618" t="s">
        <v>248</v>
      </c>
      <c r="AQ15" s="619"/>
      <c r="AR15" s="619"/>
      <c r="AS15" s="619"/>
      <c r="AT15" s="619"/>
      <c r="AU15" s="619"/>
      <c r="AV15" s="619"/>
      <c r="AW15" s="619"/>
      <c r="AX15" s="619"/>
      <c r="AY15" s="619"/>
      <c r="AZ15" s="619"/>
      <c r="BA15" s="619"/>
      <c r="BB15" s="619"/>
      <c r="BC15" s="619"/>
      <c r="BD15" s="619"/>
      <c r="BE15" s="619"/>
      <c r="BF15" s="620"/>
      <c r="BG15" s="621">
        <v>154048</v>
      </c>
      <c r="BH15" s="622"/>
      <c r="BI15" s="622"/>
      <c r="BJ15" s="622"/>
      <c r="BK15" s="622"/>
      <c r="BL15" s="622"/>
      <c r="BM15" s="622"/>
      <c r="BN15" s="623"/>
      <c r="BO15" s="659">
        <v>5.4</v>
      </c>
      <c r="BP15" s="659"/>
      <c r="BQ15" s="659"/>
      <c r="BR15" s="659"/>
      <c r="BS15" s="660" t="s">
        <v>121</v>
      </c>
      <c r="BT15" s="660"/>
      <c r="BU15" s="660"/>
      <c r="BV15" s="660"/>
      <c r="BW15" s="660"/>
      <c r="BX15" s="660"/>
      <c r="BY15" s="660"/>
      <c r="BZ15" s="660"/>
      <c r="CA15" s="660"/>
      <c r="CB15" s="695"/>
      <c r="CD15" s="618" t="s">
        <v>249</v>
      </c>
      <c r="CE15" s="619"/>
      <c r="CF15" s="619"/>
      <c r="CG15" s="619"/>
      <c r="CH15" s="619"/>
      <c r="CI15" s="619"/>
      <c r="CJ15" s="619"/>
      <c r="CK15" s="619"/>
      <c r="CL15" s="619"/>
      <c r="CM15" s="619"/>
      <c r="CN15" s="619"/>
      <c r="CO15" s="619"/>
      <c r="CP15" s="619"/>
      <c r="CQ15" s="620"/>
      <c r="CR15" s="621">
        <v>1161937</v>
      </c>
      <c r="CS15" s="622"/>
      <c r="CT15" s="622"/>
      <c r="CU15" s="622"/>
      <c r="CV15" s="622"/>
      <c r="CW15" s="622"/>
      <c r="CX15" s="622"/>
      <c r="CY15" s="623"/>
      <c r="CZ15" s="659">
        <v>16.600000000000001</v>
      </c>
      <c r="DA15" s="659"/>
      <c r="DB15" s="659"/>
      <c r="DC15" s="659"/>
      <c r="DD15" s="627">
        <v>372350</v>
      </c>
      <c r="DE15" s="622"/>
      <c r="DF15" s="622"/>
      <c r="DG15" s="622"/>
      <c r="DH15" s="622"/>
      <c r="DI15" s="622"/>
      <c r="DJ15" s="622"/>
      <c r="DK15" s="622"/>
      <c r="DL15" s="622"/>
      <c r="DM15" s="622"/>
      <c r="DN15" s="622"/>
      <c r="DO15" s="622"/>
      <c r="DP15" s="623"/>
      <c r="DQ15" s="627">
        <v>739374</v>
      </c>
      <c r="DR15" s="622"/>
      <c r="DS15" s="622"/>
      <c r="DT15" s="622"/>
      <c r="DU15" s="622"/>
      <c r="DV15" s="622"/>
      <c r="DW15" s="622"/>
      <c r="DX15" s="622"/>
      <c r="DY15" s="622"/>
      <c r="DZ15" s="622"/>
      <c r="EA15" s="622"/>
      <c r="EB15" s="622"/>
      <c r="EC15" s="658"/>
    </row>
    <row r="16" spans="2:143" ht="11.25" customHeight="1" x14ac:dyDescent="0.2">
      <c r="B16" s="618" t="s">
        <v>250</v>
      </c>
      <c r="C16" s="619"/>
      <c r="D16" s="619"/>
      <c r="E16" s="619"/>
      <c r="F16" s="619"/>
      <c r="G16" s="619"/>
      <c r="H16" s="619"/>
      <c r="I16" s="619"/>
      <c r="J16" s="619"/>
      <c r="K16" s="619"/>
      <c r="L16" s="619"/>
      <c r="M16" s="619"/>
      <c r="N16" s="619"/>
      <c r="O16" s="619"/>
      <c r="P16" s="619"/>
      <c r="Q16" s="620"/>
      <c r="R16" s="621">
        <v>4959</v>
      </c>
      <c r="S16" s="622"/>
      <c r="T16" s="622"/>
      <c r="U16" s="622"/>
      <c r="V16" s="622"/>
      <c r="W16" s="622"/>
      <c r="X16" s="622"/>
      <c r="Y16" s="623"/>
      <c r="Z16" s="659">
        <v>0.1</v>
      </c>
      <c r="AA16" s="659"/>
      <c r="AB16" s="659"/>
      <c r="AC16" s="659"/>
      <c r="AD16" s="660">
        <v>4959</v>
      </c>
      <c r="AE16" s="660"/>
      <c r="AF16" s="660"/>
      <c r="AG16" s="660"/>
      <c r="AH16" s="660"/>
      <c r="AI16" s="660"/>
      <c r="AJ16" s="660"/>
      <c r="AK16" s="660"/>
      <c r="AL16" s="624">
        <v>0.1</v>
      </c>
      <c r="AM16" s="625"/>
      <c r="AN16" s="625"/>
      <c r="AO16" s="661"/>
      <c r="AP16" s="618" t="s">
        <v>251</v>
      </c>
      <c r="AQ16" s="619"/>
      <c r="AR16" s="619"/>
      <c r="AS16" s="619"/>
      <c r="AT16" s="619"/>
      <c r="AU16" s="619"/>
      <c r="AV16" s="619"/>
      <c r="AW16" s="619"/>
      <c r="AX16" s="619"/>
      <c r="AY16" s="619"/>
      <c r="AZ16" s="619"/>
      <c r="BA16" s="619"/>
      <c r="BB16" s="619"/>
      <c r="BC16" s="619"/>
      <c r="BD16" s="619"/>
      <c r="BE16" s="619"/>
      <c r="BF16" s="620"/>
      <c r="BG16" s="621" t="s">
        <v>121</v>
      </c>
      <c r="BH16" s="622"/>
      <c r="BI16" s="622"/>
      <c r="BJ16" s="622"/>
      <c r="BK16" s="622"/>
      <c r="BL16" s="622"/>
      <c r="BM16" s="622"/>
      <c r="BN16" s="623"/>
      <c r="BO16" s="659" t="s">
        <v>121</v>
      </c>
      <c r="BP16" s="659"/>
      <c r="BQ16" s="659"/>
      <c r="BR16" s="659"/>
      <c r="BS16" s="660" t="s">
        <v>121</v>
      </c>
      <c r="BT16" s="660"/>
      <c r="BU16" s="660"/>
      <c r="BV16" s="660"/>
      <c r="BW16" s="660"/>
      <c r="BX16" s="660"/>
      <c r="BY16" s="660"/>
      <c r="BZ16" s="660"/>
      <c r="CA16" s="660"/>
      <c r="CB16" s="695"/>
      <c r="CD16" s="618" t="s">
        <v>252</v>
      </c>
      <c r="CE16" s="619"/>
      <c r="CF16" s="619"/>
      <c r="CG16" s="619"/>
      <c r="CH16" s="619"/>
      <c r="CI16" s="619"/>
      <c r="CJ16" s="619"/>
      <c r="CK16" s="619"/>
      <c r="CL16" s="619"/>
      <c r="CM16" s="619"/>
      <c r="CN16" s="619"/>
      <c r="CO16" s="619"/>
      <c r="CP16" s="619"/>
      <c r="CQ16" s="620"/>
      <c r="CR16" s="621" t="s">
        <v>121</v>
      </c>
      <c r="CS16" s="622"/>
      <c r="CT16" s="622"/>
      <c r="CU16" s="622"/>
      <c r="CV16" s="622"/>
      <c r="CW16" s="622"/>
      <c r="CX16" s="622"/>
      <c r="CY16" s="623"/>
      <c r="CZ16" s="659" t="s">
        <v>121</v>
      </c>
      <c r="DA16" s="659"/>
      <c r="DB16" s="659"/>
      <c r="DC16" s="659"/>
      <c r="DD16" s="627" t="s">
        <v>121</v>
      </c>
      <c r="DE16" s="622"/>
      <c r="DF16" s="622"/>
      <c r="DG16" s="622"/>
      <c r="DH16" s="622"/>
      <c r="DI16" s="622"/>
      <c r="DJ16" s="622"/>
      <c r="DK16" s="622"/>
      <c r="DL16" s="622"/>
      <c r="DM16" s="622"/>
      <c r="DN16" s="622"/>
      <c r="DO16" s="622"/>
      <c r="DP16" s="623"/>
      <c r="DQ16" s="627" t="s">
        <v>121</v>
      </c>
      <c r="DR16" s="622"/>
      <c r="DS16" s="622"/>
      <c r="DT16" s="622"/>
      <c r="DU16" s="622"/>
      <c r="DV16" s="622"/>
      <c r="DW16" s="622"/>
      <c r="DX16" s="622"/>
      <c r="DY16" s="622"/>
      <c r="DZ16" s="622"/>
      <c r="EA16" s="622"/>
      <c r="EB16" s="622"/>
      <c r="EC16" s="658"/>
    </row>
    <row r="17" spans="2:133" ht="11.25" customHeight="1" x14ac:dyDescent="0.2">
      <c r="B17" s="618" t="s">
        <v>253</v>
      </c>
      <c r="C17" s="619"/>
      <c r="D17" s="619"/>
      <c r="E17" s="619"/>
      <c r="F17" s="619"/>
      <c r="G17" s="619"/>
      <c r="H17" s="619"/>
      <c r="I17" s="619"/>
      <c r="J17" s="619"/>
      <c r="K17" s="619"/>
      <c r="L17" s="619"/>
      <c r="M17" s="619"/>
      <c r="N17" s="619"/>
      <c r="O17" s="619"/>
      <c r="P17" s="619"/>
      <c r="Q17" s="620"/>
      <c r="R17" s="621">
        <v>52021</v>
      </c>
      <c r="S17" s="622"/>
      <c r="T17" s="622"/>
      <c r="U17" s="622"/>
      <c r="V17" s="622"/>
      <c r="W17" s="622"/>
      <c r="X17" s="622"/>
      <c r="Y17" s="623"/>
      <c r="Z17" s="659">
        <v>0.7</v>
      </c>
      <c r="AA17" s="659"/>
      <c r="AB17" s="659"/>
      <c r="AC17" s="659"/>
      <c r="AD17" s="660">
        <v>52021</v>
      </c>
      <c r="AE17" s="660"/>
      <c r="AF17" s="660"/>
      <c r="AG17" s="660"/>
      <c r="AH17" s="660"/>
      <c r="AI17" s="660"/>
      <c r="AJ17" s="660"/>
      <c r="AK17" s="660"/>
      <c r="AL17" s="624">
        <v>1.3</v>
      </c>
      <c r="AM17" s="625"/>
      <c r="AN17" s="625"/>
      <c r="AO17" s="661"/>
      <c r="AP17" s="618" t="s">
        <v>254</v>
      </c>
      <c r="AQ17" s="619"/>
      <c r="AR17" s="619"/>
      <c r="AS17" s="619"/>
      <c r="AT17" s="619"/>
      <c r="AU17" s="619"/>
      <c r="AV17" s="619"/>
      <c r="AW17" s="619"/>
      <c r="AX17" s="619"/>
      <c r="AY17" s="619"/>
      <c r="AZ17" s="619"/>
      <c r="BA17" s="619"/>
      <c r="BB17" s="619"/>
      <c r="BC17" s="619"/>
      <c r="BD17" s="619"/>
      <c r="BE17" s="619"/>
      <c r="BF17" s="620"/>
      <c r="BG17" s="621" t="s">
        <v>121</v>
      </c>
      <c r="BH17" s="622"/>
      <c r="BI17" s="622"/>
      <c r="BJ17" s="622"/>
      <c r="BK17" s="622"/>
      <c r="BL17" s="622"/>
      <c r="BM17" s="622"/>
      <c r="BN17" s="623"/>
      <c r="BO17" s="659" t="s">
        <v>121</v>
      </c>
      <c r="BP17" s="659"/>
      <c r="BQ17" s="659"/>
      <c r="BR17" s="659"/>
      <c r="BS17" s="660" t="s">
        <v>121</v>
      </c>
      <c r="BT17" s="660"/>
      <c r="BU17" s="660"/>
      <c r="BV17" s="660"/>
      <c r="BW17" s="660"/>
      <c r="BX17" s="660"/>
      <c r="BY17" s="660"/>
      <c r="BZ17" s="660"/>
      <c r="CA17" s="660"/>
      <c r="CB17" s="695"/>
      <c r="CD17" s="618" t="s">
        <v>255</v>
      </c>
      <c r="CE17" s="619"/>
      <c r="CF17" s="619"/>
      <c r="CG17" s="619"/>
      <c r="CH17" s="619"/>
      <c r="CI17" s="619"/>
      <c r="CJ17" s="619"/>
      <c r="CK17" s="619"/>
      <c r="CL17" s="619"/>
      <c r="CM17" s="619"/>
      <c r="CN17" s="619"/>
      <c r="CO17" s="619"/>
      <c r="CP17" s="619"/>
      <c r="CQ17" s="620"/>
      <c r="CR17" s="621">
        <v>151208</v>
      </c>
      <c r="CS17" s="622"/>
      <c r="CT17" s="622"/>
      <c r="CU17" s="622"/>
      <c r="CV17" s="622"/>
      <c r="CW17" s="622"/>
      <c r="CX17" s="622"/>
      <c r="CY17" s="623"/>
      <c r="CZ17" s="659">
        <v>2.2000000000000002</v>
      </c>
      <c r="DA17" s="659"/>
      <c r="DB17" s="659"/>
      <c r="DC17" s="659"/>
      <c r="DD17" s="627" t="s">
        <v>121</v>
      </c>
      <c r="DE17" s="622"/>
      <c r="DF17" s="622"/>
      <c r="DG17" s="622"/>
      <c r="DH17" s="622"/>
      <c r="DI17" s="622"/>
      <c r="DJ17" s="622"/>
      <c r="DK17" s="622"/>
      <c r="DL17" s="622"/>
      <c r="DM17" s="622"/>
      <c r="DN17" s="622"/>
      <c r="DO17" s="622"/>
      <c r="DP17" s="623"/>
      <c r="DQ17" s="627">
        <v>149446</v>
      </c>
      <c r="DR17" s="622"/>
      <c r="DS17" s="622"/>
      <c r="DT17" s="622"/>
      <c r="DU17" s="622"/>
      <c r="DV17" s="622"/>
      <c r="DW17" s="622"/>
      <c r="DX17" s="622"/>
      <c r="DY17" s="622"/>
      <c r="DZ17" s="622"/>
      <c r="EA17" s="622"/>
      <c r="EB17" s="622"/>
      <c r="EC17" s="658"/>
    </row>
    <row r="18" spans="2:133" ht="11.25" customHeight="1" x14ac:dyDescent="0.2">
      <c r="B18" s="618" t="s">
        <v>256</v>
      </c>
      <c r="C18" s="619"/>
      <c r="D18" s="619"/>
      <c r="E18" s="619"/>
      <c r="F18" s="619"/>
      <c r="G18" s="619"/>
      <c r="H18" s="619"/>
      <c r="I18" s="619"/>
      <c r="J18" s="619"/>
      <c r="K18" s="619"/>
      <c r="L18" s="619"/>
      <c r="M18" s="619"/>
      <c r="N18" s="619"/>
      <c r="O18" s="619"/>
      <c r="P18" s="619"/>
      <c r="Q18" s="620"/>
      <c r="R18" s="621">
        <v>11258</v>
      </c>
      <c r="S18" s="622"/>
      <c r="T18" s="622"/>
      <c r="U18" s="622"/>
      <c r="V18" s="622"/>
      <c r="W18" s="622"/>
      <c r="X18" s="622"/>
      <c r="Y18" s="623"/>
      <c r="Z18" s="659">
        <v>0.2</v>
      </c>
      <c r="AA18" s="659"/>
      <c r="AB18" s="659"/>
      <c r="AC18" s="659"/>
      <c r="AD18" s="660">
        <v>11258</v>
      </c>
      <c r="AE18" s="660"/>
      <c r="AF18" s="660"/>
      <c r="AG18" s="660"/>
      <c r="AH18" s="660"/>
      <c r="AI18" s="660"/>
      <c r="AJ18" s="660"/>
      <c r="AK18" s="660"/>
      <c r="AL18" s="624">
        <v>0.3</v>
      </c>
      <c r="AM18" s="625"/>
      <c r="AN18" s="625"/>
      <c r="AO18" s="661"/>
      <c r="AP18" s="618" t="s">
        <v>257</v>
      </c>
      <c r="AQ18" s="619"/>
      <c r="AR18" s="619"/>
      <c r="AS18" s="619"/>
      <c r="AT18" s="619"/>
      <c r="AU18" s="619"/>
      <c r="AV18" s="619"/>
      <c r="AW18" s="619"/>
      <c r="AX18" s="619"/>
      <c r="AY18" s="619"/>
      <c r="AZ18" s="619"/>
      <c r="BA18" s="619"/>
      <c r="BB18" s="619"/>
      <c r="BC18" s="619"/>
      <c r="BD18" s="619"/>
      <c r="BE18" s="619"/>
      <c r="BF18" s="620"/>
      <c r="BG18" s="621" t="s">
        <v>121</v>
      </c>
      <c r="BH18" s="622"/>
      <c r="BI18" s="622"/>
      <c r="BJ18" s="622"/>
      <c r="BK18" s="622"/>
      <c r="BL18" s="622"/>
      <c r="BM18" s="622"/>
      <c r="BN18" s="623"/>
      <c r="BO18" s="659" t="s">
        <v>121</v>
      </c>
      <c r="BP18" s="659"/>
      <c r="BQ18" s="659"/>
      <c r="BR18" s="659"/>
      <c r="BS18" s="660" t="s">
        <v>121</v>
      </c>
      <c r="BT18" s="660"/>
      <c r="BU18" s="660"/>
      <c r="BV18" s="660"/>
      <c r="BW18" s="660"/>
      <c r="BX18" s="660"/>
      <c r="BY18" s="660"/>
      <c r="BZ18" s="660"/>
      <c r="CA18" s="660"/>
      <c r="CB18" s="695"/>
      <c r="CD18" s="618" t="s">
        <v>258</v>
      </c>
      <c r="CE18" s="619"/>
      <c r="CF18" s="619"/>
      <c r="CG18" s="619"/>
      <c r="CH18" s="619"/>
      <c r="CI18" s="619"/>
      <c r="CJ18" s="619"/>
      <c r="CK18" s="619"/>
      <c r="CL18" s="619"/>
      <c r="CM18" s="619"/>
      <c r="CN18" s="619"/>
      <c r="CO18" s="619"/>
      <c r="CP18" s="619"/>
      <c r="CQ18" s="620"/>
      <c r="CR18" s="621" t="s">
        <v>121</v>
      </c>
      <c r="CS18" s="622"/>
      <c r="CT18" s="622"/>
      <c r="CU18" s="622"/>
      <c r="CV18" s="622"/>
      <c r="CW18" s="622"/>
      <c r="CX18" s="622"/>
      <c r="CY18" s="623"/>
      <c r="CZ18" s="659" t="s">
        <v>121</v>
      </c>
      <c r="DA18" s="659"/>
      <c r="DB18" s="659"/>
      <c r="DC18" s="659"/>
      <c r="DD18" s="627" t="s">
        <v>121</v>
      </c>
      <c r="DE18" s="622"/>
      <c r="DF18" s="622"/>
      <c r="DG18" s="622"/>
      <c r="DH18" s="622"/>
      <c r="DI18" s="622"/>
      <c r="DJ18" s="622"/>
      <c r="DK18" s="622"/>
      <c r="DL18" s="622"/>
      <c r="DM18" s="622"/>
      <c r="DN18" s="622"/>
      <c r="DO18" s="622"/>
      <c r="DP18" s="623"/>
      <c r="DQ18" s="627" t="s">
        <v>121</v>
      </c>
      <c r="DR18" s="622"/>
      <c r="DS18" s="622"/>
      <c r="DT18" s="622"/>
      <c r="DU18" s="622"/>
      <c r="DV18" s="622"/>
      <c r="DW18" s="622"/>
      <c r="DX18" s="622"/>
      <c r="DY18" s="622"/>
      <c r="DZ18" s="622"/>
      <c r="EA18" s="622"/>
      <c r="EB18" s="622"/>
      <c r="EC18" s="658"/>
    </row>
    <row r="19" spans="2:133" ht="11.25" customHeight="1" x14ac:dyDescent="0.2">
      <c r="B19" s="618" t="s">
        <v>259</v>
      </c>
      <c r="C19" s="619"/>
      <c r="D19" s="619"/>
      <c r="E19" s="619"/>
      <c r="F19" s="619"/>
      <c r="G19" s="619"/>
      <c r="H19" s="619"/>
      <c r="I19" s="619"/>
      <c r="J19" s="619"/>
      <c r="K19" s="619"/>
      <c r="L19" s="619"/>
      <c r="M19" s="619"/>
      <c r="N19" s="619"/>
      <c r="O19" s="619"/>
      <c r="P19" s="619"/>
      <c r="Q19" s="620"/>
      <c r="R19" s="621">
        <v>9786</v>
      </c>
      <c r="S19" s="622"/>
      <c r="T19" s="622"/>
      <c r="U19" s="622"/>
      <c r="V19" s="622"/>
      <c r="W19" s="622"/>
      <c r="X19" s="622"/>
      <c r="Y19" s="623"/>
      <c r="Z19" s="659">
        <v>0.1</v>
      </c>
      <c r="AA19" s="659"/>
      <c r="AB19" s="659"/>
      <c r="AC19" s="659"/>
      <c r="AD19" s="660">
        <v>9786</v>
      </c>
      <c r="AE19" s="660"/>
      <c r="AF19" s="660"/>
      <c r="AG19" s="660"/>
      <c r="AH19" s="660"/>
      <c r="AI19" s="660"/>
      <c r="AJ19" s="660"/>
      <c r="AK19" s="660"/>
      <c r="AL19" s="624">
        <v>0.2</v>
      </c>
      <c r="AM19" s="625"/>
      <c r="AN19" s="625"/>
      <c r="AO19" s="661"/>
      <c r="AP19" s="618" t="s">
        <v>260</v>
      </c>
      <c r="AQ19" s="619"/>
      <c r="AR19" s="619"/>
      <c r="AS19" s="619"/>
      <c r="AT19" s="619"/>
      <c r="AU19" s="619"/>
      <c r="AV19" s="619"/>
      <c r="AW19" s="619"/>
      <c r="AX19" s="619"/>
      <c r="AY19" s="619"/>
      <c r="AZ19" s="619"/>
      <c r="BA19" s="619"/>
      <c r="BB19" s="619"/>
      <c r="BC19" s="619"/>
      <c r="BD19" s="619"/>
      <c r="BE19" s="619"/>
      <c r="BF19" s="620"/>
      <c r="BG19" s="621" t="s">
        <v>121</v>
      </c>
      <c r="BH19" s="622"/>
      <c r="BI19" s="622"/>
      <c r="BJ19" s="622"/>
      <c r="BK19" s="622"/>
      <c r="BL19" s="622"/>
      <c r="BM19" s="622"/>
      <c r="BN19" s="623"/>
      <c r="BO19" s="659" t="s">
        <v>121</v>
      </c>
      <c r="BP19" s="659"/>
      <c r="BQ19" s="659"/>
      <c r="BR19" s="659"/>
      <c r="BS19" s="660" t="s">
        <v>121</v>
      </c>
      <c r="BT19" s="660"/>
      <c r="BU19" s="660"/>
      <c r="BV19" s="660"/>
      <c r="BW19" s="660"/>
      <c r="BX19" s="660"/>
      <c r="BY19" s="660"/>
      <c r="BZ19" s="660"/>
      <c r="CA19" s="660"/>
      <c r="CB19" s="695"/>
      <c r="CD19" s="618" t="s">
        <v>261</v>
      </c>
      <c r="CE19" s="619"/>
      <c r="CF19" s="619"/>
      <c r="CG19" s="619"/>
      <c r="CH19" s="619"/>
      <c r="CI19" s="619"/>
      <c r="CJ19" s="619"/>
      <c r="CK19" s="619"/>
      <c r="CL19" s="619"/>
      <c r="CM19" s="619"/>
      <c r="CN19" s="619"/>
      <c r="CO19" s="619"/>
      <c r="CP19" s="619"/>
      <c r="CQ19" s="620"/>
      <c r="CR19" s="621" t="s">
        <v>121</v>
      </c>
      <c r="CS19" s="622"/>
      <c r="CT19" s="622"/>
      <c r="CU19" s="622"/>
      <c r="CV19" s="622"/>
      <c r="CW19" s="622"/>
      <c r="CX19" s="622"/>
      <c r="CY19" s="623"/>
      <c r="CZ19" s="659" t="s">
        <v>121</v>
      </c>
      <c r="DA19" s="659"/>
      <c r="DB19" s="659"/>
      <c r="DC19" s="659"/>
      <c r="DD19" s="627" t="s">
        <v>121</v>
      </c>
      <c r="DE19" s="622"/>
      <c r="DF19" s="622"/>
      <c r="DG19" s="622"/>
      <c r="DH19" s="622"/>
      <c r="DI19" s="622"/>
      <c r="DJ19" s="622"/>
      <c r="DK19" s="622"/>
      <c r="DL19" s="622"/>
      <c r="DM19" s="622"/>
      <c r="DN19" s="622"/>
      <c r="DO19" s="622"/>
      <c r="DP19" s="623"/>
      <c r="DQ19" s="627" t="s">
        <v>121</v>
      </c>
      <c r="DR19" s="622"/>
      <c r="DS19" s="622"/>
      <c r="DT19" s="622"/>
      <c r="DU19" s="622"/>
      <c r="DV19" s="622"/>
      <c r="DW19" s="622"/>
      <c r="DX19" s="622"/>
      <c r="DY19" s="622"/>
      <c r="DZ19" s="622"/>
      <c r="EA19" s="622"/>
      <c r="EB19" s="622"/>
      <c r="EC19" s="658"/>
    </row>
    <row r="20" spans="2:133" ht="11.25" customHeight="1" x14ac:dyDescent="0.2">
      <c r="B20" s="696" t="s">
        <v>262</v>
      </c>
      <c r="C20" s="697"/>
      <c r="D20" s="697"/>
      <c r="E20" s="697"/>
      <c r="F20" s="697"/>
      <c r="G20" s="697"/>
      <c r="H20" s="697"/>
      <c r="I20" s="697"/>
      <c r="J20" s="697"/>
      <c r="K20" s="697"/>
      <c r="L20" s="697"/>
      <c r="M20" s="697"/>
      <c r="N20" s="697"/>
      <c r="O20" s="697"/>
      <c r="P20" s="697"/>
      <c r="Q20" s="698"/>
      <c r="R20" s="621">
        <v>1472</v>
      </c>
      <c r="S20" s="622"/>
      <c r="T20" s="622"/>
      <c r="U20" s="622"/>
      <c r="V20" s="622"/>
      <c r="W20" s="622"/>
      <c r="X20" s="622"/>
      <c r="Y20" s="623"/>
      <c r="Z20" s="659">
        <v>0</v>
      </c>
      <c r="AA20" s="659"/>
      <c r="AB20" s="659"/>
      <c r="AC20" s="659"/>
      <c r="AD20" s="660">
        <v>1472</v>
      </c>
      <c r="AE20" s="660"/>
      <c r="AF20" s="660"/>
      <c r="AG20" s="660"/>
      <c r="AH20" s="660"/>
      <c r="AI20" s="660"/>
      <c r="AJ20" s="660"/>
      <c r="AK20" s="660"/>
      <c r="AL20" s="624">
        <v>0</v>
      </c>
      <c r="AM20" s="625"/>
      <c r="AN20" s="625"/>
      <c r="AO20" s="661"/>
      <c r="AP20" s="618" t="s">
        <v>263</v>
      </c>
      <c r="AQ20" s="619"/>
      <c r="AR20" s="619"/>
      <c r="AS20" s="619"/>
      <c r="AT20" s="619"/>
      <c r="AU20" s="619"/>
      <c r="AV20" s="619"/>
      <c r="AW20" s="619"/>
      <c r="AX20" s="619"/>
      <c r="AY20" s="619"/>
      <c r="AZ20" s="619"/>
      <c r="BA20" s="619"/>
      <c r="BB20" s="619"/>
      <c r="BC20" s="619"/>
      <c r="BD20" s="619"/>
      <c r="BE20" s="619"/>
      <c r="BF20" s="620"/>
      <c r="BG20" s="621" t="s">
        <v>121</v>
      </c>
      <c r="BH20" s="622"/>
      <c r="BI20" s="622"/>
      <c r="BJ20" s="622"/>
      <c r="BK20" s="622"/>
      <c r="BL20" s="622"/>
      <c r="BM20" s="622"/>
      <c r="BN20" s="623"/>
      <c r="BO20" s="659" t="s">
        <v>121</v>
      </c>
      <c r="BP20" s="659"/>
      <c r="BQ20" s="659"/>
      <c r="BR20" s="659"/>
      <c r="BS20" s="660" t="s">
        <v>121</v>
      </c>
      <c r="BT20" s="660"/>
      <c r="BU20" s="660"/>
      <c r="BV20" s="660"/>
      <c r="BW20" s="660"/>
      <c r="BX20" s="660"/>
      <c r="BY20" s="660"/>
      <c r="BZ20" s="660"/>
      <c r="CA20" s="660"/>
      <c r="CB20" s="695"/>
      <c r="CD20" s="618" t="s">
        <v>264</v>
      </c>
      <c r="CE20" s="619"/>
      <c r="CF20" s="619"/>
      <c r="CG20" s="619"/>
      <c r="CH20" s="619"/>
      <c r="CI20" s="619"/>
      <c r="CJ20" s="619"/>
      <c r="CK20" s="619"/>
      <c r="CL20" s="619"/>
      <c r="CM20" s="619"/>
      <c r="CN20" s="619"/>
      <c r="CO20" s="619"/>
      <c r="CP20" s="619"/>
      <c r="CQ20" s="620"/>
      <c r="CR20" s="621">
        <v>6994888</v>
      </c>
      <c r="CS20" s="622"/>
      <c r="CT20" s="622"/>
      <c r="CU20" s="622"/>
      <c r="CV20" s="622"/>
      <c r="CW20" s="622"/>
      <c r="CX20" s="622"/>
      <c r="CY20" s="623"/>
      <c r="CZ20" s="659">
        <v>100</v>
      </c>
      <c r="DA20" s="659"/>
      <c r="DB20" s="659"/>
      <c r="DC20" s="659"/>
      <c r="DD20" s="627">
        <v>686929</v>
      </c>
      <c r="DE20" s="622"/>
      <c r="DF20" s="622"/>
      <c r="DG20" s="622"/>
      <c r="DH20" s="622"/>
      <c r="DI20" s="622"/>
      <c r="DJ20" s="622"/>
      <c r="DK20" s="622"/>
      <c r="DL20" s="622"/>
      <c r="DM20" s="622"/>
      <c r="DN20" s="622"/>
      <c r="DO20" s="622"/>
      <c r="DP20" s="623"/>
      <c r="DQ20" s="627">
        <v>4974013</v>
      </c>
      <c r="DR20" s="622"/>
      <c r="DS20" s="622"/>
      <c r="DT20" s="622"/>
      <c r="DU20" s="622"/>
      <c r="DV20" s="622"/>
      <c r="DW20" s="622"/>
      <c r="DX20" s="622"/>
      <c r="DY20" s="622"/>
      <c r="DZ20" s="622"/>
      <c r="EA20" s="622"/>
      <c r="EB20" s="622"/>
      <c r="EC20" s="658"/>
    </row>
    <row r="21" spans="2:133" ht="11.25" customHeight="1" x14ac:dyDescent="0.2">
      <c r="B21" s="618" t="s">
        <v>265</v>
      </c>
      <c r="C21" s="619"/>
      <c r="D21" s="619"/>
      <c r="E21" s="619"/>
      <c r="F21" s="619"/>
      <c r="G21" s="619"/>
      <c r="H21" s="619"/>
      <c r="I21" s="619"/>
      <c r="J21" s="619"/>
      <c r="K21" s="619"/>
      <c r="L21" s="619"/>
      <c r="M21" s="619"/>
      <c r="N21" s="619"/>
      <c r="O21" s="619"/>
      <c r="P21" s="619"/>
      <c r="Q21" s="620"/>
      <c r="R21" s="621">
        <v>643226</v>
      </c>
      <c r="S21" s="622"/>
      <c r="T21" s="622"/>
      <c r="U21" s="622"/>
      <c r="V21" s="622"/>
      <c r="W21" s="622"/>
      <c r="X21" s="622"/>
      <c r="Y21" s="623"/>
      <c r="Z21" s="659">
        <v>8.9</v>
      </c>
      <c r="AA21" s="659"/>
      <c r="AB21" s="659"/>
      <c r="AC21" s="659"/>
      <c r="AD21" s="660">
        <v>511221</v>
      </c>
      <c r="AE21" s="660"/>
      <c r="AF21" s="660"/>
      <c r="AG21" s="660"/>
      <c r="AH21" s="660"/>
      <c r="AI21" s="660"/>
      <c r="AJ21" s="660"/>
      <c r="AK21" s="660"/>
      <c r="AL21" s="624">
        <v>12.4</v>
      </c>
      <c r="AM21" s="625"/>
      <c r="AN21" s="625"/>
      <c r="AO21" s="661"/>
      <c r="AP21" s="618" t="s">
        <v>266</v>
      </c>
      <c r="AQ21" s="699"/>
      <c r="AR21" s="699"/>
      <c r="AS21" s="699"/>
      <c r="AT21" s="699"/>
      <c r="AU21" s="699"/>
      <c r="AV21" s="699"/>
      <c r="AW21" s="699"/>
      <c r="AX21" s="699"/>
      <c r="AY21" s="699"/>
      <c r="AZ21" s="699"/>
      <c r="BA21" s="699"/>
      <c r="BB21" s="699"/>
      <c r="BC21" s="699"/>
      <c r="BD21" s="699"/>
      <c r="BE21" s="699"/>
      <c r="BF21" s="700"/>
      <c r="BG21" s="621" t="s">
        <v>121</v>
      </c>
      <c r="BH21" s="622"/>
      <c r="BI21" s="622"/>
      <c r="BJ21" s="622"/>
      <c r="BK21" s="622"/>
      <c r="BL21" s="622"/>
      <c r="BM21" s="622"/>
      <c r="BN21" s="623"/>
      <c r="BO21" s="659" t="s">
        <v>121</v>
      </c>
      <c r="BP21" s="659"/>
      <c r="BQ21" s="659"/>
      <c r="BR21" s="659"/>
      <c r="BS21" s="660" t="s">
        <v>121</v>
      </c>
      <c r="BT21" s="660"/>
      <c r="BU21" s="660"/>
      <c r="BV21" s="660"/>
      <c r="BW21" s="660"/>
      <c r="BX21" s="660"/>
      <c r="BY21" s="660"/>
      <c r="BZ21" s="660"/>
      <c r="CA21" s="660"/>
      <c r="CB21" s="695"/>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2">
      <c r="B22" s="618" t="s">
        <v>267</v>
      </c>
      <c r="C22" s="619"/>
      <c r="D22" s="619"/>
      <c r="E22" s="619"/>
      <c r="F22" s="619"/>
      <c r="G22" s="619"/>
      <c r="H22" s="619"/>
      <c r="I22" s="619"/>
      <c r="J22" s="619"/>
      <c r="K22" s="619"/>
      <c r="L22" s="619"/>
      <c r="M22" s="619"/>
      <c r="N22" s="619"/>
      <c r="O22" s="619"/>
      <c r="P22" s="619"/>
      <c r="Q22" s="620"/>
      <c r="R22" s="621">
        <v>511221</v>
      </c>
      <c r="S22" s="622"/>
      <c r="T22" s="622"/>
      <c r="U22" s="622"/>
      <c r="V22" s="622"/>
      <c r="W22" s="622"/>
      <c r="X22" s="622"/>
      <c r="Y22" s="623"/>
      <c r="Z22" s="659">
        <v>7.1</v>
      </c>
      <c r="AA22" s="659"/>
      <c r="AB22" s="659"/>
      <c r="AC22" s="659"/>
      <c r="AD22" s="660">
        <v>511221</v>
      </c>
      <c r="AE22" s="660"/>
      <c r="AF22" s="660"/>
      <c r="AG22" s="660"/>
      <c r="AH22" s="660"/>
      <c r="AI22" s="660"/>
      <c r="AJ22" s="660"/>
      <c r="AK22" s="660"/>
      <c r="AL22" s="624">
        <v>12.4</v>
      </c>
      <c r="AM22" s="625"/>
      <c r="AN22" s="625"/>
      <c r="AO22" s="661"/>
      <c r="AP22" s="618" t="s">
        <v>268</v>
      </c>
      <c r="AQ22" s="699"/>
      <c r="AR22" s="699"/>
      <c r="AS22" s="699"/>
      <c r="AT22" s="699"/>
      <c r="AU22" s="699"/>
      <c r="AV22" s="699"/>
      <c r="AW22" s="699"/>
      <c r="AX22" s="699"/>
      <c r="AY22" s="699"/>
      <c r="AZ22" s="699"/>
      <c r="BA22" s="699"/>
      <c r="BB22" s="699"/>
      <c r="BC22" s="699"/>
      <c r="BD22" s="699"/>
      <c r="BE22" s="699"/>
      <c r="BF22" s="700"/>
      <c r="BG22" s="621" t="s">
        <v>121</v>
      </c>
      <c r="BH22" s="622"/>
      <c r="BI22" s="622"/>
      <c r="BJ22" s="622"/>
      <c r="BK22" s="622"/>
      <c r="BL22" s="622"/>
      <c r="BM22" s="622"/>
      <c r="BN22" s="623"/>
      <c r="BO22" s="659" t="s">
        <v>121</v>
      </c>
      <c r="BP22" s="659"/>
      <c r="BQ22" s="659"/>
      <c r="BR22" s="659"/>
      <c r="BS22" s="660" t="s">
        <v>121</v>
      </c>
      <c r="BT22" s="660"/>
      <c r="BU22" s="660"/>
      <c r="BV22" s="660"/>
      <c r="BW22" s="660"/>
      <c r="BX22" s="660"/>
      <c r="BY22" s="660"/>
      <c r="BZ22" s="660"/>
      <c r="CA22" s="660"/>
      <c r="CB22" s="695"/>
      <c r="CD22" s="673" t="s">
        <v>269</v>
      </c>
      <c r="CE22" s="674"/>
      <c r="CF22" s="674"/>
      <c r="CG22" s="674"/>
      <c r="CH22" s="674"/>
      <c r="CI22" s="674"/>
      <c r="CJ22" s="674"/>
      <c r="CK22" s="674"/>
      <c r="CL22" s="674"/>
      <c r="CM22" s="674"/>
      <c r="CN22" s="674"/>
      <c r="CO22" s="674"/>
      <c r="CP22" s="674"/>
      <c r="CQ22" s="674"/>
      <c r="CR22" s="674"/>
      <c r="CS22" s="674"/>
      <c r="CT22" s="674"/>
      <c r="CU22" s="674"/>
      <c r="CV22" s="674"/>
      <c r="CW22" s="674"/>
      <c r="CX22" s="674"/>
      <c r="CY22" s="674"/>
      <c r="CZ22" s="674"/>
      <c r="DA22" s="674"/>
      <c r="DB22" s="674"/>
      <c r="DC22" s="674"/>
      <c r="DD22" s="674"/>
      <c r="DE22" s="674"/>
      <c r="DF22" s="674"/>
      <c r="DG22" s="674"/>
      <c r="DH22" s="674"/>
      <c r="DI22" s="674"/>
      <c r="DJ22" s="674"/>
      <c r="DK22" s="674"/>
      <c r="DL22" s="674"/>
      <c r="DM22" s="674"/>
      <c r="DN22" s="674"/>
      <c r="DO22" s="674"/>
      <c r="DP22" s="674"/>
      <c r="DQ22" s="674"/>
      <c r="DR22" s="674"/>
      <c r="DS22" s="674"/>
      <c r="DT22" s="674"/>
      <c r="DU22" s="674"/>
      <c r="DV22" s="674"/>
      <c r="DW22" s="674"/>
      <c r="DX22" s="674"/>
      <c r="DY22" s="674"/>
      <c r="DZ22" s="674"/>
      <c r="EA22" s="674"/>
      <c r="EB22" s="674"/>
      <c r="EC22" s="675"/>
    </row>
    <row r="23" spans="2:133" ht="11.25" customHeight="1" x14ac:dyDescent="0.2">
      <c r="B23" s="618" t="s">
        <v>270</v>
      </c>
      <c r="C23" s="619"/>
      <c r="D23" s="619"/>
      <c r="E23" s="619"/>
      <c r="F23" s="619"/>
      <c r="G23" s="619"/>
      <c r="H23" s="619"/>
      <c r="I23" s="619"/>
      <c r="J23" s="619"/>
      <c r="K23" s="619"/>
      <c r="L23" s="619"/>
      <c r="M23" s="619"/>
      <c r="N23" s="619"/>
      <c r="O23" s="619"/>
      <c r="P23" s="619"/>
      <c r="Q23" s="620"/>
      <c r="R23" s="621">
        <v>132005</v>
      </c>
      <c r="S23" s="622"/>
      <c r="T23" s="622"/>
      <c r="U23" s="622"/>
      <c r="V23" s="622"/>
      <c r="W23" s="622"/>
      <c r="X23" s="622"/>
      <c r="Y23" s="623"/>
      <c r="Z23" s="659">
        <v>1.8</v>
      </c>
      <c r="AA23" s="659"/>
      <c r="AB23" s="659"/>
      <c r="AC23" s="659"/>
      <c r="AD23" s="660" t="s">
        <v>121</v>
      </c>
      <c r="AE23" s="660"/>
      <c r="AF23" s="660"/>
      <c r="AG23" s="660"/>
      <c r="AH23" s="660"/>
      <c r="AI23" s="660"/>
      <c r="AJ23" s="660"/>
      <c r="AK23" s="660"/>
      <c r="AL23" s="624" t="s">
        <v>121</v>
      </c>
      <c r="AM23" s="625"/>
      <c r="AN23" s="625"/>
      <c r="AO23" s="661"/>
      <c r="AP23" s="618" t="s">
        <v>271</v>
      </c>
      <c r="AQ23" s="699"/>
      <c r="AR23" s="699"/>
      <c r="AS23" s="699"/>
      <c r="AT23" s="699"/>
      <c r="AU23" s="699"/>
      <c r="AV23" s="699"/>
      <c r="AW23" s="699"/>
      <c r="AX23" s="699"/>
      <c r="AY23" s="699"/>
      <c r="AZ23" s="699"/>
      <c r="BA23" s="699"/>
      <c r="BB23" s="699"/>
      <c r="BC23" s="699"/>
      <c r="BD23" s="699"/>
      <c r="BE23" s="699"/>
      <c r="BF23" s="700"/>
      <c r="BG23" s="621" t="s">
        <v>121</v>
      </c>
      <c r="BH23" s="622"/>
      <c r="BI23" s="622"/>
      <c r="BJ23" s="622"/>
      <c r="BK23" s="622"/>
      <c r="BL23" s="622"/>
      <c r="BM23" s="622"/>
      <c r="BN23" s="623"/>
      <c r="BO23" s="659" t="s">
        <v>121</v>
      </c>
      <c r="BP23" s="659"/>
      <c r="BQ23" s="659"/>
      <c r="BR23" s="659"/>
      <c r="BS23" s="660" t="s">
        <v>121</v>
      </c>
      <c r="BT23" s="660"/>
      <c r="BU23" s="660"/>
      <c r="BV23" s="660"/>
      <c r="BW23" s="660"/>
      <c r="BX23" s="660"/>
      <c r="BY23" s="660"/>
      <c r="BZ23" s="660"/>
      <c r="CA23" s="660"/>
      <c r="CB23" s="695"/>
      <c r="CD23" s="673" t="s">
        <v>211</v>
      </c>
      <c r="CE23" s="674"/>
      <c r="CF23" s="674"/>
      <c r="CG23" s="674"/>
      <c r="CH23" s="674"/>
      <c r="CI23" s="674"/>
      <c r="CJ23" s="674"/>
      <c r="CK23" s="674"/>
      <c r="CL23" s="674"/>
      <c r="CM23" s="674"/>
      <c r="CN23" s="674"/>
      <c r="CO23" s="674"/>
      <c r="CP23" s="674"/>
      <c r="CQ23" s="675"/>
      <c r="CR23" s="673" t="s">
        <v>272</v>
      </c>
      <c r="CS23" s="674"/>
      <c r="CT23" s="674"/>
      <c r="CU23" s="674"/>
      <c r="CV23" s="674"/>
      <c r="CW23" s="674"/>
      <c r="CX23" s="674"/>
      <c r="CY23" s="675"/>
      <c r="CZ23" s="673" t="s">
        <v>273</v>
      </c>
      <c r="DA23" s="674"/>
      <c r="DB23" s="674"/>
      <c r="DC23" s="675"/>
      <c r="DD23" s="673" t="s">
        <v>274</v>
      </c>
      <c r="DE23" s="674"/>
      <c r="DF23" s="674"/>
      <c r="DG23" s="674"/>
      <c r="DH23" s="674"/>
      <c r="DI23" s="674"/>
      <c r="DJ23" s="674"/>
      <c r="DK23" s="675"/>
      <c r="DL23" s="711" t="s">
        <v>275</v>
      </c>
      <c r="DM23" s="712"/>
      <c r="DN23" s="712"/>
      <c r="DO23" s="712"/>
      <c r="DP23" s="712"/>
      <c r="DQ23" s="712"/>
      <c r="DR23" s="712"/>
      <c r="DS23" s="712"/>
      <c r="DT23" s="712"/>
      <c r="DU23" s="712"/>
      <c r="DV23" s="713"/>
      <c r="DW23" s="673" t="s">
        <v>276</v>
      </c>
      <c r="DX23" s="674"/>
      <c r="DY23" s="674"/>
      <c r="DZ23" s="674"/>
      <c r="EA23" s="674"/>
      <c r="EB23" s="674"/>
      <c r="EC23" s="675"/>
    </row>
    <row r="24" spans="2:133" ht="11.25" customHeight="1" x14ac:dyDescent="0.2">
      <c r="B24" s="618" t="s">
        <v>277</v>
      </c>
      <c r="C24" s="619"/>
      <c r="D24" s="619"/>
      <c r="E24" s="619"/>
      <c r="F24" s="619"/>
      <c r="G24" s="619"/>
      <c r="H24" s="619"/>
      <c r="I24" s="619"/>
      <c r="J24" s="619"/>
      <c r="K24" s="619"/>
      <c r="L24" s="619"/>
      <c r="M24" s="619"/>
      <c r="N24" s="619"/>
      <c r="O24" s="619"/>
      <c r="P24" s="619"/>
      <c r="Q24" s="620"/>
      <c r="R24" s="621" t="s">
        <v>121</v>
      </c>
      <c r="S24" s="622"/>
      <c r="T24" s="622"/>
      <c r="U24" s="622"/>
      <c r="V24" s="622"/>
      <c r="W24" s="622"/>
      <c r="X24" s="622"/>
      <c r="Y24" s="623"/>
      <c r="Z24" s="659" t="s">
        <v>121</v>
      </c>
      <c r="AA24" s="659"/>
      <c r="AB24" s="659"/>
      <c r="AC24" s="659"/>
      <c r="AD24" s="660" t="s">
        <v>121</v>
      </c>
      <c r="AE24" s="660"/>
      <c r="AF24" s="660"/>
      <c r="AG24" s="660"/>
      <c r="AH24" s="660"/>
      <c r="AI24" s="660"/>
      <c r="AJ24" s="660"/>
      <c r="AK24" s="660"/>
      <c r="AL24" s="624" t="s">
        <v>121</v>
      </c>
      <c r="AM24" s="625"/>
      <c r="AN24" s="625"/>
      <c r="AO24" s="661"/>
      <c r="AP24" s="618" t="s">
        <v>278</v>
      </c>
      <c r="AQ24" s="699"/>
      <c r="AR24" s="699"/>
      <c r="AS24" s="699"/>
      <c r="AT24" s="699"/>
      <c r="AU24" s="699"/>
      <c r="AV24" s="699"/>
      <c r="AW24" s="699"/>
      <c r="AX24" s="699"/>
      <c r="AY24" s="699"/>
      <c r="AZ24" s="699"/>
      <c r="BA24" s="699"/>
      <c r="BB24" s="699"/>
      <c r="BC24" s="699"/>
      <c r="BD24" s="699"/>
      <c r="BE24" s="699"/>
      <c r="BF24" s="700"/>
      <c r="BG24" s="621" t="s">
        <v>121</v>
      </c>
      <c r="BH24" s="622"/>
      <c r="BI24" s="622"/>
      <c r="BJ24" s="622"/>
      <c r="BK24" s="622"/>
      <c r="BL24" s="622"/>
      <c r="BM24" s="622"/>
      <c r="BN24" s="623"/>
      <c r="BO24" s="659" t="s">
        <v>121</v>
      </c>
      <c r="BP24" s="659"/>
      <c r="BQ24" s="659"/>
      <c r="BR24" s="659"/>
      <c r="BS24" s="660" t="s">
        <v>121</v>
      </c>
      <c r="BT24" s="660"/>
      <c r="BU24" s="660"/>
      <c r="BV24" s="660"/>
      <c r="BW24" s="660"/>
      <c r="BX24" s="660"/>
      <c r="BY24" s="660"/>
      <c r="BZ24" s="660"/>
      <c r="CA24" s="660"/>
      <c r="CB24" s="695"/>
      <c r="CD24" s="679" t="s">
        <v>279</v>
      </c>
      <c r="CE24" s="680"/>
      <c r="CF24" s="680"/>
      <c r="CG24" s="680"/>
      <c r="CH24" s="680"/>
      <c r="CI24" s="680"/>
      <c r="CJ24" s="680"/>
      <c r="CK24" s="680"/>
      <c r="CL24" s="680"/>
      <c r="CM24" s="680"/>
      <c r="CN24" s="680"/>
      <c r="CO24" s="680"/>
      <c r="CP24" s="680"/>
      <c r="CQ24" s="681"/>
      <c r="CR24" s="676">
        <v>2565810</v>
      </c>
      <c r="CS24" s="677"/>
      <c r="CT24" s="677"/>
      <c r="CU24" s="677"/>
      <c r="CV24" s="677"/>
      <c r="CW24" s="677"/>
      <c r="CX24" s="677"/>
      <c r="CY24" s="702"/>
      <c r="CZ24" s="703">
        <v>36.700000000000003</v>
      </c>
      <c r="DA24" s="685"/>
      <c r="DB24" s="685"/>
      <c r="DC24" s="705"/>
      <c r="DD24" s="701">
        <v>1559942</v>
      </c>
      <c r="DE24" s="677"/>
      <c r="DF24" s="677"/>
      <c r="DG24" s="677"/>
      <c r="DH24" s="677"/>
      <c r="DI24" s="677"/>
      <c r="DJ24" s="677"/>
      <c r="DK24" s="702"/>
      <c r="DL24" s="701">
        <v>1463503</v>
      </c>
      <c r="DM24" s="677"/>
      <c r="DN24" s="677"/>
      <c r="DO24" s="677"/>
      <c r="DP24" s="677"/>
      <c r="DQ24" s="677"/>
      <c r="DR24" s="677"/>
      <c r="DS24" s="677"/>
      <c r="DT24" s="677"/>
      <c r="DU24" s="677"/>
      <c r="DV24" s="702"/>
      <c r="DW24" s="703">
        <v>35.4</v>
      </c>
      <c r="DX24" s="685"/>
      <c r="DY24" s="685"/>
      <c r="DZ24" s="685"/>
      <c r="EA24" s="685"/>
      <c r="EB24" s="685"/>
      <c r="EC24" s="704"/>
    </row>
    <row r="25" spans="2:133" ht="11.25" customHeight="1" x14ac:dyDescent="0.2">
      <c r="B25" s="618" t="s">
        <v>280</v>
      </c>
      <c r="C25" s="619"/>
      <c r="D25" s="619"/>
      <c r="E25" s="619"/>
      <c r="F25" s="619"/>
      <c r="G25" s="619"/>
      <c r="H25" s="619"/>
      <c r="I25" s="619"/>
      <c r="J25" s="619"/>
      <c r="K25" s="619"/>
      <c r="L25" s="619"/>
      <c r="M25" s="619"/>
      <c r="N25" s="619"/>
      <c r="O25" s="619"/>
      <c r="P25" s="619"/>
      <c r="Q25" s="620"/>
      <c r="R25" s="621">
        <v>4029856</v>
      </c>
      <c r="S25" s="622"/>
      <c r="T25" s="622"/>
      <c r="U25" s="622"/>
      <c r="V25" s="622"/>
      <c r="W25" s="622"/>
      <c r="X25" s="622"/>
      <c r="Y25" s="623"/>
      <c r="Z25" s="659">
        <v>56.1</v>
      </c>
      <c r="AA25" s="659"/>
      <c r="AB25" s="659"/>
      <c r="AC25" s="659"/>
      <c r="AD25" s="660">
        <v>3897851</v>
      </c>
      <c r="AE25" s="660"/>
      <c r="AF25" s="660"/>
      <c r="AG25" s="660"/>
      <c r="AH25" s="660"/>
      <c r="AI25" s="660"/>
      <c r="AJ25" s="660"/>
      <c r="AK25" s="660"/>
      <c r="AL25" s="624">
        <v>94.9</v>
      </c>
      <c r="AM25" s="625"/>
      <c r="AN25" s="625"/>
      <c r="AO25" s="661"/>
      <c r="AP25" s="618" t="s">
        <v>281</v>
      </c>
      <c r="AQ25" s="699"/>
      <c r="AR25" s="699"/>
      <c r="AS25" s="699"/>
      <c r="AT25" s="699"/>
      <c r="AU25" s="699"/>
      <c r="AV25" s="699"/>
      <c r="AW25" s="699"/>
      <c r="AX25" s="699"/>
      <c r="AY25" s="699"/>
      <c r="AZ25" s="699"/>
      <c r="BA25" s="699"/>
      <c r="BB25" s="699"/>
      <c r="BC25" s="699"/>
      <c r="BD25" s="699"/>
      <c r="BE25" s="699"/>
      <c r="BF25" s="700"/>
      <c r="BG25" s="621" t="s">
        <v>121</v>
      </c>
      <c r="BH25" s="622"/>
      <c r="BI25" s="622"/>
      <c r="BJ25" s="622"/>
      <c r="BK25" s="622"/>
      <c r="BL25" s="622"/>
      <c r="BM25" s="622"/>
      <c r="BN25" s="623"/>
      <c r="BO25" s="659" t="s">
        <v>121</v>
      </c>
      <c r="BP25" s="659"/>
      <c r="BQ25" s="659"/>
      <c r="BR25" s="659"/>
      <c r="BS25" s="660" t="s">
        <v>121</v>
      </c>
      <c r="BT25" s="660"/>
      <c r="BU25" s="660"/>
      <c r="BV25" s="660"/>
      <c r="BW25" s="660"/>
      <c r="BX25" s="660"/>
      <c r="BY25" s="660"/>
      <c r="BZ25" s="660"/>
      <c r="CA25" s="660"/>
      <c r="CB25" s="695"/>
      <c r="CD25" s="618" t="s">
        <v>282</v>
      </c>
      <c r="CE25" s="619"/>
      <c r="CF25" s="619"/>
      <c r="CG25" s="619"/>
      <c r="CH25" s="619"/>
      <c r="CI25" s="619"/>
      <c r="CJ25" s="619"/>
      <c r="CK25" s="619"/>
      <c r="CL25" s="619"/>
      <c r="CM25" s="619"/>
      <c r="CN25" s="619"/>
      <c r="CO25" s="619"/>
      <c r="CP25" s="619"/>
      <c r="CQ25" s="620"/>
      <c r="CR25" s="621">
        <v>1150968</v>
      </c>
      <c r="CS25" s="634"/>
      <c r="CT25" s="634"/>
      <c r="CU25" s="634"/>
      <c r="CV25" s="634"/>
      <c r="CW25" s="634"/>
      <c r="CX25" s="634"/>
      <c r="CY25" s="635"/>
      <c r="CZ25" s="624">
        <v>16.5</v>
      </c>
      <c r="DA25" s="636"/>
      <c r="DB25" s="636"/>
      <c r="DC25" s="637"/>
      <c r="DD25" s="627">
        <v>1059158</v>
      </c>
      <c r="DE25" s="634"/>
      <c r="DF25" s="634"/>
      <c r="DG25" s="634"/>
      <c r="DH25" s="634"/>
      <c r="DI25" s="634"/>
      <c r="DJ25" s="634"/>
      <c r="DK25" s="635"/>
      <c r="DL25" s="627">
        <v>962719</v>
      </c>
      <c r="DM25" s="634"/>
      <c r="DN25" s="634"/>
      <c r="DO25" s="634"/>
      <c r="DP25" s="634"/>
      <c r="DQ25" s="634"/>
      <c r="DR25" s="634"/>
      <c r="DS25" s="634"/>
      <c r="DT25" s="634"/>
      <c r="DU25" s="634"/>
      <c r="DV25" s="635"/>
      <c r="DW25" s="624">
        <v>23.3</v>
      </c>
      <c r="DX25" s="636"/>
      <c r="DY25" s="636"/>
      <c r="DZ25" s="636"/>
      <c r="EA25" s="636"/>
      <c r="EB25" s="636"/>
      <c r="EC25" s="648"/>
    </row>
    <row r="26" spans="2:133" ht="11.25" customHeight="1" x14ac:dyDescent="0.2">
      <c r="B26" s="618" t="s">
        <v>283</v>
      </c>
      <c r="C26" s="619"/>
      <c r="D26" s="619"/>
      <c r="E26" s="619"/>
      <c r="F26" s="619"/>
      <c r="G26" s="619"/>
      <c r="H26" s="619"/>
      <c r="I26" s="619"/>
      <c r="J26" s="619"/>
      <c r="K26" s="619"/>
      <c r="L26" s="619"/>
      <c r="M26" s="619"/>
      <c r="N26" s="619"/>
      <c r="O26" s="619"/>
      <c r="P26" s="619"/>
      <c r="Q26" s="620"/>
      <c r="R26" s="621">
        <v>1262</v>
      </c>
      <c r="S26" s="622"/>
      <c r="T26" s="622"/>
      <c r="U26" s="622"/>
      <c r="V26" s="622"/>
      <c r="W26" s="622"/>
      <c r="X26" s="622"/>
      <c r="Y26" s="623"/>
      <c r="Z26" s="659">
        <v>0</v>
      </c>
      <c r="AA26" s="659"/>
      <c r="AB26" s="659"/>
      <c r="AC26" s="659"/>
      <c r="AD26" s="660">
        <v>1262</v>
      </c>
      <c r="AE26" s="660"/>
      <c r="AF26" s="660"/>
      <c r="AG26" s="660"/>
      <c r="AH26" s="660"/>
      <c r="AI26" s="660"/>
      <c r="AJ26" s="660"/>
      <c r="AK26" s="660"/>
      <c r="AL26" s="624">
        <v>0</v>
      </c>
      <c r="AM26" s="625"/>
      <c r="AN26" s="625"/>
      <c r="AO26" s="661"/>
      <c r="AP26" s="618" t="s">
        <v>284</v>
      </c>
      <c r="AQ26" s="699"/>
      <c r="AR26" s="699"/>
      <c r="AS26" s="699"/>
      <c r="AT26" s="699"/>
      <c r="AU26" s="699"/>
      <c r="AV26" s="699"/>
      <c r="AW26" s="699"/>
      <c r="AX26" s="699"/>
      <c r="AY26" s="699"/>
      <c r="AZ26" s="699"/>
      <c r="BA26" s="699"/>
      <c r="BB26" s="699"/>
      <c r="BC26" s="699"/>
      <c r="BD26" s="699"/>
      <c r="BE26" s="699"/>
      <c r="BF26" s="700"/>
      <c r="BG26" s="621" t="s">
        <v>121</v>
      </c>
      <c r="BH26" s="622"/>
      <c r="BI26" s="622"/>
      <c r="BJ26" s="622"/>
      <c r="BK26" s="622"/>
      <c r="BL26" s="622"/>
      <c r="BM26" s="622"/>
      <c r="BN26" s="623"/>
      <c r="BO26" s="659" t="s">
        <v>121</v>
      </c>
      <c r="BP26" s="659"/>
      <c r="BQ26" s="659"/>
      <c r="BR26" s="659"/>
      <c r="BS26" s="660" t="s">
        <v>121</v>
      </c>
      <c r="BT26" s="660"/>
      <c r="BU26" s="660"/>
      <c r="BV26" s="660"/>
      <c r="BW26" s="660"/>
      <c r="BX26" s="660"/>
      <c r="BY26" s="660"/>
      <c r="BZ26" s="660"/>
      <c r="CA26" s="660"/>
      <c r="CB26" s="695"/>
      <c r="CD26" s="618" t="s">
        <v>285</v>
      </c>
      <c r="CE26" s="619"/>
      <c r="CF26" s="619"/>
      <c r="CG26" s="619"/>
      <c r="CH26" s="619"/>
      <c r="CI26" s="619"/>
      <c r="CJ26" s="619"/>
      <c r="CK26" s="619"/>
      <c r="CL26" s="619"/>
      <c r="CM26" s="619"/>
      <c r="CN26" s="619"/>
      <c r="CO26" s="619"/>
      <c r="CP26" s="619"/>
      <c r="CQ26" s="620"/>
      <c r="CR26" s="621">
        <v>593289</v>
      </c>
      <c r="CS26" s="622"/>
      <c r="CT26" s="622"/>
      <c r="CU26" s="622"/>
      <c r="CV26" s="622"/>
      <c r="CW26" s="622"/>
      <c r="CX26" s="622"/>
      <c r="CY26" s="623"/>
      <c r="CZ26" s="624">
        <v>8.5</v>
      </c>
      <c r="DA26" s="636"/>
      <c r="DB26" s="636"/>
      <c r="DC26" s="637"/>
      <c r="DD26" s="627">
        <v>547435</v>
      </c>
      <c r="DE26" s="622"/>
      <c r="DF26" s="622"/>
      <c r="DG26" s="622"/>
      <c r="DH26" s="622"/>
      <c r="DI26" s="622"/>
      <c r="DJ26" s="622"/>
      <c r="DK26" s="623"/>
      <c r="DL26" s="627" t="s">
        <v>121</v>
      </c>
      <c r="DM26" s="622"/>
      <c r="DN26" s="622"/>
      <c r="DO26" s="622"/>
      <c r="DP26" s="622"/>
      <c r="DQ26" s="622"/>
      <c r="DR26" s="622"/>
      <c r="DS26" s="622"/>
      <c r="DT26" s="622"/>
      <c r="DU26" s="622"/>
      <c r="DV26" s="623"/>
      <c r="DW26" s="624" t="s">
        <v>121</v>
      </c>
      <c r="DX26" s="636"/>
      <c r="DY26" s="636"/>
      <c r="DZ26" s="636"/>
      <c r="EA26" s="636"/>
      <c r="EB26" s="636"/>
      <c r="EC26" s="648"/>
    </row>
    <row r="27" spans="2:133" ht="11.25" customHeight="1" x14ac:dyDescent="0.2">
      <c r="B27" s="618" t="s">
        <v>286</v>
      </c>
      <c r="C27" s="619"/>
      <c r="D27" s="619"/>
      <c r="E27" s="619"/>
      <c r="F27" s="619"/>
      <c r="G27" s="619"/>
      <c r="H27" s="619"/>
      <c r="I27" s="619"/>
      <c r="J27" s="619"/>
      <c r="K27" s="619"/>
      <c r="L27" s="619"/>
      <c r="M27" s="619"/>
      <c r="N27" s="619"/>
      <c r="O27" s="619"/>
      <c r="P27" s="619"/>
      <c r="Q27" s="620"/>
      <c r="R27" s="621">
        <v>39138</v>
      </c>
      <c r="S27" s="622"/>
      <c r="T27" s="622"/>
      <c r="U27" s="622"/>
      <c r="V27" s="622"/>
      <c r="W27" s="622"/>
      <c r="X27" s="622"/>
      <c r="Y27" s="623"/>
      <c r="Z27" s="659">
        <v>0.5</v>
      </c>
      <c r="AA27" s="659"/>
      <c r="AB27" s="659"/>
      <c r="AC27" s="659"/>
      <c r="AD27" s="660" t="s">
        <v>121</v>
      </c>
      <c r="AE27" s="660"/>
      <c r="AF27" s="660"/>
      <c r="AG27" s="660"/>
      <c r="AH27" s="660"/>
      <c r="AI27" s="660"/>
      <c r="AJ27" s="660"/>
      <c r="AK27" s="660"/>
      <c r="AL27" s="624" t="s">
        <v>121</v>
      </c>
      <c r="AM27" s="625"/>
      <c r="AN27" s="625"/>
      <c r="AO27" s="661"/>
      <c r="AP27" s="618" t="s">
        <v>287</v>
      </c>
      <c r="AQ27" s="619"/>
      <c r="AR27" s="619"/>
      <c r="AS27" s="619"/>
      <c r="AT27" s="619"/>
      <c r="AU27" s="619"/>
      <c r="AV27" s="619"/>
      <c r="AW27" s="619"/>
      <c r="AX27" s="619"/>
      <c r="AY27" s="619"/>
      <c r="AZ27" s="619"/>
      <c r="BA27" s="619"/>
      <c r="BB27" s="619"/>
      <c r="BC27" s="619"/>
      <c r="BD27" s="619"/>
      <c r="BE27" s="619"/>
      <c r="BF27" s="620"/>
      <c r="BG27" s="621">
        <v>2842216</v>
      </c>
      <c r="BH27" s="622"/>
      <c r="BI27" s="622"/>
      <c r="BJ27" s="622"/>
      <c r="BK27" s="622"/>
      <c r="BL27" s="622"/>
      <c r="BM27" s="622"/>
      <c r="BN27" s="623"/>
      <c r="BO27" s="659">
        <v>100</v>
      </c>
      <c r="BP27" s="659"/>
      <c r="BQ27" s="659"/>
      <c r="BR27" s="659"/>
      <c r="BS27" s="660">
        <v>29066</v>
      </c>
      <c r="BT27" s="660"/>
      <c r="BU27" s="660"/>
      <c r="BV27" s="660"/>
      <c r="BW27" s="660"/>
      <c r="BX27" s="660"/>
      <c r="BY27" s="660"/>
      <c r="BZ27" s="660"/>
      <c r="CA27" s="660"/>
      <c r="CB27" s="695"/>
      <c r="CD27" s="618" t="s">
        <v>288</v>
      </c>
      <c r="CE27" s="619"/>
      <c r="CF27" s="619"/>
      <c r="CG27" s="619"/>
      <c r="CH27" s="619"/>
      <c r="CI27" s="619"/>
      <c r="CJ27" s="619"/>
      <c r="CK27" s="619"/>
      <c r="CL27" s="619"/>
      <c r="CM27" s="619"/>
      <c r="CN27" s="619"/>
      <c r="CO27" s="619"/>
      <c r="CP27" s="619"/>
      <c r="CQ27" s="620"/>
      <c r="CR27" s="621">
        <v>1263634</v>
      </c>
      <c r="CS27" s="634"/>
      <c r="CT27" s="634"/>
      <c r="CU27" s="634"/>
      <c r="CV27" s="634"/>
      <c r="CW27" s="634"/>
      <c r="CX27" s="634"/>
      <c r="CY27" s="635"/>
      <c r="CZ27" s="624">
        <v>18.100000000000001</v>
      </c>
      <c r="DA27" s="636"/>
      <c r="DB27" s="636"/>
      <c r="DC27" s="637"/>
      <c r="DD27" s="627">
        <v>351338</v>
      </c>
      <c r="DE27" s="634"/>
      <c r="DF27" s="634"/>
      <c r="DG27" s="634"/>
      <c r="DH27" s="634"/>
      <c r="DI27" s="634"/>
      <c r="DJ27" s="634"/>
      <c r="DK27" s="635"/>
      <c r="DL27" s="627">
        <v>351338</v>
      </c>
      <c r="DM27" s="634"/>
      <c r="DN27" s="634"/>
      <c r="DO27" s="634"/>
      <c r="DP27" s="634"/>
      <c r="DQ27" s="634"/>
      <c r="DR27" s="634"/>
      <c r="DS27" s="634"/>
      <c r="DT27" s="634"/>
      <c r="DU27" s="634"/>
      <c r="DV27" s="635"/>
      <c r="DW27" s="624">
        <v>8.5</v>
      </c>
      <c r="DX27" s="636"/>
      <c r="DY27" s="636"/>
      <c r="DZ27" s="636"/>
      <c r="EA27" s="636"/>
      <c r="EB27" s="636"/>
      <c r="EC27" s="648"/>
    </row>
    <row r="28" spans="2:133" ht="11.25" customHeight="1" x14ac:dyDescent="0.2">
      <c r="B28" s="618" t="s">
        <v>289</v>
      </c>
      <c r="C28" s="619"/>
      <c r="D28" s="619"/>
      <c r="E28" s="619"/>
      <c r="F28" s="619"/>
      <c r="G28" s="619"/>
      <c r="H28" s="619"/>
      <c r="I28" s="619"/>
      <c r="J28" s="619"/>
      <c r="K28" s="619"/>
      <c r="L28" s="619"/>
      <c r="M28" s="619"/>
      <c r="N28" s="619"/>
      <c r="O28" s="619"/>
      <c r="P28" s="619"/>
      <c r="Q28" s="620"/>
      <c r="R28" s="621">
        <v>60774</v>
      </c>
      <c r="S28" s="622"/>
      <c r="T28" s="622"/>
      <c r="U28" s="622"/>
      <c r="V28" s="622"/>
      <c r="W28" s="622"/>
      <c r="X28" s="622"/>
      <c r="Y28" s="623"/>
      <c r="Z28" s="659">
        <v>0.8</v>
      </c>
      <c r="AA28" s="659"/>
      <c r="AB28" s="659"/>
      <c r="AC28" s="659"/>
      <c r="AD28" s="660" t="s">
        <v>121</v>
      </c>
      <c r="AE28" s="660"/>
      <c r="AF28" s="660"/>
      <c r="AG28" s="660"/>
      <c r="AH28" s="660"/>
      <c r="AI28" s="660"/>
      <c r="AJ28" s="660"/>
      <c r="AK28" s="660"/>
      <c r="AL28" s="624" t="s">
        <v>121</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290</v>
      </c>
      <c r="CE28" s="619"/>
      <c r="CF28" s="619"/>
      <c r="CG28" s="619"/>
      <c r="CH28" s="619"/>
      <c r="CI28" s="619"/>
      <c r="CJ28" s="619"/>
      <c r="CK28" s="619"/>
      <c r="CL28" s="619"/>
      <c r="CM28" s="619"/>
      <c r="CN28" s="619"/>
      <c r="CO28" s="619"/>
      <c r="CP28" s="619"/>
      <c r="CQ28" s="620"/>
      <c r="CR28" s="621">
        <v>151208</v>
      </c>
      <c r="CS28" s="622"/>
      <c r="CT28" s="622"/>
      <c r="CU28" s="622"/>
      <c r="CV28" s="622"/>
      <c r="CW28" s="622"/>
      <c r="CX28" s="622"/>
      <c r="CY28" s="623"/>
      <c r="CZ28" s="624">
        <v>2.2000000000000002</v>
      </c>
      <c r="DA28" s="636"/>
      <c r="DB28" s="636"/>
      <c r="DC28" s="637"/>
      <c r="DD28" s="627">
        <v>149446</v>
      </c>
      <c r="DE28" s="622"/>
      <c r="DF28" s="622"/>
      <c r="DG28" s="622"/>
      <c r="DH28" s="622"/>
      <c r="DI28" s="622"/>
      <c r="DJ28" s="622"/>
      <c r="DK28" s="623"/>
      <c r="DL28" s="627">
        <v>149446</v>
      </c>
      <c r="DM28" s="622"/>
      <c r="DN28" s="622"/>
      <c r="DO28" s="622"/>
      <c r="DP28" s="622"/>
      <c r="DQ28" s="622"/>
      <c r="DR28" s="622"/>
      <c r="DS28" s="622"/>
      <c r="DT28" s="622"/>
      <c r="DU28" s="622"/>
      <c r="DV28" s="623"/>
      <c r="DW28" s="624">
        <v>3.6</v>
      </c>
      <c r="DX28" s="636"/>
      <c r="DY28" s="636"/>
      <c r="DZ28" s="636"/>
      <c r="EA28" s="636"/>
      <c r="EB28" s="636"/>
      <c r="EC28" s="648"/>
    </row>
    <row r="29" spans="2:133" ht="11.25" customHeight="1" x14ac:dyDescent="0.2">
      <c r="B29" s="618" t="s">
        <v>291</v>
      </c>
      <c r="C29" s="619"/>
      <c r="D29" s="619"/>
      <c r="E29" s="619"/>
      <c r="F29" s="619"/>
      <c r="G29" s="619"/>
      <c r="H29" s="619"/>
      <c r="I29" s="619"/>
      <c r="J29" s="619"/>
      <c r="K29" s="619"/>
      <c r="L29" s="619"/>
      <c r="M29" s="619"/>
      <c r="N29" s="619"/>
      <c r="O29" s="619"/>
      <c r="P29" s="619"/>
      <c r="Q29" s="620"/>
      <c r="R29" s="621">
        <v>21093</v>
      </c>
      <c r="S29" s="622"/>
      <c r="T29" s="622"/>
      <c r="U29" s="622"/>
      <c r="V29" s="622"/>
      <c r="W29" s="622"/>
      <c r="X29" s="622"/>
      <c r="Y29" s="623"/>
      <c r="Z29" s="659">
        <v>0.3</v>
      </c>
      <c r="AA29" s="659"/>
      <c r="AB29" s="659"/>
      <c r="AC29" s="659"/>
      <c r="AD29" s="660" t="s">
        <v>121</v>
      </c>
      <c r="AE29" s="660"/>
      <c r="AF29" s="660"/>
      <c r="AG29" s="660"/>
      <c r="AH29" s="660"/>
      <c r="AI29" s="660"/>
      <c r="AJ29" s="660"/>
      <c r="AK29" s="660"/>
      <c r="AL29" s="624" t="s">
        <v>121</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695"/>
      <c r="CD29" s="640" t="s">
        <v>292</v>
      </c>
      <c r="CE29" s="641"/>
      <c r="CF29" s="618" t="s">
        <v>66</v>
      </c>
      <c r="CG29" s="619"/>
      <c r="CH29" s="619"/>
      <c r="CI29" s="619"/>
      <c r="CJ29" s="619"/>
      <c r="CK29" s="619"/>
      <c r="CL29" s="619"/>
      <c r="CM29" s="619"/>
      <c r="CN29" s="619"/>
      <c r="CO29" s="619"/>
      <c r="CP29" s="619"/>
      <c r="CQ29" s="620"/>
      <c r="CR29" s="621">
        <v>151208</v>
      </c>
      <c r="CS29" s="634"/>
      <c r="CT29" s="634"/>
      <c r="CU29" s="634"/>
      <c r="CV29" s="634"/>
      <c r="CW29" s="634"/>
      <c r="CX29" s="634"/>
      <c r="CY29" s="635"/>
      <c r="CZ29" s="624">
        <v>2.2000000000000002</v>
      </c>
      <c r="DA29" s="636"/>
      <c r="DB29" s="636"/>
      <c r="DC29" s="637"/>
      <c r="DD29" s="627">
        <v>149446</v>
      </c>
      <c r="DE29" s="634"/>
      <c r="DF29" s="634"/>
      <c r="DG29" s="634"/>
      <c r="DH29" s="634"/>
      <c r="DI29" s="634"/>
      <c r="DJ29" s="634"/>
      <c r="DK29" s="635"/>
      <c r="DL29" s="627">
        <v>149446</v>
      </c>
      <c r="DM29" s="634"/>
      <c r="DN29" s="634"/>
      <c r="DO29" s="634"/>
      <c r="DP29" s="634"/>
      <c r="DQ29" s="634"/>
      <c r="DR29" s="634"/>
      <c r="DS29" s="634"/>
      <c r="DT29" s="634"/>
      <c r="DU29" s="634"/>
      <c r="DV29" s="635"/>
      <c r="DW29" s="624">
        <v>3.6</v>
      </c>
      <c r="DX29" s="636"/>
      <c r="DY29" s="636"/>
      <c r="DZ29" s="636"/>
      <c r="EA29" s="636"/>
      <c r="EB29" s="636"/>
      <c r="EC29" s="648"/>
    </row>
    <row r="30" spans="2:133" ht="11.25" customHeight="1" x14ac:dyDescent="0.2">
      <c r="B30" s="618" t="s">
        <v>293</v>
      </c>
      <c r="C30" s="619"/>
      <c r="D30" s="619"/>
      <c r="E30" s="619"/>
      <c r="F30" s="619"/>
      <c r="G30" s="619"/>
      <c r="H30" s="619"/>
      <c r="I30" s="619"/>
      <c r="J30" s="619"/>
      <c r="K30" s="619"/>
      <c r="L30" s="619"/>
      <c r="M30" s="619"/>
      <c r="N30" s="619"/>
      <c r="O30" s="619"/>
      <c r="P30" s="619"/>
      <c r="Q30" s="620"/>
      <c r="R30" s="621">
        <v>1137332</v>
      </c>
      <c r="S30" s="622"/>
      <c r="T30" s="622"/>
      <c r="U30" s="622"/>
      <c r="V30" s="622"/>
      <c r="W30" s="622"/>
      <c r="X30" s="622"/>
      <c r="Y30" s="623"/>
      <c r="Z30" s="659">
        <v>15.8</v>
      </c>
      <c r="AA30" s="659"/>
      <c r="AB30" s="659"/>
      <c r="AC30" s="659"/>
      <c r="AD30" s="660" t="s">
        <v>121</v>
      </c>
      <c r="AE30" s="660"/>
      <c r="AF30" s="660"/>
      <c r="AG30" s="660"/>
      <c r="AH30" s="660"/>
      <c r="AI30" s="660"/>
      <c r="AJ30" s="660"/>
      <c r="AK30" s="660"/>
      <c r="AL30" s="624" t="s">
        <v>121</v>
      </c>
      <c r="AM30" s="625"/>
      <c r="AN30" s="625"/>
      <c r="AO30" s="661"/>
      <c r="AP30" s="673" t="s">
        <v>211</v>
      </c>
      <c r="AQ30" s="674"/>
      <c r="AR30" s="674"/>
      <c r="AS30" s="674"/>
      <c r="AT30" s="674"/>
      <c r="AU30" s="674"/>
      <c r="AV30" s="674"/>
      <c r="AW30" s="674"/>
      <c r="AX30" s="674"/>
      <c r="AY30" s="674"/>
      <c r="AZ30" s="674"/>
      <c r="BA30" s="674"/>
      <c r="BB30" s="674"/>
      <c r="BC30" s="674"/>
      <c r="BD30" s="674"/>
      <c r="BE30" s="674"/>
      <c r="BF30" s="675"/>
      <c r="BG30" s="673" t="s">
        <v>294</v>
      </c>
      <c r="BH30" s="693"/>
      <c r="BI30" s="693"/>
      <c r="BJ30" s="693"/>
      <c r="BK30" s="693"/>
      <c r="BL30" s="693"/>
      <c r="BM30" s="693"/>
      <c r="BN30" s="693"/>
      <c r="BO30" s="693"/>
      <c r="BP30" s="693"/>
      <c r="BQ30" s="694"/>
      <c r="BR30" s="673" t="s">
        <v>295</v>
      </c>
      <c r="BS30" s="693"/>
      <c r="BT30" s="693"/>
      <c r="BU30" s="693"/>
      <c r="BV30" s="693"/>
      <c r="BW30" s="693"/>
      <c r="BX30" s="693"/>
      <c r="BY30" s="693"/>
      <c r="BZ30" s="693"/>
      <c r="CA30" s="693"/>
      <c r="CB30" s="694"/>
      <c r="CD30" s="642"/>
      <c r="CE30" s="643"/>
      <c r="CF30" s="618" t="s">
        <v>296</v>
      </c>
      <c r="CG30" s="619"/>
      <c r="CH30" s="619"/>
      <c r="CI30" s="619"/>
      <c r="CJ30" s="619"/>
      <c r="CK30" s="619"/>
      <c r="CL30" s="619"/>
      <c r="CM30" s="619"/>
      <c r="CN30" s="619"/>
      <c r="CO30" s="619"/>
      <c r="CP30" s="619"/>
      <c r="CQ30" s="620"/>
      <c r="CR30" s="621">
        <v>145152</v>
      </c>
      <c r="CS30" s="622"/>
      <c r="CT30" s="622"/>
      <c r="CU30" s="622"/>
      <c r="CV30" s="622"/>
      <c r="CW30" s="622"/>
      <c r="CX30" s="622"/>
      <c r="CY30" s="623"/>
      <c r="CZ30" s="624">
        <v>2.1</v>
      </c>
      <c r="DA30" s="636"/>
      <c r="DB30" s="636"/>
      <c r="DC30" s="637"/>
      <c r="DD30" s="627">
        <v>143390</v>
      </c>
      <c r="DE30" s="622"/>
      <c r="DF30" s="622"/>
      <c r="DG30" s="622"/>
      <c r="DH30" s="622"/>
      <c r="DI30" s="622"/>
      <c r="DJ30" s="622"/>
      <c r="DK30" s="623"/>
      <c r="DL30" s="627">
        <v>143390</v>
      </c>
      <c r="DM30" s="622"/>
      <c r="DN30" s="622"/>
      <c r="DO30" s="622"/>
      <c r="DP30" s="622"/>
      <c r="DQ30" s="622"/>
      <c r="DR30" s="622"/>
      <c r="DS30" s="622"/>
      <c r="DT30" s="622"/>
      <c r="DU30" s="622"/>
      <c r="DV30" s="623"/>
      <c r="DW30" s="624">
        <v>3.5</v>
      </c>
      <c r="DX30" s="636"/>
      <c r="DY30" s="636"/>
      <c r="DZ30" s="636"/>
      <c r="EA30" s="636"/>
      <c r="EB30" s="636"/>
      <c r="EC30" s="648"/>
    </row>
    <row r="31" spans="2:133" ht="11.25" customHeight="1" x14ac:dyDescent="0.2">
      <c r="B31" s="696" t="s">
        <v>297</v>
      </c>
      <c r="C31" s="697"/>
      <c r="D31" s="697"/>
      <c r="E31" s="697"/>
      <c r="F31" s="697"/>
      <c r="G31" s="697"/>
      <c r="H31" s="697"/>
      <c r="I31" s="697"/>
      <c r="J31" s="697"/>
      <c r="K31" s="697"/>
      <c r="L31" s="697"/>
      <c r="M31" s="697"/>
      <c r="N31" s="697"/>
      <c r="O31" s="697"/>
      <c r="P31" s="697"/>
      <c r="Q31" s="698"/>
      <c r="R31" s="621">
        <v>207587</v>
      </c>
      <c r="S31" s="622"/>
      <c r="T31" s="622"/>
      <c r="U31" s="622"/>
      <c r="V31" s="622"/>
      <c r="W31" s="622"/>
      <c r="X31" s="622"/>
      <c r="Y31" s="623"/>
      <c r="Z31" s="659">
        <v>2.9</v>
      </c>
      <c r="AA31" s="659"/>
      <c r="AB31" s="659"/>
      <c r="AC31" s="659"/>
      <c r="AD31" s="660">
        <v>207587</v>
      </c>
      <c r="AE31" s="660"/>
      <c r="AF31" s="660"/>
      <c r="AG31" s="660"/>
      <c r="AH31" s="660"/>
      <c r="AI31" s="660"/>
      <c r="AJ31" s="660"/>
      <c r="AK31" s="660"/>
      <c r="AL31" s="624">
        <v>5.0999999999999996</v>
      </c>
      <c r="AM31" s="625"/>
      <c r="AN31" s="625"/>
      <c r="AO31" s="661"/>
      <c r="AP31" s="687" t="s">
        <v>298</v>
      </c>
      <c r="AQ31" s="688"/>
      <c r="AR31" s="688"/>
      <c r="AS31" s="688"/>
      <c r="AT31" s="689" t="s">
        <v>299</v>
      </c>
      <c r="AU31" s="218"/>
      <c r="AV31" s="218"/>
      <c r="AW31" s="218"/>
      <c r="AX31" s="679" t="s">
        <v>177</v>
      </c>
      <c r="AY31" s="680"/>
      <c r="AZ31" s="680"/>
      <c r="BA31" s="680"/>
      <c r="BB31" s="680"/>
      <c r="BC31" s="680"/>
      <c r="BD31" s="680"/>
      <c r="BE31" s="680"/>
      <c r="BF31" s="681"/>
      <c r="BG31" s="683">
        <v>99.5</v>
      </c>
      <c r="BH31" s="684"/>
      <c r="BI31" s="684"/>
      <c r="BJ31" s="684"/>
      <c r="BK31" s="684"/>
      <c r="BL31" s="684"/>
      <c r="BM31" s="685">
        <v>98.5</v>
      </c>
      <c r="BN31" s="684"/>
      <c r="BO31" s="684"/>
      <c r="BP31" s="684"/>
      <c r="BQ31" s="686"/>
      <c r="BR31" s="683">
        <v>99.3</v>
      </c>
      <c r="BS31" s="684"/>
      <c r="BT31" s="684"/>
      <c r="BU31" s="684"/>
      <c r="BV31" s="684"/>
      <c r="BW31" s="684"/>
      <c r="BX31" s="685">
        <v>97.9</v>
      </c>
      <c r="BY31" s="684"/>
      <c r="BZ31" s="684"/>
      <c r="CA31" s="684"/>
      <c r="CB31" s="686"/>
      <c r="CD31" s="642"/>
      <c r="CE31" s="643"/>
      <c r="CF31" s="618" t="s">
        <v>300</v>
      </c>
      <c r="CG31" s="619"/>
      <c r="CH31" s="619"/>
      <c r="CI31" s="619"/>
      <c r="CJ31" s="619"/>
      <c r="CK31" s="619"/>
      <c r="CL31" s="619"/>
      <c r="CM31" s="619"/>
      <c r="CN31" s="619"/>
      <c r="CO31" s="619"/>
      <c r="CP31" s="619"/>
      <c r="CQ31" s="620"/>
      <c r="CR31" s="621">
        <v>6056</v>
      </c>
      <c r="CS31" s="634"/>
      <c r="CT31" s="634"/>
      <c r="CU31" s="634"/>
      <c r="CV31" s="634"/>
      <c r="CW31" s="634"/>
      <c r="CX31" s="634"/>
      <c r="CY31" s="635"/>
      <c r="CZ31" s="624">
        <v>0.1</v>
      </c>
      <c r="DA31" s="636"/>
      <c r="DB31" s="636"/>
      <c r="DC31" s="637"/>
      <c r="DD31" s="627">
        <v>6056</v>
      </c>
      <c r="DE31" s="634"/>
      <c r="DF31" s="634"/>
      <c r="DG31" s="634"/>
      <c r="DH31" s="634"/>
      <c r="DI31" s="634"/>
      <c r="DJ31" s="634"/>
      <c r="DK31" s="635"/>
      <c r="DL31" s="627">
        <v>6056</v>
      </c>
      <c r="DM31" s="634"/>
      <c r="DN31" s="634"/>
      <c r="DO31" s="634"/>
      <c r="DP31" s="634"/>
      <c r="DQ31" s="634"/>
      <c r="DR31" s="634"/>
      <c r="DS31" s="634"/>
      <c r="DT31" s="634"/>
      <c r="DU31" s="634"/>
      <c r="DV31" s="635"/>
      <c r="DW31" s="624">
        <v>0.1</v>
      </c>
      <c r="DX31" s="636"/>
      <c r="DY31" s="636"/>
      <c r="DZ31" s="636"/>
      <c r="EA31" s="636"/>
      <c r="EB31" s="636"/>
      <c r="EC31" s="648"/>
    </row>
    <row r="32" spans="2:133" ht="11.25" customHeight="1" x14ac:dyDescent="0.2">
      <c r="B32" s="618" t="s">
        <v>301</v>
      </c>
      <c r="C32" s="619"/>
      <c r="D32" s="619"/>
      <c r="E32" s="619"/>
      <c r="F32" s="619"/>
      <c r="G32" s="619"/>
      <c r="H32" s="619"/>
      <c r="I32" s="619"/>
      <c r="J32" s="619"/>
      <c r="K32" s="619"/>
      <c r="L32" s="619"/>
      <c r="M32" s="619"/>
      <c r="N32" s="619"/>
      <c r="O32" s="619"/>
      <c r="P32" s="619"/>
      <c r="Q32" s="620"/>
      <c r="R32" s="621">
        <v>492580</v>
      </c>
      <c r="S32" s="622"/>
      <c r="T32" s="622"/>
      <c r="U32" s="622"/>
      <c r="V32" s="622"/>
      <c r="W32" s="622"/>
      <c r="X32" s="622"/>
      <c r="Y32" s="623"/>
      <c r="Z32" s="659">
        <v>6.9</v>
      </c>
      <c r="AA32" s="659"/>
      <c r="AB32" s="659"/>
      <c r="AC32" s="659"/>
      <c r="AD32" s="660" t="s">
        <v>121</v>
      </c>
      <c r="AE32" s="660"/>
      <c r="AF32" s="660"/>
      <c r="AG32" s="660"/>
      <c r="AH32" s="660"/>
      <c r="AI32" s="660"/>
      <c r="AJ32" s="660"/>
      <c r="AK32" s="660"/>
      <c r="AL32" s="624" t="s">
        <v>121</v>
      </c>
      <c r="AM32" s="625"/>
      <c r="AN32" s="625"/>
      <c r="AO32" s="661"/>
      <c r="AP32" s="662"/>
      <c r="AQ32" s="663"/>
      <c r="AR32" s="663"/>
      <c r="AS32" s="663"/>
      <c r="AT32" s="690"/>
      <c r="AU32" s="214" t="s">
        <v>302</v>
      </c>
      <c r="AX32" s="618" t="s">
        <v>303</v>
      </c>
      <c r="AY32" s="619"/>
      <c r="AZ32" s="619"/>
      <c r="BA32" s="619"/>
      <c r="BB32" s="619"/>
      <c r="BC32" s="619"/>
      <c r="BD32" s="619"/>
      <c r="BE32" s="619"/>
      <c r="BF32" s="620"/>
      <c r="BG32" s="692">
        <v>99.4</v>
      </c>
      <c r="BH32" s="634"/>
      <c r="BI32" s="634"/>
      <c r="BJ32" s="634"/>
      <c r="BK32" s="634"/>
      <c r="BL32" s="634"/>
      <c r="BM32" s="625">
        <v>98.1</v>
      </c>
      <c r="BN32" s="634"/>
      <c r="BO32" s="634"/>
      <c r="BP32" s="634"/>
      <c r="BQ32" s="657"/>
      <c r="BR32" s="692">
        <v>99</v>
      </c>
      <c r="BS32" s="634"/>
      <c r="BT32" s="634"/>
      <c r="BU32" s="634"/>
      <c r="BV32" s="634"/>
      <c r="BW32" s="634"/>
      <c r="BX32" s="625">
        <v>97.4</v>
      </c>
      <c r="BY32" s="634"/>
      <c r="BZ32" s="634"/>
      <c r="CA32" s="634"/>
      <c r="CB32" s="657"/>
      <c r="CD32" s="644"/>
      <c r="CE32" s="645"/>
      <c r="CF32" s="618" t="s">
        <v>304</v>
      </c>
      <c r="CG32" s="619"/>
      <c r="CH32" s="619"/>
      <c r="CI32" s="619"/>
      <c r="CJ32" s="619"/>
      <c r="CK32" s="619"/>
      <c r="CL32" s="619"/>
      <c r="CM32" s="619"/>
      <c r="CN32" s="619"/>
      <c r="CO32" s="619"/>
      <c r="CP32" s="619"/>
      <c r="CQ32" s="620"/>
      <c r="CR32" s="621" t="s">
        <v>121</v>
      </c>
      <c r="CS32" s="622"/>
      <c r="CT32" s="622"/>
      <c r="CU32" s="622"/>
      <c r="CV32" s="622"/>
      <c r="CW32" s="622"/>
      <c r="CX32" s="622"/>
      <c r="CY32" s="623"/>
      <c r="CZ32" s="624" t="s">
        <v>121</v>
      </c>
      <c r="DA32" s="636"/>
      <c r="DB32" s="636"/>
      <c r="DC32" s="637"/>
      <c r="DD32" s="627" t="s">
        <v>121</v>
      </c>
      <c r="DE32" s="622"/>
      <c r="DF32" s="622"/>
      <c r="DG32" s="622"/>
      <c r="DH32" s="622"/>
      <c r="DI32" s="622"/>
      <c r="DJ32" s="622"/>
      <c r="DK32" s="623"/>
      <c r="DL32" s="627" t="s">
        <v>121</v>
      </c>
      <c r="DM32" s="622"/>
      <c r="DN32" s="622"/>
      <c r="DO32" s="622"/>
      <c r="DP32" s="622"/>
      <c r="DQ32" s="622"/>
      <c r="DR32" s="622"/>
      <c r="DS32" s="622"/>
      <c r="DT32" s="622"/>
      <c r="DU32" s="622"/>
      <c r="DV32" s="623"/>
      <c r="DW32" s="624" t="s">
        <v>121</v>
      </c>
      <c r="DX32" s="636"/>
      <c r="DY32" s="636"/>
      <c r="DZ32" s="636"/>
      <c r="EA32" s="636"/>
      <c r="EB32" s="636"/>
      <c r="EC32" s="648"/>
    </row>
    <row r="33" spans="2:133" ht="11.25" customHeight="1" x14ac:dyDescent="0.2">
      <c r="B33" s="618" t="s">
        <v>305</v>
      </c>
      <c r="C33" s="619"/>
      <c r="D33" s="619"/>
      <c r="E33" s="619"/>
      <c r="F33" s="619"/>
      <c r="G33" s="619"/>
      <c r="H33" s="619"/>
      <c r="I33" s="619"/>
      <c r="J33" s="619"/>
      <c r="K33" s="619"/>
      <c r="L33" s="619"/>
      <c r="M33" s="619"/>
      <c r="N33" s="619"/>
      <c r="O33" s="619"/>
      <c r="P33" s="619"/>
      <c r="Q33" s="620"/>
      <c r="R33" s="621">
        <v>105111</v>
      </c>
      <c r="S33" s="622"/>
      <c r="T33" s="622"/>
      <c r="U33" s="622"/>
      <c r="V33" s="622"/>
      <c r="W33" s="622"/>
      <c r="X33" s="622"/>
      <c r="Y33" s="623"/>
      <c r="Z33" s="659">
        <v>1.5</v>
      </c>
      <c r="AA33" s="659"/>
      <c r="AB33" s="659"/>
      <c r="AC33" s="659"/>
      <c r="AD33" s="660" t="s">
        <v>121</v>
      </c>
      <c r="AE33" s="660"/>
      <c r="AF33" s="660"/>
      <c r="AG33" s="660"/>
      <c r="AH33" s="660"/>
      <c r="AI33" s="660"/>
      <c r="AJ33" s="660"/>
      <c r="AK33" s="660"/>
      <c r="AL33" s="624" t="s">
        <v>121</v>
      </c>
      <c r="AM33" s="625"/>
      <c r="AN33" s="625"/>
      <c r="AO33" s="661"/>
      <c r="AP33" s="664"/>
      <c r="AQ33" s="665"/>
      <c r="AR33" s="665"/>
      <c r="AS33" s="665"/>
      <c r="AT33" s="691"/>
      <c r="AU33" s="219"/>
      <c r="AV33" s="219"/>
      <c r="AW33" s="219"/>
      <c r="AX33" s="602" t="s">
        <v>306</v>
      </c>
      <c r="AY33" s="603"/>
      <c r="AZ33" s="603"/>
      <c r="BA33" s="603"/>
      <c r="BB33" s="603"/>
      <c r="BC33" s="603"/>
      <c r="BD33" s="603"/>
      <c r="BE33" s="603"/>
      <c r="BF33" s="604"/>
      <c r="BG33" s="682">
        <v>99.6</v>
      </c>
      <c r="BH33" s="606"/>
      <c r="BI33" s="606"/>
      <c r="BJ33" s="606"/>
      <c r="BK33" s="606"/>
      <c r="BL33" s="606"/>
      <c r="BM33" s="652">
        <v>98.6</v>
      </c>
      <c r="BN33" s="606"/>
      <c r="BO33" s="606"/>
      <c r="BP33" s="606"/>
      <c r="BQ33" s="669"/>
      <c r="BR33" s="682">
        <v>99.3</v>
      </c>
      <c r="BS33" s="606"/>
      <c r="BT33" s="606"/>
      <c r="BU33" s="606"/>
      <c r="BV33" s="606"/>
      <c r="BW33" s="606"/>
      <c r="BX33" s="652">
        <v>98</v>
      </c>
      <c r="BY33" s="606"/>
      <c r="BZ33" s="606"/>
      <c r="CA33" s="606"/>
      <c r="CB33" s="669"/>
      <c r="CD33" s="618" t="s">
        <v>307</v>
      </c>
      <c r="CE33" s="619"/>
      <c r="CF33" s="619"/>
      <c r="CG33" s="619"/>
      <c r="CH33" s="619"/>
      <c r="CI33" s="619"/>
      <c r="CJ33" s="619"/>
      <c r="CK33" s="619"/>
      <c r="CL33" s="619"/>
      <c r="CM33" s="619"/>
      <c r="CN33" s="619"/>
      <c r="CO33" s="619"/>
      <c r="CP33" s="619"/>
      <c r="CQ33" s="620"/>
      <c r="CR33" s="621">
        <v>3742149</v>
      </c>
      <c r="CS33" s="634"/>
      <c r="CT33" s="634"/>
      <c r="CU33" s="634"/>
      <c r="CV33" s="634"/>
      <c r="CW33" s="634"/>
      <c r="CX33" s="634"/>
      <c r="CY33" s="635"/>
      <c r="CZ33" s="624">
        <v>53.5</v>
      </c>
      <c r="DA33" s="636"/>
      <c r="DB33" s="636"/>
      <c r="DC33" s="637"/>
      <c r="DD33" s="627">
        <v>3106416</v>
      </c>
      <c r="DE33" s="634"/>
      <c r="DF33" s="634"/>
      <c r="DG33" s="634"/>
      <c r="DH33" s="634"/>
      <c r="DI33" s="634"/>
      <c r="DJ33" s="634"/>
      <c r="DK33" s="635"/>
      <c r="DL33" s="627">
        <v>1987129</v>
      </c>
      <c r="DM33" s="634"/>
      <c r="DN33" s="634"/>
      <c r="DO33" s="634"/>
      <c r="DP33" s="634"/>
      <c r="DQ33" s="634"/>
      <c r="DR33" s="634"/>
      <c r="DS33" s="634"/>
      <c r="DT33" s="634"/>
      <c r="DU33" s="634"/>
      <c r="DV33" s="635"/>
      <c r="DW33" s="624">
        <v>48</v>
      </c>
      <c r="DX33" s="636"/>
      <c r="DY33" s="636"/>
      <c r="DZ33" s="636"/>
      <c r="EA33" s="636"/>
      <c r="EB33" s="636"/>
      <c r="EC33" s="648"/>
    </row>
    <row r="34" spans="2:133" ht="11.25" customHeight="1" x14ac:dyDescent="0.2">
      <c r="B34" s="618" t="s">
        <v>308</v>
      </c>
      <c r="C34" s="619"/>
      <c r="D34" s="619"/>
      <c r="E34" s="619"/>
      <c r="F34" s="619"/>
      <c r="G34" s="619"/>
      <c r="H34" s="619"/>
      <c r="I34" s="619"/>
      <c r="J34" s="619"/>
      <c r="K34" s="619"/>
      <c r="L34" s="619"/>
      <c r="M34" s="619"/>
      <c r="N34" s="619"/>
      <c r="O34" s="619"/>
      <c r="P34" s="619"/>
      <c r="Q34" s="620"/>
      <c r="R34" s="621">
        <v>72013</v>
      </c>
      <c r="S34" s="622"/>
      <c r="T34" s="622"/>
      <c r="U34" s="622"/>
      <c r="V34" s="622"/>
      <c r="W34" s="622"/>
      <c r="X34" s="622"/>
      <c r="Y34" s="623"/>
      <c r="Z34" s="659">
        <v>1</v>
      </c>
      <c r="AA34" s="659"/>
      <c r="AB34" s="659"/>
      <c r="AC34" s="659"/>
      <c r="AD34" s="660" t="s">
        <v>121</v>
      </c>
      <c r="AE34" s="660"/>
      <c r="AF34" s="660"/>
      <c r="AG34" s="660"/>
      <c r="AH34" s="660"/>
      <c r="AI34" s="660"/>
      <c r="AJ34" s="660"/>
      <c r="AK34" s="660"/>
      <c r="AL34" s="624" t="s">
        <v>121</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309</v>
      </c>
      <c r="CE34" s="619"/>
      <c r="CF34" s="619"/>
      <c r="CG34" s="619"/>
      <c r="CH34" s="619"/>
      <c r="CI34" s="619"/>
      <c r="CJ34" s="619"/>
      <c r="CK34" s="619"/>
      <c r="CL34" s="619"/>
      <c r="CM34" s="619"/>
      <c r="CN34" s="619"/>
      <c r="CO34" s="619"/>
      <c r="CP34" s="619"/>
      <c r="CQ34" s="620"/>
      <c r="CR34" s="621">
        <v>1485550</v>
      </c>
      <c r="CS34" s="622"/>
      <c r="CT34" s="622"/>
      <c r="CU34" s="622"/>
      <c r="CV34" s="622"/>
      <c r="CW34" s="622"/>
      <c r="CX34" s="622"/>
      <c r="CY34" s="623"/>
      <c r="CZ34" s="624">
        <v>21.2</v>
      </c>
      <c r="DA34" s="636"/>
      <c r="DB34" s="636"/>
      <c r="DC34" s="637"/>
      <c r="DD34" s="627">
        <v>1126567</v>
      </c>
      <c r="DE34" s="622"/>
      <c r="DF34" s="622"/>
      <c r="DG34" s="622"/>
      <c r="DH34" s="622"/>
      <c r="DI34" s="622"/>
      <c r="DJ34" s="622"/>
      <c r="DK34" s="623"/>
      <c r="DL34" s="627">
        <v>961374</v>
      </c>
      <c r="DM34" s="622"/>
      <c r="DN34" s="622"/>
      <c r="DO34" s="622"/>
      <c r="DP34" s="622"/>
      <c r="DQ34" s="622"/>
      <c r="DR34" s="622"/>
      <c r="DS34" s="622"/>
      <c r="DT34" s="622"/>
      <c r="DU34" s="622"/>
      <c r="DV34" s="623"/>
      <c r="DW34" s="624">
        <v>23.2</v>
      </c>
      <c r="DX34" s="636"/>
      <c r="DY34" s="636"/>
      <c r="DZ34" s="636"/>
      <c r="EA34" s="636"/>
      <c r="EB34" s="636"/>
      <c r="EC34" s="648"/>
    </row>
    <row r="35" spans="2:133" ht="11.25" customHeight="1" x14ac:dyDescent="0.2">
      <c r="B35" s="618" t="s">
        <v>310</v>
      </c>
      <c r="C35" s="619"/>
      <c r="D35" s="619"/>
      <c r="E35" s="619"/>
      <c r="F35" s="619"/>
      <c r="G35" s="619"/>
      <c r="H35" s="619"/>
      <c r="I35" s="619"/>
      <c r="J35" s="619"/>
      <c r="K35" s="619"/>
      <c r="L35" s="619"/>
      <c r="M35" s="619"/>
      <c r="N35" s="619"/>
      <c r="O35" s="619"/>
      <c r="P35" s="619"/>
      <c r="Q35" s="620"/>
      <c r="R35" s="621">
        <v>407667</v>
      </c>
      <c r="S35" s="622"/>
      <c r="T35" s="622"/>
      <c r="U35" s="622"/>
      <c r="V35" s="622"/>
      <c r="W35" s="622"/>
      <c r="X35" s="622"/>
      <c r="Y35" s="623"/>
      <c r="Z35" s="659">
        <v>5.7</v>
      </c>
      <c r="AA35" s="659"/>
      <c r="AB35" s="659"/>
      <c r="AC35" s="659"/>
      <c r="AD35" s="660" t="s">
        <v>121</v>
      </c>
      <c r="AE35" s="660"/>
      <c r="AF35" s="660"/>
      <c r="AG35" s="660"/>
      <c r="AH35" s="660"/>
      <c r="AI35" s="660"/>
      <c r="AJ35" s="660"/>
      <c r="AK35" s="660"/>
      <c r="AL35" s="624" t="s">
        <v>121</v>
      </c>
      <c r="AM35" s="625"/>
      <c r="AN35" s="625"/>
      <c r="AO35" s="661"/>
      <c r="AP35" s="222"/>
      <c r="AQ35" s="673" t="s">
        <v>311</v>
      </c>
      <c r="AR35" s="674"/>
      <c r="AS35" s="674"/>
      <c r="AT35" s="674"/>
      <c r="AU35" s="674"/>
      <c r="AV35" s="674"/>
      <c r="AW35" s="674"/>
      <c r="AX35" s="674"/>
      <c r="AY35" s="674"/>
      <c r="AZ35" s="674"/>
      <c r="BA35" s="674"/>
      <c r="BB35" s="674"/>
      <c r="BC35" s="674"/>
      <c r="BD35" s="674"/>
      <c r="BE35" s="674"/>
      <c r="BF35" s="675"/>
      <c r="BG35" s="673" t="s">
        <v>312</v>
      </c>
      <c r="BH35" s="674"/>
      <c r="BI35" s="674"/>
      <c r="BJ35" s="674"/>
      <c r="BK35" s="674"/>
      <c r="BL35" s="674"/>
      <c r="BM35" s="674"/>
      <c r="BN35" s="674"/>
      <c r="BO35" s="674"/>
      <c r="BP35" s="674"/>
      <c r="BQ35" s="674"/>
      <c r="BR35" s="674"/>
      <c r="BS35" s="674"/>
      <c r="BT35" s="674"/>
      <c r="BU35" s="674"/>
      <c r="BV35" s="674"/>
      <c r="BW35" s="674"/>
      <c r="BX35" s="674"/>
      <c r="BY35" s="674"/>
      <c r="BZ35" s="674"/>
      <c r="CA35" s="674"/>
      <c r="CB35" s="675"/>
      <c r="CD35" s="618" t="s">
        <v>313</v>
      </c>
      <c r="CE35" s="619"/>
      <c r="CF35" s="619"/>
      <c r="CG35" s="619"/>
      <c r="CH35" s="619"/>
      <c r="CI35" s="619"/>
      <c r="CJ35" s="619"/>
      <c r="CK35" s="619"/>
      <c r="CL35" s="619"/>
      <c r="CM35" s="619"/>
      <c r="CN35" s="619"/>
      <c r="CO35" s="619"/>
      <c r="CP35" s="619"/>
      <c r="CQ35" s="620"/>
      <c r="CR35" s="621">
        <v>88691</v>
      </c>
      <c r="CS35" s="634"/>
      <c r="CT35" s="634"/>
      <c r="CU35" s="634"/>
      <c r="CV35" s="634"/>
      <c r="CW35" s="634"/>
      <c r="CX35" s="634"/>
      <c r="CY35" s="635"/>
      <c r="CZ35" s="624">
        <v>1.3</v>
      </c>
      <c r="DA35" s="636"/>
      <c r="DB35" s="636"/>
      <c r="DC35" s="637"/>
      <c r="DD35" s="627">
        <v>85367</v>
      </c>
      <c r="DE35" s="634"/>
      <c r="DF35" s="634"/>
      <c r="DG35" s="634"/>
      <c r="DH35" s="634"/>
      <c r="DI35" s="634"/>
      <c r="DJ35" s="634"/>
      <c r="DK35" s="635"/>
      <c r="DL35" s="627">
        <v>34924</v>
      </c>
      <c r="DM35" s="634"/>
      <c r="DN35" s="634"/>
      <c r="DO35" s="634"/>
      <c r="DP35" s="634"/>
      <c r="DQ35" s="634"/>
      <c r="DR35" s="634"/>
      <c r="DS35" s="634"/>
      <c r="DT35" s="634"/>
      <c r="DU35" s="634"/>
      <c r="DV35" s="635"/>
      <c r="DW35" s="624">
        <v>0.8</v>
      </c>
      <c r="DX35" s="636"/>
      <c r="DY35" s="636"/>
      <c r="DZ35" s="636"/>
      <c r="EA35" s="636"/>
      <c r="EB35" s="636"/>
      <c r="EC35" s="648"/>
    </row>
    <row r="36" spans="2:133" ht="11.25" customHeight="1" x14ac:dyDescent="0.2">
      <c r="B36" s="618" t="s">
        <v>314</v>
      </c>
      <c r="C36" s="619"/>
      <c r="D36" s="619"/>
      <c r="E36" s="619"/>
      <c r="F36" s="619"/>
      <c r="G36" s="619"/>
      <c r="H36" s="619"/>
      <c r="I36" s="619"/>
      <c r="J36" s="619"/>
      <c r="K36" s="619"/>
      <c r="L36" s="619"/>
      <c r="M36" s="619"/>
      <c r="N36" s="619"/>
      <c r="O36" s="619"/>
      <c r="P36" s="619"/>
      <c r="Q36" s="620"/>
      <c r="R36" s="621">
        <v>236356</v>
      </c>
      <c r="S36" s="622"/>
      <c r="T36" s="622"/>
      <c r="U36" s="622"/>
      <c r="V36" s="622"/>
      <c r="W36" s="622"/>
      <c r="X36" s="622"/>
      <c r="Y36" s="623"/>
      <c r="Z36" s="659">
        <v>3.3</v>
      </c>
      <c r="AA36" s="659"/>
      <c r="AB36" s="659"/>
      <c r="AC36" s="659"/>
      <c r="AD36" s="660" t="s">
        <v>121</v>
      </c>
      <c r="AE36" s="660"/>
      <c r="AF36" s="660"/>
      <c r="AG36" s="660"/>
      <c r="AH36" s="660"/>
      <c r="AI36" s="660"/>
      <c r="AJ36" s="660"/>
      <c r="AK36" s="660"/>
      <c r="AL36" s="624" t="s">
        <v>121</v>
      </c>
      <c r="AM36" s="625"/>
      <c r="AN36" s="625"/>
      <c r="AO36" s="661"/>
      <c r="AP36" s="222"/>
      <c r="AQ36" s="670" t="s">
        <v>315</v>
      </c>
      <c r="AR36" s="671"/>
      <c r="AS36" s="671"/>
      <c r="AT36" s="671"/>
      <c r="AU36" s="671"/>
      <c r="AV36" s="671"/>
      <c r="AW36" s="671"/>
      <c r="AX36" s="671"/>
      <c r="AY36" s="672"/>
      <c r="AZ36" s="676">
        <v>923844</v>
      </c>
      <c r="BA36" s="677"/>
      <c r="BB36" s="677"/>
      <c r="BC36" s="677"/>
      <c r="BD36" s="677"/>
      <c r="BE36" s="677"/>
      <c r="BF36" s="678"/>
      <c r="BG36" s="679" t="s">
        <v>316</v>
      </c>
      <c r="BH36" s="680"/>
      <c r="BI36" s="680"/>
      <c r="BJ36" s="680"/>
      <c r="BK36" s="680"/>
      <c r="BL36" s="680"/>
      <c r="BM36" s="680"/>
      <c r="BN36" s="680"/>
      <c r="BO36" s="680"/>
      <c r="BP36" s="680"/>
      <c r="BQ36" s="680"/>
      <c r="BR36" s="680"/>
      <c r="BS36" s="680"/>
      <c r="BT36" s="680"/>
      <c r="BU36" s="681"/>
      <c r="BV36" s="676">
        <v>29555</v>
      </c>
      <c r="BW36" s="677"/>
      <c r="BX36" s="677"/>
      <c r="BY36" s="677"/>
      <c r="BZ36" s="677"/>
      <c r="CA36" s="677"/>
      <c r="CB36" s="678"/>
      <c r="CD36" s="618" t="s">
        <v>317</v>
      </c>
      <c r="CE36" s="619"/>
      <c r="CF36" s="619"/>
      <c r="CG36" s="619"/>
      <c r="CH36" s="619"/>
      <c r="CI36" s="619"/>
      <c r="CJ36" s="619"/>
      <c r="CK36" s="619"/>
      <c r="CL36" s="619"/>
      <c r="CM36" s="619"/>
      <c r="CN36" s="619"/>
      <c r="CO36" s="619"/>
      <c r="CP36" s="619"/>
      <c r="CQ36" s="620"/>
      <c r="CR36" s="621">
        <v>1145812</v>
      </c>
      <c r="CS36" s="622"/>
      <c r="CT36" s="622"/>
      <c r="CU36" s="622"/>
      <c r="CV36" s="622"/>
      <c r="CW36" s="622"/>
      <c r="CX36" s="622"/>
      <c r="CY36" s="623"/>
      <c r="CZ36" s="624">
        <v>16.399999999999999</v>
      </c>
      <c r="DA36" s="636"/>
      <c r="DB36" s="636"/>
      <c r="DC36" s="637"/>
      <c r="DD36" s="627">
        <v>981945</v>
      </c>
      <c r="DE36" s="622"/>
      <c r="DF36" s="622"/>
      <c r="DG36" s="622"/>
      <c r="DH36" s="622"/>
      <c r="DI36" s="622"/>
      <c r="DJ36" s="622"/>
      <c r="DK36" s="623"/>
      <c r="DL36" s="627">
        <v>550916</v>
      </c>
      <c r="DM36" s="622"/>
      <c r="DN36" s="622"/>
      <c r="DO36" s="622"/>
      <c r="DP36" s="622"/>
      <c r="DQ36" s="622"/>
      <c r="DR36" s="622"/>
      <c r="DS36" s="622"/>
      <c r="DT36" s="622"/>
      <c r="DU36" s="622"/>
      <c r="DV36" s="623"/>
      <c r="DW36" s="624">
        <v>13.3</v>
      </c>
      <c r="DX36" s="636"/>
      <c r="DY36" s="636"/>
      <c r="DZ36" s="636"/>
      <c r="EA36" s="636"/>
      <c r="EB36" s="636"/>
      <c r="EC36" s="648"/>
    </row>
    <row r="37" spans="2:133" ht="11.25" customHeight="1" x14ac:dyDescent="0.2">
      <c r="B37" s="618" t="s">
        <v>318</v>
      </c>
      <c r="C37" s="619"/>
      <c r="D37" s="619"/>
      <c r="E37" s="619"/>
      <c r="F37" s="619"/>
      <c r="G37" s="619"/>
      <c r="H37" s="619"/>
      <c r="I37" s="619"/>
      <c r="J37" s="619"/>
      <c r="K37" s="619"/>
      <c r="L37" s="619"/>
      <c r="M37" s="619"/>
      <c r="N37" s="619"/>
      <c r="O37" s="619"/>
      <c r="P37" s="619"/>
      <c r="Q37" s="620"/>
      <c r="R37" s="621">
        <v>137058</v>
      </c>
      <c r="S37" s="622"/>
      <c r="T37" s="622"/>
      <c r="U37" s="622"/>
      <c r="V37" s="622"/>
      <c r="W37" s="622"/>
      <c r="X37" s="622"/>
      <c r="Y37" s="623"/>
      <c r="Z37" s="659">
        <v>1.9</v>
      </c>
      <c r="AA37" s="659"/>
      <c r="AB37" s="659"/>
      <c r="AC37" s="659"/>
      <c r="AD37" s="660">
        <v>16</v>
      </c>
      <c r="AE37" s="660"/>
      <c r="AF37" s="660"/>
      <c r="AG37" s="660"/>
      <c r="AH37" s="660"/>
      <c r="AI37" s="660"/>
      <c r="AJ37" s="660"/>
      <c r="AK37" s="660"/>
      <c r="AL37" s="624">
        <v>0</v>
      </c>
      <c r="AM37" s="625"/>
      <c r="AN37" s="625"/>
      <c r="AO37" s="661"/>
      <c r="AQ37" s="654" t="s">
        <v>319</v>
      </c>
      <c r="AR37" s="655"/>
      <c r="AS37" s="655"/>
      <c r="AT37" s="655"/>
      <c r="AU37" s="655"/>
      <c r="AV37" s="655"/>
      <c r="AW37" s="655"/>
      <c r="AX37" s="655"/>
      <c r="AY37" s="656"/>
      <c r="AZ37" s="621">
        <v>363686</v>
      </c>
      <c r="BA37" s="622"/>
      <c r="BB37" s="622"/>
      <c r="BC37" s="622"/>
      <c r="BD37" s="634"/>
      <c r="BE37" s="634"/>
      <c r="BF37" s="657"/>
      <c r="BG37" s="618" t="s">
        <v>320</v>
      </c>
      <c r="BH37" s="619"/>
      <c r="BI37" s="619"/>
      <c r="BJ37" s="619"/>
      <c r="BK37" s="619"/>
      <c r="BL37" s="619"/>
      <c r="BM37" s="619"/>
      <c r="BN37" s="619"/>
      <c r="BO37" s="619"/>
      <c r="BP37" s="619"/>
      <c r="BQ37" s="619"/>
      <c r="BR37" s="619"/>
      <c r="BS37" s="619"/>
      <c r="BT37" s="619"/>
      <c r="BU37" s="620"/>
      <c r="BV37" s="621">
        <v>12645</v>
      </c>
      <c r="BW37" s="622"/>
      <c r="BX37" s="622"/>
      <c r="BY37" s="622"/>
      <c r="BZ37" s="622"/>
      <c r="CA37" s="622"/>
      <c r="CB37" s="658"/>
      <c r="CD37" s="618" t="s">
        <v>321</v>
      </c>
      <c r="CE37" s="619"/>
      <c r="CF37" s="619"/>
      <c r="CG37" s="619"/>
      <c r="CH37" s="619"/>
      <c r="CI37" s="619"/>
      <c r="CJ37" s="619"/>
      <c r="CK37" s="619"/>
      <c r="CL37" s="619"/>
      <c r="CM37" s="619"/>
      <c r="CN37" s="619"/>
      <c r="CO37" s="619"/>
      <c r="CP37" s="619"/>
      <c r="CQ37" s="620"/>
      <c r="CR37" s="621">
        <v>283300</v>
      </c>
      <c r="CS37" s="634"/>
      <c r="CT37" s="634"/>
      <c r="CU37" s="634"/>
      <c r="CV37" s="634"/>
      <c r="CW37" s="634"/>
      <c r="CX37" s="634"/>
      <c r="CY37" s="635"/>
      <c r="CZ37" s="624">
        <v>4.0999999999999996</v>
      </c>
      <c r="DA37" s="636"/>
      <c r="DB37" s="636"/>
      <c r="DC37" s="637"/>
      <c r="DD37" s="627">
        <v>283300</v>
      </c>
      <c r="DE37" s="634"/>
      <c r="DF37" s="634"/>
      <c r="DG37" s="634"/>
      <c r="DH37" s="634"/>
      <c r="DI37" s="634"/>
      <c r="DJ37" s="634"/>
      <c r="DK37" s="635"/>
      <c r="DL37" s="627">
        <v>283300</v>
      </c>
      <c r="DM37" s="634"/>
      <c r="DN37" s="634"/>
      <c r="DO37" s="634"/>
      <c r="DP37" s="634"/>
      <c r="DQ37" s="634"/>
      <c r="DR37" s="634"/>
      <c r="DS37" s="634"/>
      <c r="DT37" s="634"/>
      <c r="DU37" s="634"/>
      <c r="DV37" s="635"/>
      <c r="DW37" s="624">
        <v>6.8</v>
      </c>
      <c r="DX37" s="636"/>
      <c r="DY37" s="636"/>
      <c r="DZ37" s="636"/>
      <c r="EA37" s="636"/>
      <c r="EB37" s="636"/>
      <c r="EC37" s="648"/>
    </row>
    <row r="38" spans="2:133" ht="11.25" customHeight="1" x14ac:dyDescent="0.2">
      <c r="B38" s="618" t="s">
        <v>322</v>
      </c>
      <c r="C38" s="619"/>
      <c r="D38" s="619"/>
      <c r="E38" s="619"/>
      <c r="F38" s="619"/>
      <c r="G38" s="619"/>
      <c r="H38" s="619"/>
      <c r="I38" s="619"/>
      <c r="J38" s="619"/>
      <c r="K38" s="619"/>
      <c r="L38" s="619"/>
      <c r="M38" s="619"/>
      <c r="N38" s="619"/>
      <c r="O38" s="619"/>
      <c r="P38" s="619"/>
      <c r="Q38" s="620"/>
      <c r="R38" s="621">
        <v>239700</v>
      </c>
      <c r="S38" s="622"/>
      <c r="T38" s="622"/>
      <c r="U38" s="622"/>
      <c r="V38" s="622"/>
      <c r="W38" s="622"/>
      <c r="X38" s="622"/>
      <c r="Y38" s="623"/>
      <c r="Z38" s="659">
        <v>3.3</v>
      </c>
      <c r="AA38" s="659"/>
      <c r="AB38" s="659"/>
      <c r="AC38" s="659"/>
      <c r="AD38" s="660" t="s">
        <v>121</v>
      </c>
      <c r="AE38" s="660"/>
      <c r="AF38" s="660"/>
      <c r="AG38" s="660"/>
      <c r="AH38" s="660"/>
      <c r="AI38" s="660"/>
      <c r="AJ38" s="660"/>
      <c r="AK38" s="660"/>
      <c r="AL38" s="624" t="s">
        <v>121</v>
      </c>
      <c r="AM38" s="625"/>
      <c r="AN38" s="625"/>
      <c r="AO38" s="661"/>
      <c r="AQ38" s="654" t="s">
        <v>323</v>
      </c>
      <c r="AR38" s="655"/>
      <c r="AS38" s="655"/>
      <c r="AT38" s="655"/>
      <c r="AU38" s="655"/>
      <c r="AV38" s="655"/>
      <c r="AW38" s="655"/>
      <c r="AX38" s="655"/>
      <c r="AY38" s="656"/>
      <c r="AZ38" s="621">
        <v>1793</v>
      </c>
      <c r="BA38" s="622"/>
      <c r="BB38" s="622"/>
      <c r="BC38" s="622"/>
      <c r="BD38" s="634"/>
      <c r="BE38" s="634"/>
      <c r="BF38" s="657"/>
      <c r="BG38" s="618" t="s">
        <v>324</v>
      </c>
      <c r="BH38" s="619"/>
      <c r="BI38" s="619"/>
      <c r="BJ38" s="619"/>
      <c r="BK38" s="619"/>
      <c r="BL38" s="619"/>
      <c r="BM38" s="619"/>
      <c r="BN38" s="619"/>
      <c r="BO38" s="619"/>
      <c r="BP38" s="619"/>
      <c r="BQ38" s="619"/>
      <c r="BR38" s="619"/>
      <c r="BS38" s="619"/>
      <c r="BT38" s="619"/>
      <c r="BU38" s="620"/>
      <c r="BV38" s="621">
        <v>1704</v>
      </c>
      <c r="BW38" s="622"/>
      <c r="BX38" s="622"/>
      <c r="BY38" s="622"/>
      <c r="BZ38" s="622"/>
      <c r="CA38" s="622"/>
      <c r="CB38" s="658"/>
      <c r="CD38" s="618" t="s">
        <v>325</v>
      </c>
      <c r="CE38" s="619"/>
      <c r="CF38" s="619"/>
      <c r="CG38" s="619"/>
      <c r="CH38" s="619"/>
      <c r="CI38" s="619"/>
      <c r="CJ38" s="619"/>
      <c r="CK38" s="619"/>
      <c r="CL38" s="619"/>
      <c r="CM38" s="619"/>
      <c r="CN38" s="619"/>
      <c r="CO38" s="619"/>
      <c r="CP38" s="619"/>
      <c r="CQ38" s="620"/>
      <c r="CR38" s="621">
        <v>558365</v>
      </c>
      <c r="CS38" s="622"/>
      <c r="CT38" s="622"/>
      <c r="CU38" s="622"/>
      <c r="CV38" s="622"/>
      <c r="CW38" s="622"/>
      <c r="CX38" s="622"/>
      <c r="CY38" s="623"/>
      <c r="CZ38" s="624">
        <v>8</v>
      </c>
      <c r="DA38" s="636"/>
      <c r="DB38" s="636"/>
      <c r="DC38" s="637"/>
      <c r="DD38" s="627">
        <v>451212</v>
      </c>
      <c r="DE38" s="622"/>
      <c r="DF38" s="622"/>
      <c r="DG38" s="622"/>
      <c r="DH38" s="622"/>
      <c r="DI38" s="622"/>
      <c r="DJ38" s="622"/>
      <c r="DK38" s="623"/>
      <c r="DL38" s="627">
        <v>439915</v>
      </c>
      <c r="DM38" s="622"/>
      <c r="DN38" s="622"/>
      <c r="DO38" s="622"/>
      <c r="DP38" s="622"/>
      <c r="DQ38" s="622"/>
      <c r="DR38" s="622"/>
      <c r="DS38" s="622"/>
      <c r="DT38" s="622"/>
      <c r="DU38" s="622"/>
      <c r="DV38" s="623"/>
      <c r="DW38" s="624">
        <v>10.6</v>
      </c>
      <c r="DX38" s="636"/>
      <c r="DY38" s="636"/>
      <c r="DZ38" s="636"/>
      <c r="EA38" s="636"/>
      <c r="EB38" s="636"/>
      <c r="EC38" s="648"/>
    </row>
    <row r="39" spans="2:133" ht="11.25" customHeight="1" x14ac:dyDescent="0.2">
      <c r="B39" s="618" t="s">
        <v>326</v>
      </c>
      <c r="C39" s="619"/>
      <c r="D39" s="619"/>
      <c r="E39" s="619"/>
      <c r="F39" s="619"/>
      <c r="G39" s="619"/>
      <c r="H39" s="619"/>
      <c r="I39" s="619"/>
      <c r="J39" s="619"/>
      <c r="K39" s="619"/>
      <c r="L39" s="619"/>
      <c r="M39" s="619"/>
      <c r="N39" s="619"/>
      <c r="O39" s="619"/>
      <c r="P39" s="619"/>
      <c r="Q39" s="620"/>
      <c r="R39" s="621" t="s">
        <v>121</v>
      </c>
      <c r="S39" s="622"/>
      <c r="T39" s="622"/>
      <c r="U39" s="622"/>
      <c r="V39" s="622"/>
      <c r="W39" s="622"/>
      <c r="X39" s="622"/>
      <c r="Y39" s="623"/>
      <c r="Z39" s="659" t="s">
        <v>121</v>
      </c>
      <c r="AA39" s="659"/>
      <c r="AB39" s="659"/>
      <c r="AC39" s="659"/>
      <c r="AD39" s="660" t="s">
        <v>121</v>
      </c>
      <c r="AE39" s="660"/>
      <c r="AF39" s="660"/>
      <c r="AG39" s="660"/>
      <c r="AH39" s="660"/>
      <c r="AI39" s="660"/>
      <c r="AJ39" s="660"/>
      <c r="AK39" s="660"/>
      <c r="AL39" s="624" t="s">
        <v>121</v>
      </c>
      <c r="AM39" s="625"/>
      <c r="AN39" s="625"/>
      <c r="AO39" s="661"/>
      <c r="AQ39" s="654" t="s">
        <v>327</v>
      </c>
      <c r="AR39" s="655"/>
      <c r="AS39" s="655"/>
      <c r="AT39" s="655"/>
      <c r="AU39" s="655"/>
      <c r="AV39" s="655"/>
      <c r="AW39" s="655"/>
      <c r="AX39" s="655"/>
      <c r="AY39" s="656"/>
      <c r="AZ39" s="621" t="s">
        <v>121</v>
      </c>
      <c r="BA39" s="622"/>
      <c r="BB39" s="622"/>
      <c r="BC39" s="622"/>
      <c r="BD39" s="634"/>
      <c r="BE39" s="634"/>
      <c r="BF39" s="657"/>
      <c r="BG39" s="618" t="s">
        <v>328</v>
      </c>
      <c r="BH39" s="619"/>
      <c r="BI39" s="619"/>
      <c r="BJ39" s="619"/>
      <c r="BK39" s="619"/>
      <c r="BL39" s="619"/>
      <c r="BM39" s="619"/>
      <c r="BN39" s="619"/>
      <c r="BO39" s="619"/>
      <c r="BP39" s="619"/>
      <c r="BQ39" s="619"/>
      <c r="BR39" s="619"/>
      <c r="BS39" s="619"/>
      <c r="BT39" s="619"/>
      <c r="BU39" s="620"/>
      <c r="BV39" s="621">
        <v>2709</v>
      </c>
      <c r="BW39" s="622"/>
      <c r="BX39" s="622"/>
      <c r="BY39" s="622"/>
      <c r="BZ39" s="622"/>
      <c r="CA39" s="622"/>
      <c r="CB39" s="658"/>
      <c r="CD39" s="618" t="s">
        <v>329</v>
      </c>
      <c r="CE39" s="619"/>
      <c r="CF39" s="619"/>
      <c r="CG39" s="619"/>
      <c r="CH39" s="619"/>
      <c r="CI39" s="619"/>
      <c r="CJ39" s="619"/>
      <c r="CK39" s="619"/>
      <c r="CL39" s="619"/>
      <c r="CM39" s="619"/>
      <c r="CN39" s="619"/>
      <c r="CO39" s="619"/>
      <c r="CP39" s="619"/>
      <c r="CQ39" s="620"/>
      <c r="CR39" s="621">
        <v>463731</v>
      </c>
      <c r="CS39" s="634"/>
      <c r="CT39" s="634"/>
      <c r="CU39" s="634"/>
      <c r="CV39" s="634"/>
      <c r="CW39" s="634"/>
      <c r="CX39" s="634"/>
      <c r="CY39" s="635"/>
      <c r="CZ39" s="624">
        <v>6.6</v>
      </c>
      <c r="DA39" s="636"/>
      <c r="DB39" s="636"/>
      <c r="DC39" s="637"/>
      <c r="DD39" s="627">
        <v>461325</v>
      </c>
      <c r="DE39" s="634"/>
      <c r="DF39" s="634"/>
      <c r="DG39" s="634"/>
      <c r="DH39" s="634"/>
      <c r="DI39" s="634"/>
      <c r="DJ39" s="634"/>
      <c r="DK39" s="635"/>
      <c r="DL39" s="627" t="s">
        <v>121</v>
      </c>
      <c r="DM39" s="634"/>
      <c r="DN39" s="634"/>
      <c r="DO39" s="634"/>
      <c r="DP39" s="634"/>
      <c r="DQ39" s="634"/>
      <c r="DR39" s="634"/>
      <c r="DS39" s="634"/>
      <c r="DT39" s="634"/>
      <c r="DU39" s="634"/>
      <c r="DV39" s="635"/>
      <c r="DW39" s="624" t="s">
        <v>121</v>
      </c>
      <c r="DX39" s="636"/>
      <c r="DY39" s="636"/>
      <c r="DZ39" s="636"/>
      <c r="EA39" s="636"/>
      <c r="EB39" s="636"/>
      <c r="EC39" s="648"/>
    </row>
    <row r="40" spans="2:133" ht="11.25" customHeight="1" x14ac:dyDescent="0.2">
      <c r="B40" s="618" t="s">
        <v>330</v>
      </c>
      <c r="C40" s="619"/>
      <c r="D40" s="619"/>
      <c r="E40" s="619"/>
      <c r="F40" s="619"/>
      <c r="G40" s="619"/>
      <c r="H40" s="619"/>
      <c r="I40" s="619"/>
      <c r="J40" s="619"/>
      <c r="K40" s="619"/>
      <c r="L40" s="619"/>
      <c r="M40" s="619"/>
      <c r="N40" s="619"/>
      <c r="O40" s="619"/>
      <c r="P40" s="619"/>
      <c r="Q40" s="620"/>
      <c r="R40" s="621">
        <v>32000</v>
      </c>
      <c r="S40" s="622"/>
      <c r="T40" s="622"/>
      <c r="U40" s="622"/>
      <c r="V40" s="622"/>
      <c r="W40" s="622"/>
      <c r="X40" s="622"/>
      <c r="Y40" s="623"/>
      <c r="Z40" s="659">
        <v>0.4</v>
      </c>
      <c r="AA40" s="659"/>
      <c r="AB40" s="659"/>
      <c r="AC40" s="659"/>
      <c r="AD40" s="660" t="s">
        <v>121</v>
      </c>
      <c r="AE40" s="660"/>
      <c r="AF40" s="660"/>
      <c r="AG40" s="660"/>
      <c r="AH40" s="660"/>
      <c r="AI40" s="660"/>
      <c r="AJ40" s="660"/>
      <c r="AK40" s="660"/>
      <c r="AL40" s="624" t="s">
        <v>121</v>
      </c>
      <c r="AM40" s="625"/>
      <c r="AN40" s="625"/>
      <c r="AO40" s="661"/>
      <c r="AQ40" s="654" t="s">
        <v>331</v>
      </c>
      <c r="AR40" s="655"/>
      <c r="AS40" s="655"/>
      <c r="AT40" s="655"/>
      <c r="AU40" s="655"/>
      <c r="AV40" s="655"/>
      <c r="AW40" s="655"/>
      <c r="AX40" s="655"/>
      <c r="AY40" s="656"/>
      <c r="AZ40" s="621" t="s">
        <v>121</v>
      </c>
      <c r="BA40" s="622"/>
      <c r="BB40" s="622"/>
      <c r="BC40" s="622"/>
      <c r="BD40" s="634"/>
      <c r="BE40" s="634"/>
      <c r="BF40" s="657"/>
      <c r="BG40" s="662" t="s">
        <v>332</v>
      </c>
      <c r="BH40" s="663"/>
      <c r="BI40" s="663"/>
      <c r="BJ40" s="663"/>
      <c r="BK40" s="663"/>
      <c r="BL40" s="223"/>
      <c r="BM40" s="619" t="s">
        <v>333</v>
      </c>
      <c r="BN40" s="619"/>
      <c r="BO40" s="619"/>
      <c r="BP40" s="619"/>
      <c r="BQ40" s="619"/>
      <c r="BR40" s="619"/>
      <c r="BS40" s="619"/>
      <c r="BT40" s="619"/>
      <c r="BU40" s="620"/>
      <c r="BV40" s="621">
        <v>105</v>
      </c>
      <c r="BW40" s="622"/>
      <c r="BX40" s="622"/>
      <c r="BY40" s="622"/>
      <c r="BZ40" s="622"/>
      <c r="CA40" s="622"/>
      <c r="CB40" s="658"/>
      <c r="CD40" s="618" t="s">
        <v>334</v>
      </c>
      <c r="CE40" s="619"/>
      <c r="CF40" s="619"/>
      <c r="CG40" s="619"/>
      <c r="CH40" s="619"/>
      <c r="CI40" s="619"/>
      <c r="CJ40" s="619"/>
      <c r="CK40" s="619"/>
      <c r="CL40" s="619"/>
      <c r="CM40" s="619"/>
      <c r="CN40" s="619"/>
      <c r="CO40" s="619"/>
      <c r="CP40" s="619"/>
      <c r="CQ40" s="620"/>
      <c r="CR40" s="621" t="s">
        <v>121</v>
      </c>
      <c r="CS40" s="622"/>
      <c r="CT40" s="622"/>
      <c r="CU40" s="622"/>
      <c r="CV40" s="622"/>
      <c r="CW40" s="622"/>
      <c r="CX40" s="622"/>
      <c r="CY40" s="623"/>
      <c r="CZ40" s="624" t="s">
        <v>121</v>
      </c>
      <c r="DA40" s="636"/>
      <c r="DB40" s="636"/>
      <c r="DC40" s="637"/>
      <c r="DD40" s="627" t="s">
        <v>121</v>
      </c>
      <c r="DE40" s="622"/>
      <c r="DF40" s="622"/>
      <c r="DG40" s="622"/>
      <c r="DH40" s="622"/>
      <c r="DI40" s="622"/>
      <c r="DJ40" s="622"/>
      <c r="DK40" s="623"/>
      <c r="DL40" s="627" t="s">
        <v>121</v>
      </c>
      <c r="DM40" s="622"/>
      <c r="DN40" s="622"/>
      <c r="DO40" s="622"/>
      <c r="DP40" s="622"/>
      <c r="DQ40" s="622"/>
      <c r="DR40" s="622"/>
      <c r="DS40" s="622"/>
      <c r="DT40" s="622"/>
      <c r="DU40" s="622"/>
      <c r="DV40" s="623"/>
      <c r="DW40" s="624" t="s">
        <v>121</v>
      </c>
      <c r="DX40" s="636"/>
      <c r="DY40" s="636"/>
      <c r="DZ40" s="636"/>
      <c r="EA40" s="636"/>
      <c r="EB40" s="636"/>
      <c r="EC40" s="648"/>
    </row>
    <row r="41" spans="2:133" ht="11.25" customHeight="1" x14ac:dyDescent="0.2">
      <c r="B41" s="602" t="s">
        <v>335</v>
      </c>
      <c r="C41" s="603"/>
      <c r="D41" s="603"/>
      <c r="E41" s="603"/>
      <c r="F41" s="603"/>
      <c r="G41" s="603"/>
      <c r="H41" s="603"/>
      <c r="I41" s="603"/>
      <c r="J41" s="603"/>
      <c r="K41" s="603"/>
      <c r="L41" s="603"/>
      <c r="M41" s="603"/>
      <c r="N41" s="603"/>
      <c r="O41" s="603"/>
      <c r="P41" s="603"/>
      <c r="Q41" s="604"/>
      <c r="R41" s="605">
        <v>7187527</v>
      </c>
      <c r="S41" s="646"/>
      <c r="T41" s="646"/>
      <c r="U41" s="646"/>
      <c r="V41" s="646"/>
      <c r="W41" s="646"/>
      <c r="X41" s="646"/>
      <c r="Y41" s="649"/>
      <c r="Z41" s="650">
        <v>100</v>
      </c>
      <c r="AA41" s="650"/>
      <c r="AB41" s="650"/>
      <c r="AC41" s="650"/>
      <c r="AD41" s="651">
        <v>4106716</v>
      </c>
      <c r="AE41" s="651"/>
      <c r="AF41" s="651"/>
      <c r="AG41" s="651"/>
      <c r="AH41" s="651"/>
      <c r="AI41" s="651"/>
      <c r="AJ41" s="651"/>
      <c r="AK41" s="651"/>
      <c r="AL41" s="608">
        <v>100</v>
      </c>
      <c r="AM41" s="652"/>
      <c r="AN41" s="652"/>
      <c r="AO41" s="653"/>
      <c r="AQ41" s="654" t="s">
        <v>336</v>
      </c>
      <c r="AR41" s="655"/>
      <c r="AS41" s="655"/>
      <c r="AT41" s="655"/>
      <c r="AU41" s="655"/>
      <c r="AV41" s="655"/>
      <c r="AW41" s="655"/>
      <c r="AX41" s="655"/>
      <c r="AY41" s="656"/>
      <c r="AZ41" s="621">
        <v>138540</v>
      </c>
      <c r="BA41" s="622"/>
      <c r="BB41" s="622"/>
      <c r="BC41" s="622"/>
      <c r="BD41" s="634"/>
      <c r="BE41" s="634"/>
      <c r="BF41" s="657"/>
      <c r="BG41" s="662"/>
      <c r="BH41" s="663"/>
      <c r="BI41" s="663"/>
      <c r="BJ41" s="663"/>
      <c r="BK41" s="663"/>
      <c r="BL41" s="223"/>
      <c r="BM41" s="619" t="s">
        <v>337</v>
      </c>
      <c r="BN41" s="619"/>
      <c r="BO41" s="619"/>
      <c r="BP41" s="619"/>
      <c r="BQ41" s="619"/>
      <c r="BR41" s="619"/>
      <c r="BS41" s="619"/>
      <c r="BT41" s="619"/>
      <c r="BU41" s="620"/>
      <c r="BV41" s="621" t="s">
        <v>121</v>
      </c>
      <c r="BW41" s="622"/>
      <c r="BX41" s="622"/>
      <c r="BY41" s="622"/>
      <c r="BZ41" s="622"/>
      <c r="CA41" s="622"/>
      <c r="CB41" s="658"/>
      <c r="CD41" s="618" t="s">
        <v>338</v>
      </c>
      <c r="CE41" s="619"/>
      <c r="CF41" s="619"/>
      <c r="CG41" s="619"/>
      <c r="CH41" s="619"/>
      <c r="CI41" s="619"/>
      <c r="CJ41" s="619"/>
      <c r="CK41" s="619"/>
      <c r="CL41" s="619"/>
      <c r="CM41" s="619"/>
      <c r="CN41" s="619"/>
      <c r="CO41" s="619"/>
      <c r="CP41" s="619"/>
      <c r="CQ41" s="620"/>
      <c r="CR41" s="621" t="s">
        <v>121</v>
      </c>
      <c r="CS41" s="634"/>
      <c r="CT41" s="634"/>
      <c r="CU41" s="634"/>
      <c r="CV41" s="634"/>
      <c r="CW41" s="634"/>
      <c r="CX41" s="634"/>
      <c r="CY41" s="635"/>
      <c r="CZ41" s="624" t="s">
        <v>121</v>
      </c>
      <c r="DA41" s="636"/>
      <c r="DB41" s="636"/>
      <c r="DC41" s="637"/>
      <c r="DD41" s="627" t="s">
        <v>121</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2">
      <c r="AQ42" s="666" t="s">
        <v>339</v>
      </c>
      <c r="AR42" s="667"/>
      <c r="AS42" s="667"/>
      <c r="AT42" s="667"/>
      <c r="AU42" s="667"/>
      <c r="AV42" s="667"/>
      <c r="AW42" s="667"/>
      <c r="AX42" s="667"/>
      <c r="AY42" s="668"/>
      <c r="AZ42" s="605">
        <v>419825</v>
      </c>
      <c r="BA42" s="646"/>
      <c r="BB42" s="646"/>
      <c r="BC42" s="646"/>
      <c r="BD42" s="606"/>
      <c r="BE42" s="606"/>
      <c r="BF42" s="669"/>
      <c r="BG42" s="664"/>
      <c r="BH42" s="665"/>
      <c r="BI42" s="665"/>
      <c r="BJ42" s="665"/>
      <c r="BK42" s="665"/>
      <c r="BL42" s="224"/>
      <c r="BM42" s="603" t="s">
        <v>340</v>
      </c>
      <c r="BN42" s="603"/>
      <c r="BO42" s="603"/>
      <c r="BP42" s="603"/>
      <c r="BQ42" s="603"/>
      <c r="BR42" s="603"/>
      <c r="BS42" s="603"/>
      <c r="BT42" s="603"/>
      <c r="BU42" s="604"/>
      <c r="BV42" s="605">
        <v>394</v>
      </c>
      <c r="BW42" s="646"/>
      <c r="BX42" s="646"/>
      <c r="BY42" s="646"/>
      <c r="BZ42" s="646"/>
      <c r="CA42" s="646"/>
      <c r="CB42" s="647"/>
      <c r="CD42" s="618" t="s">
        <v>341</v>
      </c>
      <c r="CE42" s="619"/>
      <c r="CF42" s="619"/>
      <c r="CG42" s="619"/>
      <c r="CH42" s="619"/>
      <c r="CI42" s="619"/>
      <c r="CJ42" s="619"/>
      <c r="CK42" s="619"/>
      <c r="CL42" s="619"/>
      <c r="CM42" s="619"/>
      <c r="CN42" s="619"/>
      <c r="CO42" s="619"/>
      <c r="CP42" s="619"/>
      <c r="CQ42" s="620"/>
      <c r="CR42" s="621">
        <v>686929</v>
      </c>
      <c r="CS42" s="634"/>
      <c r="CT42" s="634"/>
      <c r="CU42" s="634"/>
      <c r="CV42" s="634"/>
      <c r="CW42" s="634"/>
      <c r="CX42" s="634"/>
      <c r="CY42" s="635"/>
      <c r="CZ42" s="624">
        <v>9.8000000000000007</v>
      </c>
      <c r="DA42" s="636"/>
      <c r="DB42" s="636"/>
      <c r="DC42" s="637"/>
      <c r="DD42" s="627">
        <v>307655</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2">
      <c r="B43" s="214" t="s">
        <v>342</v>
      </c>
      <c r="CD43" s="618" t="s">
        <v>343</v>
      </c>
      <c r="CE43" s="619"/>
      <c r="CF43" s="619"/>
      <c r="CG43" s="619"/>
      <c r="CH43" s="619"/>
      <c r="CI43" s="619"/>
      <c r="CJ43" s="619"/>
      <c r="CK43" s="619"/>
      <c r="CL43" s="619"/>
      <c r="CM43" s="619"/>
      <c r="CN43" s="619"/>
      <c r="CO43" s="619"/>
      <c r="CP43" s="619"/>
      <c r="CQ43" s="620"/>
      <c r="CR43" s="621" t="s">
        <v>121</v>
      </c>
      <c r="CS43" s="634"/>
      <c r="CT43" s="634"/>
      <c r="CU43" s="634"/>
      <c r="CV43" s="634"/>
      <c r="CW43" s="634"/>
      <c r="CX43" s="634"/>
      <c r="CY43" s="635"/>
      <c r="CZ43" s="624" t="s">
        <v>121</v>
      </c>
      <c r="DA43" s="636"/>
      <c r="DB43" s="636"/>
      <c r="DC43" s="637"/>
      <c r="DD43" s="627" t="s">
        <v>121</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2">
      <c r="B44" s="638" t="s">
        <v>344</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292</v>
      </c>
      <c r="CE44" s="641"/>
      <c r="CF44" s="618" t="s">
        <v>345</v>
      </c>
      <c r="CG44" s="619"/>
      <c r="CH44" s="619"/>
      <c r="CI44" s="619"/>
      <c r="CJ44" s="619"/>
      <c r="CK44" s="619"/>
      <c r="CL44" s="619"/>
      <c r="CM44" s="619"/>
      <c r="CN44" s="619"/>
      <c r="CO44" s="619"/>
      <c r="CP44" s="619"/>
      <c r="CQ44" s="620"/>
      <c r="CR44" s="621">
        <v>686929</v>
      </c>
      <c r="CS44" s="622"/>
      <c r="CT44" s="622"/>
      <c r="CU44" s="622"/>
      <c r="CV44" s="622"/>
      <c r="CW44" s="622"/>
      <c r="CX44" s="622"/>
      <c r="CY44" s="623"/>
      <c r="CZ44" s="624">
        <v>9.8000000000000007</v>
      </c>
      <c r="DA44" s="625"/>
      <c r="DB44" s="625"/>
      <c r="DC44" s="626"/>
      <c r="DD44" s="627">
        <v>307655</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2">
      <c r="B45" s="638" t="s">
        <v>346</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347</v>
      </c>
      <c r="CG45" s="619"/>
      <c r="CH45" s="619"/>
      <c r="CI45" s="619"/>
      <c r="CJ45" s="619"/>
      <c r="CK45" s="619"/>
      <c r="CL45" s="619"/>
      <c r="CM45" s="619"/>
      <c r="CN45" s="619"/>
      <c r="CO45" s="619"/>
      <c r="CP45" s="619"/>
      <c r="CQ45" s="620"/>
      <c r="CR45" s="621">
        <v>52015</v>
      </c>
      <c r="CS45" s="634"/>
      <c r="CT45" s="634"/>
      <c r="CU45" s="634"/>
      <c r="CV45" s="634"/>
      <c r="CW45" s="634"/>
      <c r="CX45" s="634"/>
      <c r="CY45" s="635"/>
      <c r="CZ45" s="624">
        <v>0.7</v>
      </c>
      <c r="DA45" s="636"/>
      <c r="DB45" s="636"/>
      <c r="DC45" s="637"/>
      <c r="DD45" s="627">
        <v>31321</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2">
      <c r="B46" s="225"/>
      <c r="CD46" s="642"/>
      <c r="CE46" s="643"/>
      <c r="CF46" s="618" t="s">
        <v>348</v>
      </c>
      <c r="CG46" s="619"/>
      <c r="CH46" s="619"/>
      <c r="CI46" s="619"/>
      <c r="CJ46" s="619"/>
      <c r="CK46" s="619"/>
      <c r="CL46" s="619"/>
      <c r="CM46" s="619"/>
      <c r="CN46" s="619"/>
      <c r="CO46" s="619"/>
      <c r="CP46" s="619"/>
      <c r="CQ46" s="620"/>
      <c r="CR46" s="621">
        <v>603068</v>
      </c>
      <c r="CS46" s="622"/>
      <c r="CT46" s="622"/>
      <c r="CU46" s="622"/>
      <c r="CV46" s="622"/>
      <c r="CW46" s="622"/>
      <c r="CX46" s="622"/>
      <c r="CY46" s="623"/>
      <c r="CZ46" s="624">
        <v>8.6</v>
      </c>
      <c r="DA46" s="625"/>
      <c r="DB46" s="625"/>
      <c r="DC46" s="626"/>
      <c r="DD46" s="627">
        <v>244488</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2">
      <c r="B47" s="225"/>
      <c r="CD47" s="642"/>
      <c r="CE47" s="643"/>
      <c r="CF47" s="618" t="s">
        <v>349</v>
      </c>
      <c r="CG47" s="619"/>
      <c r="CH47" s="619"/>
      <c r="CI47" s="619"/>
      <c r="CJ47" s="619"/>
      <c r="CK47" s="619"/>
      <c r="CL47" s="619"/>
      <c r="CM47" s="619"/>
      <c r="CN47" s="619"/>
      <c r="CO47" s="619"/>
      <c r="CP47" s="619"/>
      <c r="CQ47" s="620"/>
      <c r="CR47" s="621" t="s">
        <v>121</v>
      </c>
      <c r="CS47" s="634"/>
      <c r="CT47" s="634"/>
      <c r="CU47" s="634"/>
      <c r="CV47" s="634"/>
      <c r="CW47" s="634"/>
      <c r="CX47" s="634"/>
      <c r="CY47" s="635"/>
      <c r="CZ47" s="624" t="s">
        <v>121</v>
      </c>
      <c r="DA47" s="636"/>
      <c r="DB47" s="636"/>
      <c r="DC47" s="637"/>
      <c r="DD47" s="627" t="s">
        <v>121</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ht="11" x14ac:dyDescent="0.2">
      <c r="B48" s="225"/>
      <c r="CD48" s="644"/>
      <c r="CE48" s="645"/>
      <c r="CF48" s="618" t="s">
        <v>350</v>
      </c>
      <c r="CG48" s="619"/>
      <c r="CH48" s="619"/>
      <c r="CI48" s="619"/>
      <c r="CJ48" s="619"/>
      <c r="CK48" s="619"/>
      <c r="CL48" s="619"/>
      <c r="CM48" s="619"/>
      <c r="CN48" s="619"/>
      <c r="CO48" s="619"/>
      <c r="CP48" s="619"/>
      <c r="CQ48" s="620"/>
      <c r="CR48" s="621" t="s">
        <v>121</v>
      </c>
      <c r="CS48" s="622"/>
      <c r="CT48" s="622"/>
      <c r="CU48" s="622"/>
      <c r="CV48" s="622"/>
      <c r="CW48" s="622"/>
      <c r="CX48" s="622"/>
      <c r="CY48" s="623"/>
      <c r="CZ48" s="624" t="s">
        <v>121</v>
      </c>
      <c r="DA48" s="625"/>
      <c r="DB48" s="625"/>
      <c r="DC48" s="626"/>
      <c r="DD48" s="627" t="s">
        <v>121</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2">
      <c r="B49" s="225"/>
      <c r="CD49" s="602" t="s">
        <v>351</v>
      </c>
      <c r="CE49" s="603"/>
      <c r="CF49" s="603"/>
      <c r="CG49" s="603"/>
      <c r="CH49" s="603"/>
      <c r="CI49" s="603"/>
      <c r="CJ49" s="603"/>
      <c r="CK49" s="603"/>
      <c r="CL49" s="603"/>
      <c r="CM49" s="603"/>
      <c r="CN49" s="603"/>
      <c r="CO49" s="603"/>
      <c r="CP49" s="603"/>
      <c r="CQ49" s="604"/>
      <c r="CR49" s="605">
        <v>6994888</v>
      </c>
      <c r="CS49" s="606"/>
      <c r="CT49" s="606"/>
      <c r="CU49" s="606"/>
      <c r="CV49" s="606"/>
      <c r="CW49" s="606"/>
      <c r="CX49" s="606"/>
      <c r="CY49" s="607"/>
      <c r="CZ49" s="608">
        <v>100</v>
      </c>
      <c r="DA49" s="609"/>
      <c r="DB49" s="609"/>
      <c r="DC49" s="610"/>
      <c r="DD49" s="611">
        <v>4974013</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wQD8hHlpwSsX4qe0RlorngRMQLXCjOpBHqR73+a3zKYbPzh8WyFbA9Kf93naYPHWT1DLU1faknwAYwR021/o7A==" saltValue="ltlbgqff8qmljm1+1uYyXg=="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 zeroHeight="1" x14ac:dyDescent="0.2"/>
  <cols>
    <col min="1" max="130" width="2.7265625" style="231" customWidth="1"/>
    <col min="131" max="131" width="1.63281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1091" t="s">
        <v>352</v>
      </c>
      <c r="B2" s="1091"/>
      <c r="C2" s="1091"/>
      <c r="D2" s="1091"/>
      <c r="E2" s="1091"/>
      <c r="F2" s="1091"/>
      <c r="G2" s="1091"/>
      <c r="H2" s="1091"/>
      <c r="I2" s="1091"/>
      <c r="J2" s="1091"/>
      <c r="K2" s="1091"/>
      <c r="L2" s="1091"/>
      <c r="M2" s="1091"/>
      <c r="N2" s="1091"/>
      <c r="O2" s="1091"/>
      <c r="P2" s="1091"/>
      <c r="Q2" s="1091"/>
      <c r="R2" s="1091"/>
      <c r="S2" s="1091"/>
      <c r="T2" s="1091"/>
      <c r="U2" s="1091"/>
      <c r="V2" s="1091"/>
      <c r="W2" s="1091"/>
      <c r="X2" s="1091"/>
      <c r="Y2" s="1091"/>
      <c r="Z2" s="1091"/>
      <c r="AA2" s="1091"/>
      <c r="AB2" s="1091"/>
      <c r="AC2" s="1091"/>
      <c r="AD2" s="1091"/>
      <c r="AE2" s="1091"/>
      <c r="AF2" s="1091"/>
      <c r="AG2" s="1091"/>
      <c r="AH2" s="1091"/>
      <c r="AI2" s="1091"/>
      <c r="AJ2" s="1091"/>
      <c r="AK2" s="1091"/>
      <c r="AL2" s="1091"/>
      <c r="AM2" s="1091"/>
      <c r="AN2" s="1091"/>
      <c r="AO2" s="1091"/>
      <c r="AP2" s="1091"/>
      <c r="AQ2" s="1091"/>
      <c r="AR2" s="1091"/>
      <c r="AS2" s="1091"/>
      <c r="AT2" s="1091"/>
      <c r="AU2" s="1091"/>
      <c r="AV2" s="1091"/>
      <c r="AW2" s="1091"/>
      <c r="AX2" s="1091"/>
      <c r="AY2" s="1091"/>
      <c r="AZ2" s="1091"/>
      <c r="BA2" s="1091"/>
      <c r="BB2" s="1091"/>
      <c r="BC2" s="1091"/>
      <c r="BD2" s="1091"/>
      <c r="BE2" s="1091"/>
      <c r="BF2" s="1091"/>
      <c r="BG2" s="1091"/>
      <c r="BH2" s="1091"/>
      <c r="BI2" s="109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2" t="s">
        <v>353</v>
      </c>
      <c r="DK2" s="1093"/>
      <c r="DL2" s="1093"/>
      <c r="DM2" s="1093"/>
      <c r="DN2" s="1093"/>
      <c r="DO2" s="1094"/>
      <c r="DP2" s="228"/>
      <c r="DQ2" s="1092" t="s">
        <v>354</v>
      </c>
      <c r="DR2" s="1093"/>
      <c r="DS2" s="1093"/>
      <c r="DT2" s="1093"/>
      <c r="DU2" s="1093"/>
      <c r="DV2" s="1093"/>
      <c r="DW2" s="1093"/>
      <c r="DX2" s="1093"/>
      <c r="DY2" s="1093"/>
      <c r="DZ2" s="1094"/>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1059" t="s">
        <v>355</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2"/>
      <c r="BA4" s="232"/>
      <c r="BB4" s="232"/>
      <c r="BC4" s="232"/>
      <c r="BD4" s="232"/>
      <c r="BE4" s="233"/>
      <c r="BF4" s="233"/>
      <c r="BG4" s="233"/>
      <c r="BH4" s="233"/>
      <c r="BI4" s="233"/>
      <c r="BJ4" s="233"/>
      <c r="BK4" s="233"/>
      <c r="BL4" s="233"/>
      <c r="BM4" s="233"/>
      <c r="BN4" s="233"/>
      <c r="BO4" s="233"/>
      <c r="BP4" s="233"/>
      <c r="BQ4" s="730" t="s">
        <v>356</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2">
      <c r="A5" s="995" t="s">
        <v>357</v>
      </c>
      <c r="B5" s="996"/>
      <c r="C5" s="996"/>
      <c r="D5" s="996"/>
      <c r="E5" s="996"/>
      <c r="F5" s="996"/>
      <c r="G5" s="996"/>
      <c r="H5" s="996"/>
      <c r="I5" s="996"/>
      <c r="J5" s="996"/>
      <c r="K5" s="996"/>
      <c r="L5" s="996"/>
      <c r="M5" s="996"/>
      <c r="N5" s="996"/>
      <c r="O5" s="996"/>
      <c r="P5" s="997"/>
      <c r="Q5" s="1001" t="s">
        <v>358</v>
      </c>
      <c r="R5" s="1002"/>
      <c r="S5" s="1002"/>
      <c r="T5" s="1002"/>
      <c r="U5" s="1003"/>
      <c r="V5" s="1001" t="s">
        <v>359</v>
      </c>
      <c r="W5" s="1002"/>
      <c r="X5" s="1002"/>
      <c r="Y5" s="1002"/>
      <c r="Z5" s="1003"/>
      <c r="AA5" s="1001" t="s">
        <v>360</v>
      </c>
      <c r="AB5" s="1002"/>
      <c r="AC5" s="1002"/>
      <c r="AD5" s="1002"/>
      <c r="AE5" s="1002"/>
      <c r="AF5" s="1095" t="s">
        <v>361</v>
      </c>
      <c r="AG5" s="1002"/>
      <c r="AH5" s="1002"/>
      <c r="AI5" s="1002"/>
      <c r="AJ5" s="1015"/>
      <c r="AK5" s="1002" t="s">
        <v>362</v>
      </c>
      <c r="AL5" s="1002"/>
      <c r="AM5" s="1002"/>
      <c r="AN5" s="1002"/>
      <c r="AO5" s="1003"/>
      <c r="AP5" s="1001" t="s">
        <v>363</v>
      </c>
      <c r="AQ5" s="1002"/>
      <c r="AR5" s="1002"/>
      <c r="AS5" s="1002"/>
      <c r="AT5" s="1003"/>
      <c r="AU5" s="1001" t="s">
        <v>364</v>
      </c>
      <c r="AV5" s="1002"/>
      <c r="AW5" s="1002"/>
      <c r="AX5" s="1002"/>
      <c r="AY5" s="1015"/>
      <c r="AZ5" s="232"/>
      <c r="BA5" s="232"/>
      <c r="BB5" s="232"/>
      <c r="BC5" s="232"/>
      <c r="BD5" s="232"/>
      <c r="BE5" s="233"/>
      <c r="BF5" s="233"/>
      <c r="BG5" s="233"/>
      <c r="BH5" s="233"/>
      <c r="BI5" s="233"/>
      <c r="BJ5" s="233"/>
      <c r="BK5" s="233"/>
      <c r="BL5" s="233"/>
      <c r="BM5" s="233"/>
      <c r="BN5" s="233"/>
      <c r="BO5" s="233"/>
      <c r="BP5" s="233"/>
      <c r="BQ5" s="995" t="s">
        <v>365</v>
      </c>
      <c r="BR5" s="996"/>
      <c r="BS5" s="996"/>
      <c r="BT5" s="996"/>
      <c r="BU5" s="996"/>
      <c r="BV5" s="996"/>
      <c r="BW5" s="996"/>
      <c r="BX5" s="996"/>
      <c r="BY5" s="996"/>
      <c r="BZ5" s="996"/>
      <c r="CA5" s="996"/>
      <c r="CB5" s="996"/>
      <c r="CC5" s="996"/>
      <c r="CD5" s="996"/>
      <c r="CE5" s="996"/>
      <c r="CF5" s="996"/>
      <c r="CG5" s="997"/>
      <c r="CH5" s="1001" t="s">
        <v>366</v>
      </c>
      <c r="CI5" s="1002"/>
      <c r="CJ5" s="1002"/>
      <c r="CK5" s="1002"/>
      <c r="CL5" s="1003"/>
      <c r="CM5" s="1001" t="s">
        <v>367</v>
      </c>
      <c r="CN5" s="1002"/>
      <c r="CO5" s="1002"/>
      <c r="CP5" s="1002"/>
      <c r="CQ5" s="1003"/>
      <c r="CR5" s="1001" t="s">
        <v>368</v>
      </c>
      <c r="CS5" s="1002"/>
      <c r="CT5" s="1002"/>
      <c r="CU5" s="1002"/>
      <c r="CV5" s="1003"/>
      <c r="CW5" s="1001" t="s">
        <v>369</v>
      </c>
      <c r="CX5" s="1002"/>
      <c r="CY5" s="1002"/>
      <c r="CZ5" s="1002"/>
      <c r="DA5" s="1003"/>
      <c r="DB5" s="1001" t="s">
        <v>370</v>
      </c>
      <c r="DC5" s="1002"/>
      <c r="DD5" s="1002"/>
      <c r="DE5" s="1002"/>
      <c r="DF5" s="1003"/>
      <c r="DG5" s="1085" t="s">
        <v>371</v>
      </c>
      <c r="DH5" s="1086"/>
      <c r="DI5" s="1086"/>
      <c r="DJ5" s="1086"/>
      <c r="DK5" s="1087"/>
      <c r="DL5" s="1085" t="s">
        <v>372</v>
      </c>
      <c r="DM5" s="1086"/>
      <c r="DN5" s="1086"/>
      <c r="DO5" s="1086"/>
      <c r="DP5" s="1087"/>
      <c r="DQ5" s="1001" t="s">
        <v>373</v>
      </c>
      <c r="DR5" s="1002"/>
      <c r="DS5" s="1002"/>
      <c r="DT5" s="1002"/>
      <c r="DU5" s="1003"/>
      <c r="DV5" s="1001" t="s">
        <v>364</v>
      </c>
      <c r="DW5" s="1002"/>
      <c r="DX5" s="1002"/>
      <c r="DY5" s="1002"/>
      <c r="DZ5" s="1015"/>
      <c r="EA5" s="234"/>
    </row>
    <row r="6" spans="1:131" s="235" customFormat="1" ht="26.25" customHeight="1" thickBot="1" x14ac:dyDescent="0.25">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096"/>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088"/>
      <c r="DH6" s="1089"/>
      <c r="DI6" s="1089"/>
      <c r="DJ6" s="1089"/>
      <c r="DK6" s="1090"/>
      <c r="DL6" s="1088"/>
      <c r="DM6" s="1089"/>
      <c r="DN6" s="1089"/>
      <c r="DO6" s="1089"/>
      <c r="DP6" s="1090"/>
      <c r="DQ6" s="1004"/>
      <c r="DR6" s="1005"/>
      <c r="DS6" s="1005"/>
      <c r="DT6" s="1005"/>
      <c r="DU6" s="1006"/>
      <c r="DV6" s="1004"/>
      <c r="DW6" s="1005"/>
      <c r="DX6" s="1005"/>
      <c r="DY6" s="1005"/>
      <c r="DZ6" s="1016"/>
      <c r="EA6" s="234"/>
    </row>
    <row r="7" spans="1:131" s="235" customFormat="1" ht="26.25" customHeight="1" thickTop="1" x14ac:dyDescent="0.2">
      <c r="A7" s="236">
        <v>1</v>
      </c>
      <c r="B7" s="1047" t="s">
        <v>374</v>
      </c>
      <c r="C7" s="1048"/>
      <c r="D7" s="1048"/>
      <c r="E7" s="1048"/>
      <c r="F7" s="1048"/>
      <c r="G7" s="1048"/>
      <c r="H7" s="1048"/>
      <c r="I7" s="1048"/>
      <c r="J7" s="1048"/>
      <c r="K7" s="1048"/>
      <c r="L7" s="1048"/>
      <c r="M7" s="1048"/>
      <c r="N7" s="1048"/>
      <c r="O7" s="1048"/>
      <c r="P7" s="1049"/>
      <c r="Q7" s="1103">
        <v>7172</v>
      </c>
      <c r="R7" s="1104"/>
      <c r="S7" s="1104"/>
      <c r="T7" s="1104"/>
      <c r="U7" s="1104"/>
      <c r="V7" s="1104">
        <v>6982</v>
      </c>
      <c r="W7" s="1104"/>
      <c r="X7" s="1104"/>
      <c r="Y7" s="1104"/>
      <c r="Z7" s="1104"/>
      <c r="AA7" s="1104">
        <v>190</v>
      </c>
      <c r="AB7" s="1104"/>
      <c r="AC7" s="1104"/>
      <c r="AD7" s="1104"/>
      <c r="AE7" s="1105"/>
      <c r="AF7" s="1106">
        <v>181</v>
      </c>
      <c r="AG7" s="1107"/>
      <c r="AH7" s="1107"/>
      <c r="AI7" s="1107"/>
      <c r="AJ7" s="1108"/>
      <c r="AK7" s="1109">
        <v>408</v>
      </c>
      <c r="AL7" s="1110"/>
      <c r="AM7" s="1110"/>
      <c r="AN7" s="1110"/>
      <c r="AO7" s="1110"/>
      <c r="AP7" s="1110">
        <v>3458</v>
      </c>
      <c r="AQ7" s="1110"/>
      <c r="AR7" s="1110"/>
      <c r="AS7" s="1110"/>
      <c r="AT7" s="1110"/>
      <c r="AU7" s="1111"/>
      <c r="AV7" s="1111"/>
      <c r="AW7" s="1111"/>
      <c r="AX7" s="1111"/>
      <c r="AY7" s="1112"/>
      <c r="AZ7" s="232"/>
      <c r="BA7" s="232"/>
      <c r="BB7" s="232"/>
      <c r="BC7" s="232"/>
      <c r="BD7" s="232"/>
      <c r="BE7" s="233"/>
      <c r="BF7" s="233"/>
      <c r="BG7" s="233"/>
      <c r="BH7" s="233"/>
      <c r="BI7" s="233"/>
      <c r="BJ7" s="233"/>
      <c r="BK7" s="233"/>
      <c r="BL7" s="233"/>
      <c r="BM7" s="233"/>
      <c r="BN7" s="233"/>
      <c r="BO7" s="233"/>
      <c r="BP7" s="233"/>
      <c r="BQ7" s="236">
        <v>1</v>
      </c>
      <c r="BR7" s="237"/>
      <c r="BS7" s="1100" t="s">
        <v>558</v>
      </c>
      <c r="BT7" s="1101"/>
      <c r="BU7" s="1101"/>
      <c r="BV7" s="1101"/>
      <c r="BW7" s="1101"/>
      <c r="BX7" s="1101"/>
      <c r="BY7" s="1101"/>
      <c r="BZ7" s="1101"/>
      <c r="CA7" s="1101"/>
      <c r="CB7" s="1101"/>
      <c r="CC7" s="1101"/>
      <c r="CD7" s="1101"/>
      <c r="CE7" s="1101"/>
      <c r="CF7" s="1101"/>
      <c r="CG7" s="1113"/>
      <c r="CH7" s="1097">
        <v>-1</v>
      </c>
      <c r="CI7" s="1098"/>
      <c r="CJ7" s="1098"/>
      <c r="CK7" s="1098"/>
      <c r="CL7" s="1099"/>
      <c r="CM7" s="1097">
        <v>42</v>
      </c>
      <c r="CN7" s="1098"/>
      <c r="CO7" s="1098"/>
      <c r="CP7" s="1098"/>
      <c r="CQ7" s="1099"/>
      <c r="CR7" s="1097" t="s">
        <v>565</v>
      </c>
      <c r="CS7" s="1098"/>
      <c r="CT7" s="1098"/>
      <c r="CU7" s="1098"/>
      <c r="CV7" s="1099"/>
      <c r="CW7" s="1097">
        <v>15</v>
      </c>
      <c r="CX7" s="1098"/>
      <c r="CY7" s="1098"/>
      <c r="CZ7" s="1098"/>
      <c r="DA7" s="1099"/>
      <c r="DB7" s="1097" t="s">
        <v>548</v>
      </c>
      <c r="DC7" s="1098"/>
      <c r="DD7" s="1098"/>
      <c r="DE7" s="1098"/>
      <c r="DF7" s="1099"/>
      <c r="DG7" s="1097" t="s">
        <v>548</v>
      </c>
      <c r="DH7" s="1098"/>
      <c r="DI7" s="1098"/>
      <c r="DJ7" s="1098"/>
      <c r="DK7" s="1099"/>
      <c r="DL7" s="1097" t="s">
        <v>548</v>
      </c>
      <c r="DM7" s="1098"/>
      <c r="DN7" s="1098"/>
      <c r="DO7" s="1098"/>
      <c r="DP7" s="1099"/>
      <c r="DQ7" s="1097" t="s">
        <v>548</v>
      </c>
      <c r="DR7" s="1098"/>
      <c r="DS7" s="1098"/>
      <c r="DT7" s="1098"/>
      <c r="DU7" s="1099"/>
      <c r="DV7" s="1100"/>
      <c r="DW7" s="1101"/>
      <c r="DX7" s="1101"/>
      <c r="DY7" s="1101"/>
      <c r="DZ7" s="1102"/>
      <c r="EA7" s="234"/>
    </row>
    <row r="8" spans="1:131" s="235" customFormat="1" ht="26.25" customHeight="1" x14ac:dyDescent="0.2">
      <c r="A8" s="238">
        <v>2</v>
      </c>
      <c r="B8" s="1030" t="s">
        <v>375</v>
      </c>
      <c r="C8" s="1031"/>
      <c r="D8" s="1031"/>
      <c r="E8" s="1031"/>
      <c r="F8" s="1031"/>
      <c r="G8" s="1031"/>
      <c r="H8" s="1031"/>
      <c r="I8" s="1031"/>
      <c r="J8" s="1031"/>
      <c r="K8" s="1031"/>
      <c r="L8" s="1031"/>
      <c r="M8" s="1031"/>
      <c r="N8" s="1031"/>
      <c r="O8" s="1031"/>
      <c r="P8" s="1032"/>
      <c r="Q8" s="1038">
        <v>15</v>
      </c>
      <c r="R8" s="1039"/>
      <c r="S8" s="1039"/>
      <c r="T8" s="1039"/>
      <c r="U8" s="1039"/>
      <c r="V8" s="1039">
        <v>12</v>
      </c>
      <c r="W8" s="1039"/>
      <c r="X8" s="1039"/>
      <c r="Y8" s="1039"/>
      <c r="Z8" s="1039"/>
      <c r="AA8" s="1039">
        <v>3</v>
      </c>
      <c r="AB8" s="1039"/>
      <c r="AC8" s="1039"/>
      <c r="AD8" s="1039"/>
      <c r="AE8" s="1040"/>
      <c r="AF8" s="1035">
        <v>3</v>
      </c>
      <c r="AG8" s="1036"/>
      <c r="AH8" s="1036"/>
      <c r="AI8" s="1036"/>
      <c r="AJ8" s="1037"/>
      <c r="AK8" s="1084" t="s">
        <v>548</v>
      </c>
      <c r="AL8" s="990"/>
      <c r="AM8" s="990"/>
      <c r="AN8" s="990"/>
      <c r="AO8" s="1080"/>
      <c r="AP8" s="1081" t="s">
        <v>549</v>
      </c>
      <c r="AQ8" s="1081"/>
      <c r="AR8" s="1081"/>
      <c r="AS8" s="1081"/>
      <c r="AT8" s="1081"/>
      <c r="AU8" s="1082"/>
      <c r="AV8" s="1082"/>
      <c r="AW8" s="1082"/>
      <c r="AX8" s="1082"/>
      <c r="AY8" s="1083"/>
      <c r="AZ8" s="232"/>
      <c r="BA8" s="232"/>
      <c r="BB8" s="232"/>
      <c r="BC8" s="232"/>
      <c r="BD8" s="232"/>
      <c r="BE8" s="233"/>
      <c r="BF8" s="233"/>
      <c r="BG8" s="233"/>
      <c r="BH8" s="233"/>
      <c r="BI8" s="233"/>
      <c r="BJ8" s="233"/>
      <c r="BK8" s="233"/>
      <c r="BL8" s="233"/>
      <c r="BM8" s="233"/>
      <c r="BN8" s="233"/>
      <c r="BO8" s="233"/>
      <c r="BP8" s="233"/>
      <c r="BQ8" s="238">
        <v>2</v>
      </c>
      <c r="BR8" s="239"/>
      <c r="BS8" s="992"/>
      <c r="BT8" s="993"/>
      <c r="BU8" s="993"/>
      <c r="BV8" s="993"/>
      <c r="BW8" s="993"/>
      <c r="BX8" s="993"/>
      <c r="BY8" s="993"/>
      <c r="BZ8" s="993"/>
      <c r="CA8" s="993"/>
      <c r="CB8" s="993"/>
      <c r="CC8" s="993"/>
      <c r="CD8" s="993"/>
      <c r="CE8" s="993"/>
      <c r="CF8" s="993"/>
      <c r="CG8" s="1014"/>
      <c r="CH8" s="989"/>
      <c r="CI8" s="990"/>
      <c r="CJ8" s="990"/>
      <c r="CK8" s="990"/>
      <c r="CL8" s="991"/>
      <c r="CM8" s="989"/>
      <c r="CN8" s="990"/>
      <c r="CO8" s="990"/>
      <c r="CP8" s="990"/>
      <c r="CQ8" s="991"/>
      <c r="CR8" s="989"/>
      <c r="CS8" s="990"/>
      <c r="CT8" s="990"/>
      <c r="CU8" s="990"/>
      <c r="CV8" s="991"/>
      <c r="CW8" s="989"/>
      <c r="CX8" s="990"/>
      <c r="CY8" s="990"/>
      <c r="CZ8" s="990"/>
      <c r="DA8" s="991"/>
      <c r="DB8" s="989"/>
      <c r="DC8" s="990"/>
      <c r="DD8" s="990"/>
      <c r="DE8" s="990"/>
      <c r="DF8" s="991"/>
      <c r="DG8" s="989"/>
      <c r="DH8" s="990"/>
      <c r="DI8" s="990"/>
      <c r="DJ8" s="990"/>
      <c r="DK8" s="991"/>
      <c r="DL8" s="989"/>
      <c r="DM8" s="990"/>
      <c r="DN8" s="990"/>
      <c r="DO8" s="990"/>
      <c r="DP8" s="991"/>
      <c r="DQ8" s="989"/>
      <c r="DR8" s="990"/>
      <c r="DS8" s="990"/>
      <c r="DT8" s="990"/>
      <c r="DU8" s="991"/>
      <c r="DV8" s="992"/>
      <c r="DW8" s="993"/>
      <c r="DX8" s="993"/>
      <c r="DY8" s="993"/>
      <c r="DZ8" s="994"/>
      <c r="EA8" s="234"/>
    </row>
    <row r="9" spans="1:131" s="235" customFormat="1" ht="26.25" customHeight="1" x14ac:dyDescent="0.2">
      <c r="A9" s="238">
        <v>3</v>
      </c>
      <c r="B9" s="1030"/>
      <c r="C9" s="1031"/>
      <c r="D9" s="1031"/>
      <c r="E9" s="1031"/>
      <c r="F9" s="1031"/>
      <c r="G9" s="1031"/>
      <c r="H9" s="1031"/>
      <c r="I9" s="1031"/>
      <c r="J9" s="1031"/>
      <c r="K9" s="1031"/>
      <c r="L9" s="1031"/>
      <c r="M9" s="1031"/>
      <c r="N9" s="1031"/>
      <c r="O9" s="1031"/>
      <c r="P9" s="1032"/>
      <c r="Q9" s="1038"/>
      <c r="R9" s="1039"/>
      <c r="S9" s="1039"/>
      <c r="T9" s="1039"/>
      <c r="U9" s="1039"/>
      <c r="V9" s="1039"/>
      <c r="W9" s="1039"/>
      <c r="X9" s="1039"/>
      <c r="Y9" s="1039"/>
      <c r="Z9" s="1039"/>
      <c r="AA9" s="1039"/>
      <c r="AB9" s="1039"/>
      <c r="AC9" s="1039"/>
      <c r="AD9" s="1039"/>
      <c r="AE9" s="1040"/>
      <c r="AF9" s="1035"/>
      <c r="AG9" s="1036"/>
      <c r="AH9" s="1036"/>
      <c r="AI9" s="1036"/>
      <c r="AJ9" s="1037"/>
      <c r="AK9" s="1080"/>
      <c r="AL9" s="1081"/>
      <c r="AM9" s="1081"/>
      <c r="AN9" s="1081"/>
      <c r="AO9" s="1081"/>
      <c r="AP9" s="1081"/>
      <c r="AQ9" s="1081"/>
      <c r="AR9" s="1081"/>
      <c r="AS9" s="1081"/>
      <c r="AT9" s="1081"/>
      <c r="AU9" s="1082"/>
      <c r="AV9" s="1082"/>
      <c r="AW9" s="1082"/>
      <c r="AX9" s="1082"/>
      <c r="AY9" s="1083"/>
      <c r="AZ9" s="232"/>
      <c r="BA9" s="232"/>
      <c r="BB9" s="232"/>
      <c r="BC9" s="232"/>
      <c r="BD9" s="232"/>
      <c r="BE9" s="233"/>
      <c r="BF9" s="233"/>
      <c r="BG9" s="233"/>
      <c r="BH9" s="233"/>
      <c r="BI9" s="233"/>
      <c r="BJ9" s="233"/>
      <c r="BK9" s="233"/>
      <c r="BL9" s="233"/>
      <c r="BM9" s="233"/>
      <c r="BN9" s="233"/>
      <c r="BO9" s="233"/>
      <c r="BP9" s="233"/>
      <c r="BQ9" s="238">
        <v>3</v>
      </c>
      <c r="BR9" s="239"/>
      <c r="BS9" s="992"/>
      <c r="BT9" s="993"/>
      <c r="BU9" s="993"/>
      <c r="BV9" s="993"/>
      <c r="BW9" s="993"/>
      <c r="BX9" s="993"/>
      <c r="BY9" s="993"/>
      <c r="BZ9" s="993"/>
      <c r="CA9" s="993"/>
      <c r="CB9" s="993"/>
      <c r="CC9" s="993"/>
      <c r="CD9" s="993"/>
      <c r="CE9" s="993"/>
      <c r="CF9" s="993"/>
      <c r="CG9" s="1014"/>
      <c r="CH9" s="989"/>
      <c r="CI9" s="990"/>
      <c r="CJ9" s="990"/>
      <c r="CK9" s="990"/>
      <c r="CL9" s="991"/>
      <c r="CM9" s="989"/>
      <c r="CN9" s="990"/>
      <c r="CO9" s="990"/>
      <c r="CP9" s="990"/>
      <c r="CQ9" s="991"/>
      <c r="CR9" s="989"/>
      <c r="CS9" s="990"/>
      <c r="CT9" s="990"/>
      <c r="CU9" s="990"/>
      <c r="CV9" s="991"/>
      <c r="CW9" s="989"/>
      <c r="CX9" s="990"/>
      <c r="CY9" s="990"/>
      <c r="CZ9" s="990"/>
      <c r="DA9" s="991"/>
      <c r="DB9" s="989"/>
      <c r="DC9" s="990"/>
      <c r="DD9" s="990"/>
      <c r="DE9" s="990"/>
      <c r="DF9" s="991"/>
      <c r="DG9" s="989"/>
      <c r="DH9" s="990"/>
      <c r="DI9" s="990"/>
      <c r="DJ9" s="990"/>
      <c r="DK9" s="991"/>
      <c r="DL9" s="989"/>
      <c r="DM9" s="990"/>
      <c r="DN9" s="990"/>
      <c r="DO9" s="990"/>
      <c r="DP9" s="991"/>
      <c r="DQ9" s="989"/>
      <c r="DR9" s="990"/>
      <c r="DS9" s="990"/>
      <c r="DT9" s="990"/>
      <c r="DU9" s="991"/>
      <c r="DV9" s="992"/>
      <c r="DW9" s="993"/>
      <c r="DX9" s="993"/>
      <c r="DY9" s="993"/>
      <c r="DZ9" s="994"/>
      <c r="EA9" s="234"/>
    </row>
    <row r="10" spans="1:131" s="235" customFormat="1" ht="26.25" customHeight="1" x14ac:dyDescent="0.2">
      <c r="A10" s="238">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80"/>
      <c r="AL10" s="1081"/>
      <c r="AM10" s="1081"/>
      <c r="AN10" s="1081"/>
      <c r="AO10" s="1081"/>
      <c r="AP10" s="1081"/>
      <c r="AQ10" s="1081"/>
      <c r="AR10" s="1081"/>
      <c r="AS10" s="1081"/>
      <c r="AT10" s="1081"/>
      <c r="AU10" s="1082"/>
      <c r="AV10" s="1082"/>
      <c r="AW10" s="1082"/>
      <c r="AX10" s="1082"/>
      <c r="AY10" s="1083"/>
      <c r="AZ10" s="232"/>
      <c r="BA10" s="232"/>
      <c r="BB10" s="232"/>
      <c r="BC10" s="232"/>
      <c r="BD10" s="232"/>
      <c r="BE10" s="233"/>
      <c r="BF10" s="233"/>
      <c r="BG10" s="233"/>
      <c r="BH10" s="233"/>
      <c r="BI10" s="233"/>
      <c r="BJ10" s="233"/>
      <c r="BK10" s="233"/>
      <c r="BL10" s="233"/>
      <c r="BM10" s="233"/>
      <c r="BN10" s="233"/>
      <c r="BO10" s="233"/>
      <c r="BP10" s="233"/>
      <c r="BQ10" s="238">
        <v>4</v>
      </c>
      <c r="BR10" s="239"/>
      <c r="BS10" s="992"/>
      <c r="BT10" s="993"/>
      <c r="BU10" s="993"/>
      <c r="BV10" s="993"/>
      <c r="BW10" s="993"/>
      <c r="BX10" s="993"/>
      <c r="BY10" s="993"/>
      <c r="BZ10" s="993"/>
      <c r="CA10" s="993"/>
      <c r="CB10" s="993"/>
      <c r="CC10" s="993"/>
      <c r="CD10" s="993"/>
      <c r="CE10" s="993"/>
      <c r="CF10" s="993"/>
      <c r="CG10" s="1014"/>
      <c r="CH10" s="989"/>
      <c r="CI10" s="990"/>
      <c r="CJ10" s="990"/>
      <c r="CK10" s="990"/>
      <c r="CL10" s="991"/>
      <c r="CM10" s="989"/>
      <c r="CN10" s="990"/>
      <c r="CO10" s="990"/>
      <c r="CP10" s="990"/>
      <c r="CQ10" s="991"/>
      <c r="CR10" s="989"/>
      <c r="CS10" s="990"/>
      <c r="CT10" s="990"/>
      <c r="CU10" s="990"/>
      <c r="CV10" s="991"/>
      <c r="CW10" s="989"/>
      <c r="CX10" s="990"/>
      <c r="CY10" s="990"/>
      <c r="CZ10" s="990"/>
      <c r="DA10" s="991"/>
      <c r="DB10" s="989"/>
      <c r="DC10" s="990"/>
      <c r="DD10" s="990"/>
      <c r="DE10" s="990"/>
      <c r="DF10" s="991"/>
      <c r="DG10" s="989"/>
      <c r="DH10" s="990"/>
      <c r="DI10" s="990"/>
      <c r="DJ10" s="990"/>
      <c r="DK10" s="991"/>
      <c r="DL10" s="989"/>
      <c r="DM10" s="990"/>
      <c r="DN10" s="990"/>
      <c r="DO10" s="990"/>
      <c r="DP10" s="991"/>
      <c r="DQ10" s="989"/>
      <c r="DR10" s="990"/>
      <c r="DS10" s="990"/>
      <c r="DT10" s="990"/>
      <c r="DU10" s="991"/>
      <c r="DV10" s="992"/>
      <c r="DW10" s="993"/>
      <c r="DX10" s="993"/>
      <c r="DY10" s="993"/>
      <c r="DZ10" s="994"/>
      <c r="EA10" s="234"/>
    </row>
    <row r="11" spans="1:131" s="235" customFormat="1" ht="26.25" customHeight="1" x14ac:dyDescent="0.2">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0"/>
      <c r="AL11" s="1081"/>
      <c r="AM11" s="1081"/>
      <c r="AN11" s="1081"/>
      <c r="AO11" s="1081"/>
      <c r="AP11" s="1081"/>
      <c r="AQ11" s="1081"/>
      <c r="AR11" s="1081"/>
      <c r="AS11" s="1081"/>
      <c r="AT11" s="1081"/>
      <c r="AU11" s="1082"/>
      <c r="AV11" s="1082"/>
      <c r="AW11" s="1082"/>
      <c r="AX11" s="1082"/>
      <c r="AY11" s="1083"/>
      <c r="AZ11" s="232"/>
      <c r="BA11" s="232"/>
      <c r="BB11" s="232"/>
      <c r="BC11" s="232"/>
      <c r="BD11" s="232"/>
      <c r="BE11" s="233"/>
      <c r="BF11" s="233"/>
      <c r="BG11" s="233"/>
      <c r="BH11" s="233"/>
      <c r="BI11" s="233"/>
      <c r="BJ11" s="233"/>
      <c r="BK11" s="233"/>
      <c r="BL11" s="233"/>
      <c r="BM11" s="233"/>
      <c r="BN11" s="233"/>
      <c r="BO11" s="233"/>
      <c r="BP11" s="233"/>
      <c r="BQ11" s="238">
        <v>5</v>
      </c>
      <c r="BR11" s="239"/>
      <c r="BS11" s="992"/>
      <c r="BT11" s="993"/>
      <c r="BU11" s="993"/>
      <c r="BV11" s="993"/>
      <c r="BW11" s="993"/>
      <c r="BX11" s="993"/>
      <c r="BY11" s="993"/>
      <c r="BZ11" s="993"/>
      <c r="CA11" s="993"/>
      <c r="CB11" s="993"/>
      <c r="CC11" s="993"/>
      <c r="CD11" s="993"/>
      <c r="CE11" s="993"/>
      <c r="CF11" s="993"/>
      <c r="CG11" s="1014"/>
      <c r="CH11" s="989"/>
      <c r="CI11" s="990"/>
      <c r="CJ11" s="990"/>
      <c r="CK11" s="990"/>
      <c r="CL11" s="991"/>
      <c r="CM11" s="989"/>
      <c r="CN11" s="990"/>
      <c r="CO11" s="990"/>
      <c r="CP11" s="990"/>
      <c r="CQ11" s="991"/>
      <c r="CR11" s="989"/>
      <c r="CS11" s="990"/>
      <c r="CT11" s="990"/>
      <c r="CU11" s="990"/>
      <c r="CV11" s="991"/>
      <c r="CW11" s="989"/>
      <c r="CX11" s="990"/>
      <c r="CY11" s="990"/>
      <c r="CZ11" s="990"/>
      <c r="DA11" s="991"/>
      <c r="DB11" s="989"/>
      <c r="DC11" s="990"/>
      <c r="DD11" s="990"/>
      <c r="DE11" s="990"/>
      <c r="DF11" s="991"/>
      <c r="DG11" s="989"/>
      <c r="DH11" s="990"/>
      <c r="DI11" s="990"/>
      <c r="DJ11" s="990"/>
      <c r="DK11" s="991"/>
      <c r="DL11" s="989"/>
      <c r="DM11" s="990"/>
      <c r="DN11" s="990"/>
      <c r="DO11" s="990"/>
      <c r="DP11" s="991"/>
      <c r="DQ11" s="989"/>
      <c r="DR11" s="990"/>
      <c r="DS11" s="990"/>
      <c r="DT11" s="990"/>
      <c r="DU11" s="991"/>
      <c r="DV11" s="992"/>
      <c r="DW11" s="993"/>
      <c r="DX11" s="993"/>
      <c r="DY11" s="993"/>
      <c r="DZ11" s="994"/>
      <c r="EA11" s="234"/>
    </row>
    <row r="12" spans="1:131" s="235" customFormat="1" ht="26.25" customHeight="1" x14ac:dyDescent="0.2">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0"/>
      <c r="AL12" s="1081"/>
      <c r="AM12" s="1081"/>
      <c r="AN12" s="1081"/>
      <c r="AO12" s="1081"/>
      <c r="AP12" s="1081"/>
      <c r="AQ12" s="1081"/>
      <c r="AR12" s="1081"/>
      <c r="AS12" s="1081"/>
      <c r="AT12" s="1081"/>
      <c r="AU12" s="1082"/>
      <c r="AV12" s="1082"/>
      <c r="AW12" s="1082"/>
      <c r="AX12" s="1082"/>
      <c r="AY12" s="1083"/>
      <c r="AZ12" s="232"/>
      <c r="BA12" s="232"/>
      <c r="BB12" s="232"/>
      <c r="BC12" s="232"/>
      <c r="BD12" s="232"/>
      <c r="BE12" s="233"/>
      <c r="BF12" s="233"/>
      <c r="BG12" s="233"/>
      <c r="BH12" s="233"/>
      <c r="BI12" s="233"/>
      <c r="BJ12" s="233"/>
      <c r="BK12" s="233"/>
      <c r="BL12" s="233"/>
      <c r="BM12" s="233"/>
      <c r="BN12" s="233"/>
      <c r="BO12" s="233"/>
      <c r="BP12" s="233"/>
      <c r="BQ12" s="238">
        <v>6</v>
      </c>
      <c r="BR12" s="239"/>
      <c r="BS12" s="992"/>
      <c r="BT12" s="993"/>
      <c r="BU12" s="993"/>
      <c r="BV12" s="993"/>
      <c r="BW12" s="993"/>
      <c r="BX12" s="993"/>
      <c r="BY12" s="993"/>
      <c r="BZ12" s="993"/>
      <c r="CA12" s="993"/>
      <c r="CB12" s="993"/>
      <c r="CC12" s="993"/>
      <c r="CD12" s="993"/>
      <c r="CE12" s="993"/>
      <c r="CF12" s="993"/>
      <c r="CG12" s="1014"/>
      <c r="CH12" s="989"/>
      <c r="CI12" s="990"/>
      <c r="CJ12" s="990"/>
      <c r="CK12" s="990"/>
      <c r="CL12" s="991"/>
      <c r="CM12" s="989"/>
      <c r="CN12" s="990"/>
      <c r="CO12" s="990"/>
      <c r="CP12" s="990"/>
      <c r="CQ12" s="991"/>
      <c r="CR12" s="989"/>
      <c r="CS12" s="990"/>
      <c r="CT12" s="990"/>
      <c r="CU12" s="990"/>
      <c r="CV12" s="991"/>
      <c r="CW12" s="989"/>
      <c r="CX12" s="990"/>
      <c r="CY12" s="990"/>
      <c r="CZ12" s="990"/>
      <c r="DA12" s="991"/>
      <c r="DB12" s="989"/>
      <c r="DC12" s="990"/>
      <c r="DD12" s="990"/>
      <c r="DE12" s="990"/>
      <c r="DF12" s="991"/>
      <c r="DG12" s="989"/>
      <c r="DH12" s="990"/>
      <c r="DI12" s="990"/>
      <c r="DJ12" s="990"/>
      <c r="DK12" s="991"/>
      <c r="DL12" s="989"/>
      <c r="DM12" s="990"/>
      <c r="DN12" s="990"/>
      <c r="DO12" s="990"/>
      <c r="DP12" s="991"/>
      <c r="DQ12" s="989"/>
      <c r="DR12" s="990"/>
      <c r="DS12" s="990"/>
      <c r="DT12" s="990"/>
      <c r="DU12" s="991"/>
      <c r="DV12" s="992"/>
      <c r="DW12" s="993"/>
      <c r="DX12" s="993"/>
      <c r="DY12" s="993"/>
      <c r="DZ12" s="994"/>
      <c r="EA12" s="234"/>
    </row>
    <row r="13" spans="1:131" s="235" customFormat="1" ht="26.25" customHeight="1" x14ac:dyDescent="0.2">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32"/>
      <c r="BA13" s="232"/>
      <c r="BB13" s="232"/>
      <c r="BC13" s="232"/>
      <c r="BD13" s="232"/>
      <c r="BE13" s="233"/>
      <c r="BF13" s="233"/>
      <c r="BG13" s="233"/>
      <c r="BH13" s="233"/>
      <c r="BI13" s="233"/>
      <c r="BJ13" s="233"/>
      <c r="BK13" s="233"/>
      <c r="BL13" s="233"/>
      <c r="BM13" s="233"/>
      <c r="BN13" s="233"/>
      <c r="BO13" s="233"/>
      <c r="BP13" s="233"/>
      <c r="BQ13" s="238">
        <v>7</v>
      </c>
      <c r="BR13" s="239"/>
      <c r="BS13" s="992"/>
      <c r="BT13" s="993"/>
      <c r="BU13" s="993"/>
      <c r="BV13" s="993"/>
      <c r="BW13" s="993"/>
      <c r="BX13" s="993"/>
      <c r="BY13" s="993"/>
      <c r="BZ13" s="993"/>
      <c r="CA13" s="993"/>
      <c r="CB13" s="993"/>
      <c r="CC13" s="993"/>
      <c r="CD13" s="993"/>
      <c r="CE13" s="993"/>
      <c r="CF13" s="993"/>
      <c r="CG13" s="1014"/>
      <c r="CH13" s="989"/>
      <c r="CI13" s="990"/>
      <c r="CJ13" s="990"/>
      <c r="CK13" s="990"/>
      <c r="CL13" s="991"/>
      <c r="CM13" s="989"/>
      <c r="CN13" s="990"/>
      <c r="CO13" s="990"/>
      <c r="CP13" s="990"/>
      <c r="CQ13" s="991"/>
      <c r="CR13" s="989"/>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34"/>
    </row>
    <row r="14" spans="1:131" s="235" customFormat="1" ht="26.25" customHeight="1" x14ac:dyDescent="0.2">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32"/>
      <c r="BA14" s="232"/>
      <c r="BB14" s="232"/>
      <c r="BC14" s="232"/>
      <c r="BD14" s="232"/>
      <c r="BE14" s="233"/>
      <c r="BF14" s="233"/>
      <c r="BG14" s="233"/>
      <c r="BH14" s="233"/>
      <c r="BI14" s="233"/>
      <c r="BJ14" s="233"/>
      <c r="BK14" s="233"/>
      <c r="BL14" s="233"/>
      <c r="BM14" s="233"/>
      <c r="BN14" s="233"/>
      <c r="BO14" s="233"/>
      <c r="BP14" s="233"/>
      <c r="BQ14" s="238">
        <v>8</v>
      </c>
      <c r="BR14" s="239"/>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4"/>
    </row>
    <row r="15" spans="1:131" s="235" customFormat="1" ht="26.25" customHeight="1" x14ac:dyDescent="0.2">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32"/>
      <c r="BA15" s="232"/>
      <c r="BB15" s="232"/>
      <c r="BC15" s="232"/>
      <c r="BD15" s="232"/>
      <c r="BE15" s="233"/>
      <c r="BF15" s="233"/>
      <c r="BG15" s="233"/>
      <c r="BH15" s="233"/>
      <c r="BI15" s="233"/>
      <c r="BJ15" s="233"/>
      <c r="BK15" s="233"/>
      <c r="BL15" s="233"/>
      <c r="BM15" s="233"/>
      <c r="BN15" s="233"/>
      <c r="BO15" s="233"/>
      <c r="BP15" s="233"/>
      <c r="BQ15" s="238">
        <v>9</v>
      </c>
      <c r="BR15" s="239"/>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4"/>
    </row>
    <row r="16" spans="1:131" s="235" customFormat="1" ht="26.25" customHeight="1" x14ac:dyDescent="0.2">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32"/>
      <c r="BA16" s="232"/>
      <c r="BB16" s="232"/>
      <c r="BC16" s="232"/>
      <c r="BD16" s="232"/>
      <c r="BE16" s="233"/>
      <c r="BF16" s="233"/>
      <c r="BG16" s="233"/>
      <c r="BH16" s="233"/>
      <c r="BI16" s="233"/>
      <c r="BJ16" s="233"/>
      <c r="BK16" s="233"/>
      <c r="BL16" s="233"/>
      <c r="BM16" s="233"/>
      <c r="BN16" s="233"/>
      <c r="BO16" s="233"/>
      <c r="BP16" s="233"/>
      <c r="BQ16" s="238">
        <v>10</v>
      </c>
      <c r="BR16" s="239"/>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4"/>
    </row>
    <row r="17" spans="1:131" s="235" customFormat="1" ht="26.25" customHeight="1" x14ac:dyDescent="0.2">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x14ac:dyDescent="0.2">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x14ac:dyDescent="0.2">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x14ac:dyDescent="0.2">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x14ac:dyDescent="0.25">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x14ac:dyDescent="0.2">
      <c r="A22" s="238">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376</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x14ac:dyDescent="0.25">
      <c r="A23" s="240" t="s">
        <v>377</v>
      </c>
      <c r="B23" s="937" t="s">
        <v>378</v>
      </c>
      <c r="C23" s="938"/>
      <c r="D23" s="938"/>
      <c r="E23" s="938"/>
      <c r="F23" s="938"/>
      <c r="G23" s="938"/>
      <c r="H23" s="938"/>
      <c r="I23" s="938"/>
      <c r="J23" s="938"/>
      <c r="K23" s="938"/>
      <c r="L23" s="938"/>
      <c r="M23" s="938"/>
      <c r="N23" s="938"/>
      <c r="O23" s="938"/>
      <c r="P23" s="948"/>
      <c r="Q23" s="1067">
        <v>7187</v>
      </c>
      <c r="R23" s="1061"/>
      <c r="S23" s="1061"/>
      <c r="T23" s="1061"/>
      <c r="U23" s="1061"/>
      <c r="V23" s="1061">
        <v>6994</v>
      </c>
      <c r="W23" s="1061"/>
      <c r="X23" s="1061"/>
      <c r="Y23" s="1061"/>
      <c r="Z23" s="1061"/>
      <c r="AA23" s="1061">
        <v>193</v>
      </c>
      <c r="AB23" s="1061"/>
      <c r="AC23" s="1061"/>
      <c r="AD23" s="1061"/>
      <c r="AE23" s="1068"/>
      <c r="AF23" s="1069">
        <v>184</v>
      </c>
      <c r="AG23" s="1061"/>
      <c r="AH23" s="1061"/>
      <c r="AI23" s="1061"/>
      <c r="AJ23" s="1070"/>
      <c r="AK23" s="1071"/>
      <c r="AL23" s="1072"/>
      <c r="AM23" s="1072"/>
      <c r="AN23" s="1072"/>
      <c r="AO23" s="1072"/>
      <c r="AP23" s="1061">
        <v>3458</v>
      </c>
      <c r="AQ23" s="1061"/>
      <c r="AR23" s="1061"/>
      <c r="AS23" s="1061"/>
      <c r="AT23" s="1061"/>
      <c r="AU23" s="1062"/>
      <c r="AV23" s="1062"/>
      <c r="AW23" s="1062"/>
      <c r="AX23" s="1062"/>
      <c r="AY23" s="1063"/>
      <c r="AZ23" s="1064" t="s">
        <v>121</v>
      </c>
      <c r="BA23" s="1065"/>
      <c r="BB23" s="1065"/>
      <c r="BC23" s="1065"/>
      <c r="BD23" s="1066"/>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x14ac:dyDescent="0.2">
      <c r="A24" s="1060" t="s">
        <v>379</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x14ac:dyDescent="0.25">
      <c r="A25" s="1059" t="s">
        <v>380</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x14ac:dyDescent="0.2">
      <c r="A26" s="995" t="s">
        <v>357</v>
      </c>
      <c r="B26" s="996"/>
      <c r="C26" s="996"/>
      <c r="D26" s="996"/>
      <c r="E26" s="996"/>
      <c r="F26" s="996"/>
      <c r="G26" s="996"/>
      <c r="H26" s="996"/>
      <c r="I26" s="996"/>
      <c r="J26" s="996"/>
      <c r="K26" s="996"/>
      <c r="L26" s="996"/>
      <c r="M26" s="996"/>
      <c r="N26" s="996"/>
      <c r="O26" s="996"/>
      <c r="P26" s="997"/>
      <c r="Q26" s="1001" t="s">
        <v>381</v>
      </c>
      <c r="R26" s="1002"/>
      <c r="S26" s="1002"/>
      <c r="T26" s="1002"/>
      <c r="U26" s="1003"/>
      <c r="V26" s="1001" t="s">
        <v>382</v>
      </c>
      <c r="W26" s="1002"/>
      <c r="X26" s="1002"/>
      <c r="Y26" s="1002"/>
      <c r="Z26" s="1003"/>
      <c r="AA26" s="1001" t="s">
        <v>383</v>
      </c>
      <c r="AB26" s="1002"/>
      <c r="AC26" s="1002"/>
      <c r="AD26" s="1002"/>
      <c r="AE26" s="1002"/>
      <c r="AF26" s="1055" t="s">
        <v>384</v>
      </c>
      <c r="AG26" s="1008"/>
      <c r="AH26" s="1008"/>
      <c r="AI26" s="1008"/>
      <c r="AJ26" s="1056"/>
      <c r="AK26" s="1002" t="s">
        <v>385</v>
      </c>
      <c r="AL26" s="1002"/>
      <c r="AM26" s="1002"/>
      <c r="AN26" s="1002"/>
      <c r="AO26" s="1003"/>
      <c r="AP26" s="1001" t="s">
        <v>386</v>
      </c>
      <c r="AQ26" s="1002"/>
      <c r="AR26" s="1002"/>
      <c r="AS26" s="1002"/>
      <c r="AT26" s="1003"/>
      <c r="AU26" s="1001" t="s">
        <v>387</v>
      </c>
      <c r="AV26" s="1002"/>
      <c r="AW26" s="1002"/>
      <c r="AX26" s="1002"/>
      <c r="AY26" s="1003"/>
      <c r="AZ26" s="1001" t="s">
        <v>388</v>
      </c>
      <c r="BA26" s="1002"/>
      <c r="BB26" s="1002"/>
      <c r="BC26" s="1002"/>
      <c r="BD26" s="1003"/>
      <c r="BE26" s="1001" t="s">
        <v>364</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x14ac:dyDescent="0.25">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7"/>
      <c r="AG27" s="1011"/>
      <c r="AH27" s="1011"/>
      <c r="AI27" s="1011"/>
      <c r="AJ27" s="1058"/>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x14ac:dyDescent="0.2">
      <c r="A28" s="242">
        <v>1</v>
      </c>
      <c r="B28" s="1047" t="s">
        <v>389</v>
      </c>
      <c r="C28" s="1048"/>
      <c r="D28" s="1048"/>
      <c r="E28" s="1048"/>
      <c r="F28" s="1048"/>
      <c r="G28" s="1048"/>
      <c r="H28" s="1048"/>
      <c r="I28" s="1048"/>
      <c r="J28" s="1048"/>
      <c r="K28" s="1048"/>
      <c r="L28" s="1048"/>
      <c r="M28" s="1048"/>
      <c r="N28" s="1048"/>
      <c r="O28" s="1048"/>
      <c r="P28" s="1049"/>
      <c r="Q28" s="1050">
        <v>1569</v>
      </c>
      <c r="R28" s="1051"/>
      <c r="S28" s="1051"/>
      <c r="T28" s="1051"/>
      <c r="U28" s="1051"/>
      <c r="V28" s="1051">
        <v>1539</v>
      </c>
      <c r="W28" s="1051"/>
      <c r="X28" s="1051"/>
      <c r="Y28" s="1051"/>
      <c r="Z28" s="1051"/>
      <c r="AA28" s="1051">
        <v>30</v>
      </c>
      <c r="AB28" s="1051"/>
      <c r="AC28" s="1051"/>
      <c r="AD28" s="1051"/>
      <c r="AE28" s="1052"/>
      <c r="AF28" s="1053">
        <v>30</v>
      </c>
      <c r="AG28" s="1051"/>
      <c r="AH28" s="1051"/>
      <c r="AI28" s="1051"/>
      <c r="AJ28" s="1054"/>
      <c r="AK28" s="1042">
        <v>139</v>
      </c>
      <c r="AL28" s="1043"/>
      <c r="AM28" s="1043"/>
      <c r="AN28" s="1043"/>
      <c r="AO28" s="1043"/>
      <c r="AP28" s="1043" t="s">
        <v>548</v>
      </c>
      <c r="AQ28" s="1043"/>
      <c r="AR28" s="1043"/>
      <c r="AS28" s="1043"/>
      <c r="AT28" s="1043"/>
      <c r="AU28" s="1043" t="s">
        <v>548</v>
      </c>
      <c r="AV28" s="1043"/>
      <c r="AW28" s="1043"/>
      <c r="AX28" s="1043"/>
      <c r="AY28" s="1043"/>
      <c r="AZ28" s="1044" t="s">
        <v>548</v>
      </c>
      <c r="BA28" s="1044"/>
      <c r="BB28" s="1044"/>
      <c r="BC28" s="1044"/>
      <c r="BD28" s="1044"/>
      <c r="BE28" s="1045"/>
      <c r="BF28" s="1045"/>
      <c r="BG28" s="1045"/>
      <c r="BH28" s="1045"/>
      <c r="BI28" s="1046"/>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x14ac:dyDescent="0.2">
      <c r="A29" s="242">
        <v>2</v>
      </c>
      <c r="B29" s="1030" t="s">
        <v>390</v>
      </c>
      <c r="C29" s="1031"/>
      <c r="D29" s="1031"/>
      <c r="E29" s="1031"/>
      <c r="F29" s="1031"/>
      <c r="G29" s="1031"/>
      <c r="H29" s="1031"/>
      <c r="I29" s="1031"/>
      <c r="J29" s="1031"/>
      <c r="K29" s="1031"/>
      <c r="L29" s="1031"/>
      <c r="M29" s="1031"/>
      <c r="N29" s="1031"/>
      <c r="O29" s="1031"/>
      <c r="P29" s="1032"/>
      <c r="Q29" s="1038">
        <v>1149</v>
      </c>
      <c r="R29" s="1039"/>
      <c r="S29" s="1039"/>
      <c r="T29" s="1039"/>
      <c r="U29" s="1039"/>
      <c r="V29" s="1039">
        <v>1101</v>
      </c>
      <c r="W29" s="1039"/>
      <c r="X29" s="1039"/>
      <c r="Y29" s="1039"/>
      <c r="Z29" s="1039"/>
      <c r="AA29" s="1039">
        <v>47</v>
      </c>
      <c r="AB29" s="1039"/>
      <c r="AC29" s="1039"/>
      <c r="AD29" s="1039"/>
      <c r="AE29" s="1040"/>
      <c r="AF29" s="1035">
        <v>47</v>
      </c>
      <c r="AG29" s="1036"/>
      <c r="AH29" s="1036"/>
      <c r="AI29" s="1036"/>
      <c r="AJ29" s="1037"/>
      <c r="AK29" s="980">
        <v>206</v>
      </c>
      <c r="AL29" s="971"/>
      <c r="AM29" s="971"/>
      <c r="AN29" s="971"/>
      <c r="AO29" s="971"/>
      <c r="AP29" s="971" t="s">
        <v>548</v>
      </c>
      <c r="AQ29" s="971"/>
      <c r="AR29" s="971"/>
      <c r="AS29" s="971"/>
      <c r="AT29" s="971"/>
      <c r="AU29" s="971" t="s">
        <v>548</v>
      </c>
      <c r="AV29" s="971"/>
      <c r="AW29" s="971"/>
      <c r="AX29" s="971"/>
      <c r="AY29" s="971"/>
      <c r="AZ29" s="1041" t="s">
        <v>548</v>
      </c>
      <c r="BA29" s="1041"/>
      <c r="BB29" s="1041"/>
      <c r="BC29" s="1041"/>
      <c r="BD29" s="1041"/>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x14ac:dyDescent="0.2">
      <c r="A30" s="242">
        <v>3</v>
      </c>
      <c r="B30" s="1030" t="s">
        <v>391</v>
      </c>
      <c r="C30" s="1031"/>
      <c r="D30" s="1031"/>
      <c r="E30" s="1031"/>
      <c r="F30" s="1031"/>
      <c r="G30" s="1031"/>
      <c r="H30" s="1031"/>
      <c r="I30" s="1031"/>
      <c r="J30" s="1031"/>
      <c r="K30" s="1031"/>
      <c r="L30" s="1031"/>
      <c r="M30" s="1031"/>
      <c r="N30" s="1031"/>
      <c r="O30" s="1031"/>
      <c r="P30" s="1032"/>
      <c r="Q30" s="1038">
        <v>234</v>
      </c>
      <c r="R30" s="1039"/>
      <c r="S30" s="1039"/>
      <c r="T30" s="1039"/>
      <c r="U30" s="1039"/>
      <c r="V30" s="1039">
        <v>223</v>
      </c>
      <c r="W30" s="1039"/>
      <c r="X30" s="1039"/>
      <c r="Y30" s="1039"/>
      <c r="Z30" s="1039"/>
      <c r="AA30" s="1039">
        <v>11</v>
      </c>
      <c r="AB30" s="1039"/>
      <c r="AC30" s="1039"/>
      <c r="AD30" s="1039"/>
      <c r="AE30" s="1040"/>
      <c r="AF30" s="1035">
        <v>11</v>
      </c>
      <c r="AG30" s="1036"/>
      <c r="AH30" s="1036"/>
      <c r="AI30" s="1036"/>
      <c r="AJ30" s="1037"/>
      <c r="AK30" s="980">
        <v>52</v>
      </c>
      <c r="AL30" s="971"/>
      <c r="AM30" s="971"/>
      <c r="AN30" s="971"/>
      <c r="AO30" s="971"/>
      <c r="AP30" s="971" t="s">
        <v>548</v>
      </c>
      <c r="AQ30" s="971"/>
      <c r="AR30" s="971"/>
      <c r="AS30" s="971"/>
      <c r="AT30" s="971"/>
      <c r="AU30" s="971" t="s">
        <v>548</v>
      </c>
      <c r="AV30" s="971"/>
      <c r="AW30" s="971"/>
      <c r="AX30" s="971"/>
      <c r="AY30" s="971"/>
      <c r="AZ30" s="1041" t="s">
        <v>548</v>
      </c>
      <c r="BA30" s="1041"/>
      <c r="BB30" s="1041"/>
      <c r="BC30" s="1041"/>
      <c r="BD30" s="1041"/>
      <c r="BE30" s="972"/>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x14ac:dyDescent="0.2">
      <c r="A31" s="242">
        <v>4</v>
      </c>
      <c r="B31" s="1030" t="s">
        <v>392</v>
      </c>
      <c r="C31" s="1031"/>
      <c r="D31" s="1031"/>
      <c r="E31" s="1031"/>
      <c r="F31" s="1031"/>
      <c r="G31" s="1031"/>
      <c r="H31" s="1031"/>
      <c r="I31" s="1031"/>
      <c r="J31" s="1031"/>
      <c r="K31" s="1031"/>
      <c r="L31" s="1031"/>
      <c r="M31" s="1031"/>
      <c r="N31" s="1031"/>
      <c r="O31" s="1031"/>
      <c r="P31" s="1032"/>
      <c r="Q31" s="1038">
        <v>371</v>
      </c>
      <c r="R31" s="1039"/>
      <c r="S31" s="1039"/>
      <c r="T31" s="1039"/>
      <c r="U31" s="1039"/>
      <c r="V31" s="1039">
        <v>346</v>
      </c>
      <c r="W31" s="1039"/>
      <c r="X31" s="1039"/>
      <c r="Y31" s="1039"/>
      <c r="Z31" s="1039"/>
      <c r="AA31" s="1039">
        <v>25</v>
      </c>
      <c r="AB31" s="1039"/>
      <c r="AC31" s="1039"/>
      <c r="AD31" s="1039"/>
      <c r="AE31" s="1040"/>
      <c r="AF31" s="1035">
        <v>977</v>
      </c>
      <c r="AG31" s="1036"/>
      <c r="AH31" s="1036"/>
      <c r="AI31" s="1036"/>
      <c r="AJ31" s="1037"/>
      <c r="AK31" s="980">
        <v>11</v>
      </c>
      <c r="AL31" s="971"/>
      <c r="AM31" s="971"/>
      <c r="AN31" s="971"/>
      <c r="AO31" s="971"/>
      <c r="AP31" s="971">
        <v>1154</v>
      </c>
      <c r="AQ31" s="971"/>
      <c r="AR31" s="971"/>
      <c r="AS31" s="971"/>
      <c r="AT31" s="971"/>
      <c r="AU31" s="971" t="s">
        <v>548</v>
      </c>
      <c r="AV31" s="971"/>
      <c r="AW31" s="971"/>
      <c r="AX31" s="971"/>
      <c r="AY31" s="971"/>
      <c r="AZ31" s="1041" t="s">
        <v>548</v>
      </c>
      <c r="BA31" s="1041"/>
      <c r="BB31" s="1041"/>
      <c r="BC31" s="1041"/>
      <c r="BD31" s="1041"/>
      <c r="BE31" s="972" t="s">
        <v>393</v>
      </c>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x14ac:dyDescent="0.2">
      <c r="A32" s="242">
        <v>5</v>
      </c>
      <c r="B32" s="1030" t="s">
        <v>394</v>
      </c>
      <c r="C32" s="1031"/>
      <c r="D32" s="1031"/>
      <c r="E32" s="1031"/>
      <c r="F32" s="1031"/>
      <c r="G32" s="1031"/>
      <c r="H32" s="1031"/>
      <c r="I32" s="1031"/>
      <c r="J32" s="1031"/>
      <c r="K32" s="1031"/>
      <c r="L32" s="1031"/>
      <c r="M32" s="1031"/>
      <c r="N32" s="1031"/>
      <c r="O32" s="1031"/>
      <c r="P32" s="1032"/>
      <c r="Q32" s="1038">
        <v>438</v>
      </c>
      <c r="R32" s="1039"/>
      <c r="S32" s="1039"/>
      <c r="T32" s="1039"/>
      <c r="U32" s="1039"/>
      <c r="V32" s="1039">
        <v>340</v>
      </c>
      <c r="W32" s="1039"/>
      <c r="X32" s="1039"/>
      <c r="Y32" s="1039"/>
      <c r="Z32" s="1039"/>
      <c r="AA32" s="1039">
        <v>98</v>
      </c>
      <c r="AB32" s="1039"/>
      <c r="AC32" s="1039"/>
      <c r="AD32" s="1039"/>
      <c r="AE32" s="1040"/>
      <c r="AF32" s="1035">
        <v>345</v>
      </c>
      <c r="AG32" s="1036"/>
      <c r="AH32" s="1036"/>
      <c r="AI32" s="1036"/>
      <c r="AJ32" s="1037"/>
      <c r="AK32" s="980">
        <v>163</v>
      </c>
      <c r="AL32" s="971"/>
      <c r="AM32" s="971"/>
      <c r="AN32" s="971"/>
      <c r="AO32" s="971"/>
      <c r="AP32" s="971">
        <v>2604</v>
      </c>
      <c r="AQ32" s="971"/>
      <c r="AR32" s="971"/>
      <c r="AS32" s="971"/>
      <c r="AT32" s="971"/>
      <c r="AU32" s="971">
        <v>2604</v>
      </c>
      <c r="AV32" s="971"/>
      <c r="AW32" s="971"/>
      <c r="AX32" s="971"/>
      <c r="AY32" s="971"/>
      <c r="AZ32" s="1041" t="s">
        <v>548</v>
      </c>
      <c r="BA32" s="1041"/>
      <c r="BB32" s="1041"/>
      <c r="BC32" s="1041"/>
      <c r="BD32" s="1041"/>
      <c r="BE32" s="972" t="s">
        <v>393</v>
      </c>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x14ac:dyDescent="0.2">
      <c r="A33" s="242">
        <v>6</v>
      </c>
      <c r="B33" s="1030"/>
      <c r="C33" s="1031"/>
      <c r="D33" s="1031"/>
      <c r="E33" s="1031"/>
      <c r="F33" s="1031"/>
      <c r="G33" s="1031"/>
      <c r="H33" s="1031"/>
      <c r="I33" s="1031"/>
      <c r="J33" s="1031"/>
      <c r="K33" s="1031"/>
      <c r="L33" s="1031"/>
      <c r="M33" s="1031"/>
      <c r="N33" s="1031"/>
      <c r="O33" s="1031"/>
      <c r="P33" s="1032"/>
      <c r="Q33" s="1038"/>
      <c r="R33" s="1039"/>
      <c r="S33" s="1039"/>
      <c r="T33" s="1039"/>
      <c r="U33" s="1039"/>
      <c r="V33" s="1039"/>
      <c r="W33" s="1039"/>
      <c r="X33" s="1039"/>
      <c r="Y33" s="1039"/>
      <c r="Z33" s="1039"/>
      <c r="AA33" s="1039"/>
      <c r="AB33" s="1039"/>
      <c r="AC33" s="1039"/>
      <c r="AD33" s="1039"/>
      <c r="AE33" s="1040"/>
      <c r="AF33" s="1035"/>
      <c r="AG33" s="1036"/>
      <c r="AH33" s="1036"/>
      <c r="AI33" s="1036"/>
      <c r="AJ33" s="1037"/>
      <c r="AK33" s="980"/>
      <c r="AL33" s="971"/>
      <c r="AM33" s="971"/>
      <c r="AN33" s="971"/>
      <c r="AO33" s="971"/>
      <c r="AP33" s="971"/>
      <c r="AQ33" s="971"/>
      <c r="AR33" s="971"/>
      <c r="AS33" s="971"/>
      <c r="AT33" s="971"/>
      <c r="AU33" s="971"/>
      <c r="AV33" s="971"/>
      <c r="AW33" s="971"/>
      <c r="AX33" s="971"/>
      <c r="AY33" s="971"/>
      <c r="AZ33" s="1041"/>
      <c r="BA33" s="1041"/>
      <c r="BB33" s="1041"/>
      <c r="BC33" s="1041"/>
      <c r="BD33" s="1041"/>
      <c r="BE33" s="972"/>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x14ac:dyDescent="0.2">
      <c r="A34" s="242">
        <v>7</v>
      </c>
      <c r="B34" s="1030"/>
      <c r="C34" s="1031"/>
      <c r="D34" s="1031"/>
      <c r="E34" s="1031"/>
      <c r="F34" s="1031"/>
      <c r="G34" s="1031"/>
      <c r="H34" s="1031"/>
      <c r="I34" s="1031"/>
      <c r="J34" s="1031"/>
      <c r="K34" s="1031"/>
      <c r="L34" s="1031"/>
      <c r="M34" s="1031"/>
      <c r="N34" s="1031"/>
      <c r="O34" s="1031"/>
      <c r="P34" s="1032"/>
      <c r="Q34" s="1038"/>
      <c r="R34" s="1039"/>
      <c r="S34" s="1039"/>
      <c r="T34" s="1039"/>
      <c r="U34" s="1039"/>
      <c r="V34" s="1039"/>
      <c r="W34" s="1039"/>
      <c r="X34" s="1039"/>
      <c r="Y34" s="1039"/>
      <c r="Z34" s="1039"/>
      <c r="AA34" s="1039"/>
      <c r="AB34" s="1039"/>
      <c r="AC34" s="1039"/>
      <c r="AD34" s="1039"/>
      <c r="AE34" s="1040"/>
      <c r="AF34" s="1035"/>
      <c r="AG34" s="1036"/>
      <c r="AH34" s="1036"/>
      <c r="AI34" s="1036"/>
      <c r="AJ34" s="1037"/>
      <c r="AK34" s="980"/>
      <c r="AL34" s="971"/>
      <c r="AM34" s="971"/>
      <c r="AN34" s="971"/>
      <c r="AO34" s="971"/>
      <c r="AP34" s="971"/>
      <c r="AQ34" s="971"/>
      <c r="AR34" s="971"/>
      <c r="AS34" s="971"/>
      <c r="AT34" s="971"/>
      <c r="AU34" s="971"/>
      <c r="AV34" s="971"/>
      <c r="AW34" s="971"/>
      <c r="AX34" s="971"/>
      <c r="AY34" s="971"/>
      <c r="AZ34" s="1041"/>
      <c r="BA34" s="1041"/>
      <c r="BB34" s="1041"/>
      <c r="BC34" s="1041"/>
      <c r="BD34" s="1041"/>
      <c r="BE34" s="972"/>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x14ac:dyDescent="0.2">
      <c r="A35" s="242">
        <v>8</v>
      </c>
      <c r="B35" s="1030"/>
      <c r="C35" s="1031"/>
      <c r="D35" s="1031"/>
      <c r="E35" s="1031"/>
      <c r="F35" s="1031"/>
      <c r="G35" s="1031"/>
      <c r="H35" s="1031"/>
      <c r="I35" s="1031"/>
      <c r="J35" s="1031"/>
      <c r="K35" s="1031"/>
      <c r="L35" s="1031"/>
      <c r="M35" s="1031"/>
      <c r="N35" s="1031"/>
      <c r="O35" s="1031"/>
      <c r="P35" s="1032"/>
      <c r="Q35" s="1038"/>
      <c r="R35" s="1039"/>
      <c r="S35" s="1039"/>
      <c r="T35" s="1039"/>
      <c r="U35" s="1039"/>
      <c r="V35" s="1039"/>
      <c r="W35" s="1039"/>
      <c r="X35" s="1039"/>
      <c r="Y35" s="1039"/>
      <c r="Z35" s="1039"/>
      <c r="AA35" s="1039"/>
      <c r="AB35" s="1039"/>
      <c r="AC35" s="1039"/>
      <c r="AD35" s="1039"/>
      <c r="AE35" s="1040"/>
      <c r="AF35" s="1035"/>
      <c r="AG35" s="1036"/>
      <c r="AH35" s="1036"/>
      <c r="AI35" s="1036"/>
      <c r="AJ35" s="1037"/>
      <c r="AK35" s="980"/>
      <c r="AL35" s="971"/>
      <c r="AM35" s="971"/>
      <c r="AN35" s="971"/>
      <c r="AO35" s="971"/>
      <c r="AP35" s="971"/>
      <c r="AQ35" s="971"/>
      <c r="AR35" s="971"/>
      <c r="AS35" s="971"/>
      <c r="AT35" s="971"/>
      <c r="AU35" s="971"/>
      <c r="AV35" s="971"/>
      <c r="AW35" s="971"/>
      <c r="AX35" s="971"/>
      <c r="AY35" s="971"/>
      <c r="AZ35" s="1041"/>
      <c r="BA35" s="1041"/>
      <c r="BB35" s="1041"/>
      <c r="BC35" s="1041"/>
      <c r="BD35" s="1041"/>
      <c r="BE35" s="972"/>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x14ac:dyDescent="0.2">
      <c r="A36" s="242">
        <v>9</v>
      </c>
      <c r="B36" s="1030"/>
      <c r="C36" s="1031"/>
      <c r="D36" s="1031"/>
      <c r="E36" s="1031"/>
      <c r="F36" s="1031"/>
      <c r="G36" s="1031"/>
      <c r="H36" s="1031"/>
      <c r="I36" s="1031"/>
      <c r="J36" s="1031"/>
      <c r="K36" s="1031"/>
      <c r="L36" s="1031"/>
      <c r="M36" s="1031"/>
      <c r="N36" s="1031"/>
      <c r="O36" s="1031"/>
      <c r="P36" s="1032"/>
      <c r="Q36" s="1038"/>
      <c r="R36" s="1039"/>
      <c r="S36" s="1039"/>
      <c r="T36" s="1039"/>
      <c r="U36" s="1039"/>
      <c r="V36" s="1039"/>
      <c r="W36" s="1039"/>
      <c r="X36" s="1039"/>
      <c r="Y36" s="1039"/>
      <c r="Z36" s="1039"/>
      <c r="AA36" s="1039"/>
      <c r="AB36" s="1039"/>
      <c r="AC36" s="1039"/>
      <c r="AD36" s="1039"/>
      <c r="AE36" s="1040"/>
      <c r="AF36" s="1035"/>
      <c r="AG36" s="1036"/>
      <c r="AH36" s="1036"/>
      <c r="AI36" s="1036"/>
      <c r="AJ36" s="1037"/>
      <c r="AK36" s="980"/>
      <c r="AL36" s="971"/>
      <c r="AM36" s="971"/>
      <c r="AN36" s="971"/>
      <c r="AO36" s="971"/>
      <c r="AP36" s="971"/>
      <c r="AQ36" s="971"/>
      <c r="AR36" s="971"/>
      <c r="AS36" s="971"/>
      <c r="AT36" s="971"/>
      <c r="AU36" s="971"/>
      <c r="AV36" s="971"/>
      <c r="AW36" s="971"/>
      <c r="AX36" s="971"/>
      <c r="AY36" s="971"/>
      <c r="AZ36" s="1041"/>
      <c r="BA36" s="1041"/>
      <c r="BB36" s="1041"/>
      <c r="BC36" s="1041"/>
      <c r="BD36" s="1041"/>
      <c r="BE36" s="972"/>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x14ac:dyDescent="0.2">
      <c r="A37" s="242">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x14ac:dyDescent="0.2">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x14ac:dyDescent="0.2">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x14ac:dyDescent="0.2">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x14ac:dyDescent="0.2">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x14ac:dyDescent="0.2">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x14ac:dyDescent="0.2">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x14ac:dyDescent="0.2">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x14ac:dyDescent="0.2">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x14ac:dyDescent="0.2">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x14ac:dyDescent="0.2">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x14ac:dyDescent="0.2">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x14ac:dyDescent="0.2">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x14ac:dyDescent="0.2">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x14ac:dyDescent="0.2">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x14ac:dyDescent="0.2">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x14ac:dyDescent="0.2">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x14ac:dyDescent="0.2">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x14ac:dyDescent="0.2">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x14ac:dyDescent="0.2">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x14ac:dyDescent="0.2">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x14ac:dyDescent="0.2">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x14ac:dyDescent="0.2">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x14ac:dyDescent="0.2">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x14ac:dyDescent="0.25">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x14ac:dyDescent="0.2">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395</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x14ac:dyDescent="0.25">
      <c r="A63" s="240" t="s">
        <v>377</v>
      </c>
      <c r="B63" s="937" t="s">
        <v>396</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1410</v>
      </c>
      <c r="AG63" s="959"/>
      <c r="AH63" s="959"/>
      <c r="AI63" s="959"/>
      <c r="AJ63" s="1022"/>
      <c r="AK63" s="1023"/>
      <c r="AL63" s="963"/>
      <c r="AM63" s="963"/>
      <c r="AN63" s="963"/>
      <c r="AO63" s="963"/>
      <c r="AP63" s="959">
        <v>3758</v>
      </c>
      <c r="AQ63" s="959"/>
      <c r="AR63" s="959"/>
      <c r="AS63" s="959"/>
      <c r="AT63" s="959"/>
      <c r="AU63" s="959">
        <v>2604</v>
      </c>
      <c r="AV63" s="959"/>
      <c r="AW63" s="959"/>
      <c r="AX63" s="959"/>
      <c r="AY63" s="959"/>
      <c r="AZ63" s="1017"/>
      <c r="BA63" s="1017"/>
      <c r="BB63" s="1017"/>
      <c r="BC63" s="1017"/>
      <c r="BD63" s="1017"/>
      <c r="BE63" s="960"/>
      <c r="BF63" s="960"/>
      <c r="BG63" s="960"/>
      <c r="BH63" s="960"/>
      <c r="BI63" s="961"/>
      <c r="BJ63" s="1018" t="s">
        <v>121</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x14ac:dyDescent="0.25">
      <c r="A65" s="232" t="s">
        <v>397</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x14ac:dyDescent="0.2">
      <c r="A66" s="995" t="s">
        <v>398</v>
      </c>
      <c r="B66" s="996"/>
      <c r="C66" s="996"/>
      <c r="D66" s="996"/>
      <c r="E66" s="996"/>
      <c r="F66" s="996"/>
      <c r="G66" s="996"/>
      <c r="H66" s="996"/>
      <c r="I66" s="996"/>
      <c r="J66" s="996"/>
      <c r="K66" s="996"/>
      <c r="L66" s="996"/>
      <c r="M66" s="996"/>
      <c r="N66" s="996"/>
      <c r="O66" s="996"/>
      <c r="P66" s="997"/>
      <c r="Q66" s="1001" t="s">
        <v>381</v>
      </c>
      <c r="R66" s="1002"/>
      <c r="S66" s="1002"/>
      <c r="T66" s="1002"/>
      <c r="U66" s="1003"/>
      <c r="V66" s="1001" t="s">
        <v>382</v>
      </c>
      <c r="W66" s="1002"/>
      <c r="X66" s="1002"/>
      <c r="Y66" s="1002"/>
      <c r="Z66" s="1003"/>
      <c r="AA66" s="1001" t="s">
        <v>383</v>
      </c>
      <c r="AB66" s="1002"/>
      <c r="AC66" s="1002"/>
      <c r="AD66" s="1002"/>
      <c r="AE66" s="1003"/>
      <c r="AF66" s="1007" t="s">
        <v>384</v>
      </c>
      <c r="AG66" s="1008"/>
      <c r="AH66" s="1008"/>
      <c r="AI66" s="1008"/>
      <c r="AJ66" s="1009"/>
      <c r="AK66" s="1001" t="s">
        <v>385</v>
      </c>
      <c r="AL66" s="996"/>
      <c r="AM66" s="996"/>
      <c r="AN66" s="996"/>
      <c r="AO66" s="997"/>
      <c r="AP66" s="1001" t="s">
        <v>386</v>
      </c>
      <c r="AQ66" s="1002"/>
      <c r="AR66" s="1002"/>
      <c r="AS66" s="1002"/>
      <c r="AT66" s="1003"/>
      <c r="AU66" s="1001" t="s">
        <v>399</v>
      </c>
      <c r="AV66" s="1002"/>
      <c r="AW66" s="1002"/>
      <c r="AX66" s="1002"/>
      <c r="AY66" s="1003"/>
      <c r="AZ66" s="1001" t="s">
        <v>364</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5">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2">
      <c r="A68" s="236">
        <v>1</v>
      </c>
      <c r="B68" s="985" t="s">
        <v>550</v>
      </c>
      <c r="C68" s="986"/>
      <c r="D68" s="986"/>
      <c r="E68" s="986"/>
      <c r="F68" s="986"/>
      <c r="G68" s="986"/>
      <c r="H68" s="986"/>
      <c r="I68" s="986"/>
      <c r="J68" s="986"/>
      <c r="K68" s="986"/>
      <c r="L68" s="986"/>
      <c r="M68" s="986"/>
      <c r="N68" s="986"/>
      <c r="O68" s="986"/>
      <c r="P68" s="987"/>
      <c r="Q68" s="988">
        <v>1147</v>
      </c>
      <c r="R68" s="982"/>
      <c r="S68" s="982"/>
      <c r="T68" s="982"/>
      <c r="U68" s="982"/>
      <c r="V68" s="982">
        <v>1116</v>
      </c>
      <c r="W68" s="982"/>
      <c r="X68" s="982"/>
      <c r="Y68" s="982"/>
      <c r="Z68" s="982"/>
      <c r="AA68" s="982">
        <v>31</v>
      </c>
      <c r="AB68" s="982"/>
      <c r="AC68" s="982"/>
      <c r="AD68" s="982"/>
      <c r="AE68" s="982"/>
      <c r="AF68" s="982">
        <v>24</v>
      </c>
      <c r="AG68" s="982"/>
      <c r="AH68" s="982"/>
      <c r="AI68" s="982"/>
      <c r="AJ68" s="982"/>
      <c r="AK68" s="982" t="s">
        <v>548</v>
      </c>
      <c r="AL68" s="982"/>
      <c r="AM68" s="982"/>
      <c r="AN68" s="982"/>
      <c r="AO68" s="982"/>
      <c r="AP68" s="982">
        <v>675</v>
      </c>
      <c r="AQ68" s="982"/>
      <c r="AR68" s="982"/>
      <c r="AS68" s="982"/>
      <c r="AT68" s="982"/>
      <c r="AU68" s="982">
        <v>164</v>
      </c>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2">
      <c r="A69" s="238">
        <v>2</v>
      </c>
      <c r="B69" s="974" t="s">
        <v>551</v>
      </c>
      <c r="C69" s="975"/>
      <c r="D69" s="975"/>
      <c r="E69" s="975"/>
      <c r="F69" s="975"/>
      <c r="G69" s="975"/>
      <c r="H69" s="975"/>
      <c r="I69" s="975"/>
      <c r="J69" s="975"/>
      <c r="K69" s="975"/>
      <c r="L69" s="975"/>
      <c r="M69" s="975"/>
      <c r="N69" s="975"/>
      <c r="O69" s="975"/>
      <c r="P69" s="976"/>
      <c r="Q69" s="977">
        <v>29</v>
      </c>
      <c r="R69" s="971"/>
      <c r="S69" s="971"/>
      <c r="T69" s="971"/>
      <c r="U69" s="971"/>
      <c r="V69" s="971">
        <v>24</v>
      </c>
      <c r="W69" s="971"/>
      <c r="X69" s="971"/>
      <c r="Y69" s="971"/>
      <c r="Z69" s="971"/>
      <c r="AA69" s="971">
        <v>5</v>
      </c>
      <c r="AB69" s="971"/>
      <c r="AC69" s="971"/>
      <c r="AD69" s="971"/>
      <c r="AE69" s="971"/>
      <c r="AF69" s="971">
        <v>5</v>
      </c>
      <c r="AG69" s="971"/>
      <c r="AH69" s="971"/>
      <c r="AI69" s="971"/>
      <c r="AJ69" s="971"/>
      <c r="AK69" s="971" t="s">
        <v>548</v>
      </c>
      <c r="AL69" s="971"/>
      <c r="AM69" s="971"/>
      <c r="AN69" s="971"/>
      <c r="AO69" s="971"/>
      <c r="AP69" s="971" t="s">
        <v>488</v>
      </c>
      <c r="AQ69" s="971"/>
      <c r="AR69" s="971"/>
      <c r="AS69" s="971"/>
      <c r="AT69" s="971"/>
      <c r="AU69" s="971" t="s">
        <v>488</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2">
      <c r="A70" s="238">
        <v>3</v>
      </c>
      <c r="B70" s="974" t="s">
        <v>552</v>
      </c>
      <c r="C70" s="975"/>
      <c r="D70" s="975"/>
      <c r="E70" s="975"/>
      <c r="F70" s="975"/>
      <c r="G70" s="975"/>
      <c r="H70" s="975"/>
      <c r="I70" s="975"/>
      <c r="J70" s="975"/>
      <c r="K70" s="975"/>
      <c r="L70" s="975"/>
      <c r="M70" s="975"/>
      <c r="N70" s="975"/>
      <c r="O70" s="975"/>
      <c r="P70" s="976"/>
      <c r="Q70" s="977">
        <v>11706</v>
      </c>
      <c r="R70" s="971"/>
      <c r="S70" s="971"/>
      <c r="T70" s="971"/>
      <c r="U70" s="971"/>
      <c r="V70" s="971">
        <v>11704</v>
      </c>
      <c r="W70" s="971"/>
      <c r="X70" s="971"/>
      <c r="Y70" s="971"/>
      <c r="Z70" s="971"/>
      <c r="AA70" s="971">
        <v>2</v>
      </c>
      <c r="AB70" s="971"/>
      <c r="AC70" s="971"/>
      <c r="AD70" s="971"/>
      <c r="AE70" s="971"/>
      <c r="AF70" s="971">
        <v>2</v>
      </c>
      <c r="AG70" s="971"/>
      <c r="AH70" s="971"/>
      <c r="AI70" s="971"/>
      <c r="AJ70" s="971"/>
      <c r="AK70" s="971" t="s">
        <v>548</v>
      </c>
      <c r="AL70" s="971"/>
      <c r="AM70" s="971"/>
      <c r="AN70" s="971"/>
      <c r="AO70" s="971"/>
      <c r="AP70" s="971" t="s">
        <v>488</v>
      </c>
      <c r="AQ70" s="971"/>
      <c r="AR70" s="971"/>
      <c r="AS70" s="971"/>
      <c r="AT70" s="971"/>
      <c r="AU70" s="971" t="s">
        <v>488</v>
      </c>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2">
      <c r="A71" s="238">
        <v>4</v>
      </c>
      <c r="B71" s="974" t="s">
        <v>553</v>
      </c>
      <c r="C71" s="975"/>
      <c r="D71" s="975"/>
      <c r="E71" s="975"/>
      <c r="F71" s="975"/>
      <c r="G71" s="975"/>
      <c r="H71" s="975"/>
      <c r="I71" s="975"/>
      <c r="J71" s="975"/>
      <c r="K71" s="975"/>
      <c r="L71" s="975"/>
      <c r="M71" s="975"/>
      <c r="N71" s="975"/>
      <c r="O71" s="975"/>
      <c r="P71" s="976"/>
      <c r="Q71" s="977">
        <v>2</v>
      </c>
      <c r="R71" s="971"/>
      <c r="S71" s="971"/>
      <c r="T71" s="971"/>
      <c r="U71" s="971"/>
      <c r="V71" s="971">
        <v>1</v>
      </c>
      <c r="W71" s="971"/>
      <c r="X71" s="971"/>
      <c r="Y71" s="971"/>
      <c r="Z71" s="971"/>
      <c r="AA71" s="971">
        <v>1</v>
      </c>
      <c r="AB71" s="971"/>
      <c r="AC71" s="971"/>
      <c r="AD71" s="971"/>
      <c r="AE71" s="971"/>
      <c r="AF71" s="971">
        <v>1</v>
      </c>
      <c r="AG71" s="971"/>
      <c r="AH71" s="971"/>
      <c r="AI71" s="971"/>
      <c r="AJ71" s="971"/>
      <c r="AK71" s="971" t="s">
        <v>548</v>
      </c>
      <c r="AL71" s="971"/>
      <c r="AM71" s="971"/>
      <c r="AN71" s="971"/>
      <c r="AO71" s="971"/>
      <c r="AP71" s="971" t="s">
        <v>488</v>
      </c>
      <c r="AQ71" s="971"/>
      <c r="AR71" s="971"/>
      <c r="AS71" s="971"/>
      <c r="AT71" s="971"/>
      <c r="AU71" s="971" t="s">
        <v>488</v>
      </c>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2">
      <c r="A72" s="238">
        <v>5</v>
      </c>
      <c r="B72" s="974" t="s">
        <v>554</v>
      </c>
      <c r="C72" s="975"/>
      <c r="D72" s="975"/>
      <c r="E72" s="975"/>
      <c r="F72" s="975"/>
      <c r="G72" s="975"/>
      <c r="H72" s="975"/>
      <c r="I72" s="975"/>
      <c r="J72" s="975"/>
      <c r="K72" s="975"/>
      <c r="L72" s="975"/>
      <c r="M72" s="975"/>
      <c r="N72" s="975"/>
      <c r="O72" s="975"/>
      <c r="P72" s="976"/>
      <c r="Q72" s="977">
        <v>4557</v>
      </c>
      <c r="R72" s="971"/>
      <c r="S72" s="971"/>
      <c r="T72" s="971"/>
      <c r="U72" s="971"/>
      <c r="V72" s="971">
        <v>3585</v>
      </c>
      <c r="W72" s="971"/>
      <c r="X72" s="971"/>
      <c r="Y72" s="971"/>
      <c r="Z72" s="971"/>
      <c r="AA72" s="971">
        <v>972</v>
      </c>
      <c r="AB72" s="971"/>
      <c r="AC72" s="971"/>
      <c r="AD72" s="971"/>
      <c r="AE72" s="971"/>
      <c r="AF72" s="971">
        <v>972</v>
      </c>
      <c r="AG72" s="971"/>
      <c r="AH72" s="971"/>
      <c r="AI72" s="971"/>
      <c r="AJ72" s="971"/>
      <c r="AK72" s="971">
        <v>2</v>
      </c>
      <c r="AL72" s="971"/>
      <c r="AM72" s="971"/>
      <c r="AN72" s="971"/>
      <c r="AO72" s="971"/>
      <c r="AP72" s="971" t="s">
        <v>488</v>
      </c>
      <c r="AQ72" s="971"/>
      <c r="AR72" s="971"/>
      <c r="AS72" s="971"/>
      <c r="AT72" s="971"/>
      <c r="AU72" s="971" t="s">
        <v>488</v>
      </c>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2">
      <c r="A73" s="238">
        <v>6</v>
      </c>
      <c r="B73" s="974" t="s">
        <v>555</v>
      </c>
      <c r="C73" s="975"/>
      <c r="D73" s="975"/>
      <c r="E73" s="975"/>
      <c r="F73" s="975"/>
      <c r="G73" s="975"/>
      <c r="H73" s="975"/>
      <c r="I73" s="975"/>
      <c r="J73" s="975"/>
      <c r="K73" s="975"/>
      <c r="L73" s="975"/>
      <c r="M73" s="975"/>
      <c r="N73" s="975"/>
      <c r="O73" s="975"/>
      <c r="P73" s="976"/>
      <c r="Q73" s="977">
        <v>101</v>
      </c>
      <c r="R73" s="971"/>
      <c r="S73" s="971"/>
      <c r="T73" s="971"/>
      <c r="U73" s="971"/>
      <c r="V73" s="971">
        <v>70</v>
      </c>
      <c r="W73" s="971"/>
      <c r="X73" s="971"/>
      <c r="Y73" s="971"/>
      <c r="Z73" s="971"/>
      <c r="AA73" s="971">
        <v>31</v>
      </c>
      <c r="AB73" s="971"/>
      <c r="AC73" s="971"/>
      <c r="AD73" s="971"/>
      <c r="AE73" s="971"/>
      <c r="AF73" s="971">
        <v>31</v>
      </c>
      <c r="AG73" s="971"/>
      <c r="AH73" s="971"/>
      <c r="AI73" s="971"/>
      <c r="AJ73" s="971"/>
      <c r="AK73" s="971" t="s">
        <v>488</v>
      </c>
      <c r="AL73" s="971"/>
      <c r="AM73" s="971"/>
      <c r="AN73" s="971"/>
      <c r="AO73" s="971"/>
      <c r="AP73" s="971" t="s">
        <v>488</v>
      </c>
      <c r="AQ73" s="971"/>
      <c r="AR73" s="971"/>
      <c r="AS73" s="971"/>
      <c r="AT73" s="971"/>
      <c r="AU73" s="971" t="s">
        <v>488</v>
      </c>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2">
      <c r="A74" s="238">
        <v>7</v>
      </c>
      <c r="B74" s="974" t="s">
        <v>556</v>
      </c>
      <c r="C74" s="975"/>
      <c r="D74" s="975"/>
      <c r="E74" s="975"/>
      <c r="F74" s="975"/>
      <c r="G74" s="975"/>
      <c r="H74" s="975"/>
      <c r="I74" s="975"/>
      <c r="J74" s="975"/>
      <c r="K74" s="975"/>
      <c r="L74" s="975"/>
      <c r="M74" s="975"/>
      <c r="N74" s="975"/>
      <c r="O74" s="975"/>
      <c r="P74" s="976"/>
      <c r="Q74" s="977">
        <v>80</v>
      </c>
      <c r="R74" s="971"/>
      <c r="S74" s="971"/>
      <c r="T74" s="971"/>
      <c r="U74" s="971"/>
      <c r="V74" s="971">
        <v>73</v>
      </c>
      <c r="W74" s="971"/>
      <c r="X74" s="971"/>
      <c r="Y74" s="971"/>
      <c r="Z74" s="971"/>
      <c r="AA74" s="971">
        <v>7</v>
      </c>
      <c r="AB74" s="971"/>
      <c r="AC74" s="971"/>
      <c r="AD74" s="971"/>
      <c r="AE74" s="971"/>
      <c r="AF74" s="971">
        <v>7</v>
      </c>
      <c r="AG74" s="971"/>
      <c r="AH74" s="971"/>
      <c r="AI74" s="971"/>
      <c r="AJ74" s="971"/>
      <c r="AK74" s="971">
        <v>20</v>
      </c>
      <c r="AL74" s="971"/>
      <c r="AM74" s="971"/>
      <c r="AN74" s="971"/>
      <c r="AO74" s="971"/>
      <c r="AP74" s="971" t="s">
        <v>488</v>
      </c>
      <c r="AQ74" s="971"/>
      <c r="AR74" s="971"/>
      <c r="AS74" s="971"/>
      <c r="AT74" s="971"/>
      <c r="AU74" s="971" t="s">
        <v>488</v>
      </c>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2">
      <c r="A75" s="238">
        <v>8</v>
      </c>
      <c r="B75" s="974" t="s">
        <v>557</v>
      </c>
      <c r="C75" s="975"/>
      <c r="D75" s="975"/>
      <c r="E75" s="975"/>
      <c r="F75" s="975"/>
      <c r="G75" s="975"/>
      <c r="H75" s="975"/>
      <c r="I75" s="975"/>
      <c r="J75" s="975"/>
      <c r="K75" s="975"/>
      <c r="L75" s="975"/>
      <c r="M75" s="975"/>
      <c r="N75" s="975"/>
      <c r="O75" s="975"/>
      <c r="P75" s="976"/>
      <c r="Q75" s="978">
        <v>141377</v>
      </c>
      <c r="R75" s="979"/>
      <c r="S75" s="979"/>
      <c r="T75" s="979"/>
      <c r="U75" s="980"/>
      <c r="V75" s="981">
        <v>138807</v>
      </c>
      <c r="W75" s="979"/>
      <c r="X75" s="979"/>
      <c r="Y75" s="979"/>
      <c r="Z75" s="980"/>
      <c r="AA75" s="981">
        <v>2570</v>
      </c>
      <c r="AB75" s="979"/>
      <c r="AC75" s="979"/>
      <c r="AD75" s="979"/>
      <c r="AE75" s="980"/>
      <c r="AF75" s="981">
        <v>2570</v>
      </c>
      <c r="AG75" s="979"/>
      <c r="AH75" s="979"/>
      <c r="AI75" s="979"/>
      <c r="AJ75" s="980"/>
      <c r="AK75" s="981" t="s">
        <v>488</v>
      </c>
      <c r="AL75" s="979"/>
      <c r="AM75" s="979"/>
      <c r="AN75" s="979"/>
      <c r="AO75" s="980"/>
      <c r="AP75" s="981" t="s">
        <v>488</v>
      </c>
      <c r="AQ75" s="979"/>
      <c r="AR75" s="979"/>
      <c r="AS75" s="979"/>
      <c r="AT75" s="980"/>
      <c r="AU75" s="981" t="s">
        <v>488</v>
      </c>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2">
      <c r="A76" s="238">
        <v>9</v>
      </c>
      <c r="B76" s="974"/>
      <c r="C76" s="975"/>
      <c r="D76" s="975"/>
      <c r="E76" s="975"/>
      <c r="F76" s="975"/>
      <c r="G76" s="975"/>
      <c r="H76" s="975"/>
      <c r="I76" s="975"/>
      <c r="J76" s="975"/>
      <c r="K76" s="975"/>
      <c r="L76" s="975"/>
      <c r="M76" s="975"/>
      <c r="N76" s="975"/>
      <c r="O76" s="975"/>
      <c r="P76" s="976"/>
      <c r="Q76" s="978"/>
      <c r="R76" s="979"/>
      <c r="S76" s="979"/>
      <c r="T76" s="979"/>
      <c r="U76" s="980"/>
      <c r="V76" s="981"/>
      <c r="W76" s="979"/>
      <c r="X76" s="979"/>
      <c r="Y76" s="979"/>
      <c r="Z76" s="980"/>
      <c r="AA76" s="981"/>
      <c r="AB76" s="979"/>
      <c r="AC76" s="979"/>
      <c r="AD76" s="979"/>
      <c r="AE76" s="980"/>
      <c r="AF76" s="981"/>
      <c r="AG76" s="979"/>
      <c r="AH76" s="979"/>
      <c r="AI76" s="979"/>
      <c r="AJ76" s="980"/>
      <c r="AK76" s="981"/>
      <c r="AL76" s="979"/>
      <c r="AM76" s="979"/>
      <c r="AN76" s="979"/>
      <c r="AO76" s="980"/>
      <c r="AP76" s="981"/>
      <c r="AQ76" s="979"/>
      <c r="AR76" s="979"/>
      <c r="AS76" s="979"/>
      <c r="AT76" s="980"/>
      <c r="AU76" s="981"/>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2">
      <c r="A77" s="238">
        <v>10</v>
      </c>
      <c r="B77" s="974"/>
      <c r="C77" s="975"/>
      <c r="D77" s="975"/>
      <c r="E77" s="975"/>
      <c r="F77" s="975"/>
      <c r="G77" s="975"/>
      <c r="H77" s="975"/>
      <c r="I77" s="975"/>
      <c r="J77" s="975"/>
      <c r="K77" s="975"/>
      <c r="L77" s="975"/>
      <c r="M77" s="975"/>
      <c r="N77" s="975"/>
      <c r="O77" s="975"/>
      <c r="P77" s="976"/>
      <c r="Q77" s="978"/>
      <c r="R77" s="979"/>
      <c r="S77" s="979"/>
      <c r="T77" s="979"/>
      <c r="U77" s="980"/>
      <c r="V77" s="981"/>
      <c r="W77" s="979"/>
      <c r="X77" s="979"/>
      <c r="Y77" s="979"/>
      <c r="Z77" s="980"/>
      <c r="AA77" s="981"/>
      <c r="AB77" s="979"/>
      <c r="AC77" s="979"/>
      <c r="AD77" s="979"/>
      <c r="AE77" s="980"/>
      <c r="AF77" s="981"/>
      <c r="AG77" s="979"/>
      <c r="AH77" s="979"/>
      <c r="AI77" s="979"/>
      <c r="AJ77" s="980"/>
      <c r="AK77" s="981"/>
      <c r="AL77" s="979"/>
      <c r="AM77" s="979"/>
      <c r="AN77" s="979"/>
      <c r="AO77" s="980"/>
      <c r="AP77" s="981"/>
      <c r="AQ77" s="979"/>
      <c r="AR77" s="979"/>
      <c r="AS77" s="979"/>
      <c r="AT77" s="980"/>
      <c r="AU77" s="981"/>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2">
      <c r="A78" s="238">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2">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2">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2">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2">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2">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2">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2">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2">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2">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5">
      <c r="A88" s="240" t="s">
        <v>377</v>
      </c>
      <c r="B88" s="937" t="s">
        <v>400</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v>3612</v>
      </c>
      <c r="AG88" s="959"/>
      <c r="AH88" s="959"/>
      <c r="AI88" s="959"/>
      <c r="AJ88" s="959"/>
      <c r="AK88" s="963"/>
      <c r="AL88" s="963"/>
      <c r="AM88" s="963"/>
      <c r="AN88" s="963"/>
      <c r="AO88" s="963"/>
      <c r="AP88" s="959">
        <v>675</v>
      </c>
      <c r="AQ88" s="959"/>
      <c r="AR88" s="959"/>
      <c r="AS88" s="959"/>
      <c r="AT88" s="959"/>
      <c r="AU88" s="959">
        <v>164</v>
      </c>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377</v>
      </c>
      <c r="BR102" s="937" t="s">
        <v>401</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c r="CS102" s="953"/>
      <c r="CT102" s="953"/>
      <c r="CU102" s="953"/>
      <c r="CV102" s="954"/>
      <c r="CW102" s="952">
        <v>15</v>
      </c>
      <c r="CX102" s="953"/>
      <c r="CY102" s="953"/>
      <c r="CZ102" s="953"/>
      <c r="DA102" s="954"/>
      <c r="DB102" s="952"/>
      <c r="DC102" s="953"/>
      <c r="DD102" s="953"/>
      <c r="DE102" s="953"/>
      <c r="DF102" s="954"/>
      <c r="DG102" s="952"/>
      <c r="DH102" s="953"/>
      <c r="DI102" s="953"/>
      <c r="DJ102" s="953"/>
      <c r="DK102" s="954"/>
      <c r="DL102" s="952"/>
      <c r="DM102" s="953"/>
      <c r="DN102" s="953"/>
      <c r="DO102" s="953"/>
      <c r="DP102" s="954"/>
      <c r="DQ102" s="952"/>
      <c r="DR102" s="953"/>
      <c r="DS102" s="953"/>
      <c r="DT102" s="953"/>
      <c r="DU102" s="954"/>
      <c r="DV102" s="937"/>
      <c r="DW102" s="938"/>
      <c r="DX102" s="938"/>
      <c r="DY102" s="938"/>
      <c r="DZ102" s="939"/>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402</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403</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404</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405</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42" t="s">
        <v>406</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407</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2">
      <c r="A109" s="895" t="s">
        <v>408</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409</v>
      </c>
      <c r="AB109" s="896"/>
      <c r="AC109" s="896"/>
      <c r="AD109" s="896"/>
      <c r="AE109" s="897"/>
      <c r="AF109" s="898" t="s">
        <v>410</v>
      </c>
      <c r="AG109" s="896"/>
      <c r="AH109" s="896"/>
      <c r="AI109" s="896"/>
      <c r="AJ109" s="897"/>
      <c r="AK109" s="898" t="s">
        <v>294</v>
      </c>
      <c r="AL109" s="896"/>
      <c r="AM109" s="896"/>
      <c r="AN109" s="896"/>
      <c r="AO109" s="897"/>
      <c r="AP109" s="898" t="s">
        <v>411</v>
      </c>
      <c r="AQ109" s="896"/>
      <c r="AR109" s="896"/>
      <c r="AS109" s="896"/>
      <c r="AT109" s="929"/>
      <c r="AU109" s="895" t="s">
        <v>408</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409</v>
      </c>
      <c r="BR109" s="896"/>
      <c r="BS109" s="896"/>
      <c r="BT109" s="896"/>
      <c r="BU109" s="897"/>
      <c r="BV109" s="898" t="s">
        <v>410</v>
      </c>
      <c r="BW109" s="896"/>
      <c r="BX109" s="896"/>
      <c r="BY109" s="896"/>
      <c r="BZ109" s="897"/>
      <c r="CA109" s="898" t="s">
        <v>294</v>
      </c>
      <c r="CB109" s="896"/>
      <c r="CC109" s="896"/>
      <c r="CD109" s="896"/>
      <c r="CE109" s="897"/>
      <c r="CF109" s="936" t="s">
        <v>411</v>
      </c>
      <c r="CG109" s="936"/>
      <c r="CH109" s="936"/>
      <c r="CI109" s="936"/>
      <c r="CJ109" s="936"/>
      <c r="CK109" s="898" t="s">
        <v>412</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409</v>
      </c>
      <c r="DH109" s="896"/>
      <c r="DI109" s="896"/>
      <c r="DJ109" s="896"/>
      <c r="DK109" s="897"/>
      <c r="DL109" s="898" t="s">
        <v>410</v>
      </c>
      <c r="DM109" s="896"/>
      <c r="DN109" s="896"/>
      <c r="DO109" s="896"/>
      <c r="DP109" s="897"/>
      <c r="DQ109" s="898" t="s">
        <v>294</v>
      </c>
      <c r="DR109" s="896"/>
      <c r="DS109" s="896"/>
      <c r="DT109" s="896"/>
      <c r="DU109" s="897"/>
      <c r="DV109" s="898" t="s">
        <v>411</v>
      </c>
      <c r="DW109" s="896"/>
      <c r="DX109" s="896"/>
      <c r="DY109" s="896"/>
      <c r="DZ109" s="929"/>
    </row>
    <row r="110" spans="1:131" s="230" customFormat="1" ht="26.25" customHeight="1" x14ac:dyDescent="0.2">
      <c r="A110" s="807" t="s">
        <v>413</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55144</v>
      </c>
      <c r="AB110" s="889"/>
      <c r="AC110" s="889"/>
      <c r="AD110" s="889"/>
      <c r="AE110" s="890"/>
      <c r="AF110" s="891">
        <v>63146</v>
      </c>
      <c r="AG110" s="889"/>
      <c r="AH110" s="889"/>
      <c r="AI110" s="889"/>
      <c r="AJ110" s="890"/>
      <c r="AK110" s="891">
        <v>151208</v>
      </c>
      <c r="AL110" s="889"/>
      <c r="AM110" s="889"/>
      <c r="AN110" s="889"/>
      <c r="AO110" s="890"/>
      <c r="AP110" s="892">
        <v>4.3</v>
      </c>
      <c r="AQ110" s="893"/>
      <c r="AR110" s="893"/>
      <c r="AS110" s="893"/>
      <c r="AT110" s="894"/>
      <c r="AU110" s="930" t="s">
        <v>69</v>
      </c>
      <c r="AV110" s="931"/>
      <c r="AW110" s="931"/>
      <c r="AX110" s="931"/>
      <c r="AY110" s="931"/>
      <c r="AZ110" s="860" t="s">
        <v>414</v>
      </c>
      <c r="BA110" s="808"/>
      <c r="BB110" s="808"/>
      <c r="BC110" s="808"/>
      <c r="BD110" s="808"/>
      <c r="BE110" s="808"/>
      <c r="BF110" s="808"/>
      <c r="BG110" s="808"/>
      <c r="BH110" s="808"/>
      <c r="BI110" s="808"/>
      <c r="BJ110" s="808"/>
      <c r="BK110" s="808"/>
      <c r="BL110" s="808"/>
      <c r="BM110" s="808"/>
      <c r="BN110" s="808"/>
      <c r="BO110" s="808"/>
      <c r="BP110" s="809"/>
      <c r="BQ110" s="861">
        <v>3271708</v>
      </c>
      <c r="BR110" s="842"/>
      <c r="BS110" s="842"/>
      <c r="BT110" s="842"/>
      <c r="BU110" s="842"/>
      <c r="BV110" s="842">
        <v>3363098</v>
      </c>
      <c r="BW110" s="842"/>
      <c r="BX110" s="842"/>
      <c r="BY110" s="842"/>
      <c r="BZ110" s="842"/>
      <c r="CA110" s="842">
        <v>3457650</v>
      </c>
      <c r="CB110" s="842"/>
      <c r="CC110" s="842"/>
      <c r="CD110" s="842"/>
      <c r="CE110" s="842"/>
      <c r="CF110" s="866">
        <v>97.3</v>
      </c>
      <c r="CG110" s="867"/>
      <c r="CH110" s="867"/>
      <c r="CI110" s="867"/>
      <c r="CJ110" s="867"/>
      <c r="CK110" s="926" t="s">
        <v>415</v>
      </c>
      <c r="CL110" s="819"/>
      <c r="CM110" s="860" t="s">
        <v>416</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t="s">
        <v>121</v>
      </c>
      <c r="DH110" s="842"/>
      <c r="DI110" s="842"/>
      <c r="DJ110" s="842"/>
      <c r="DK110" s="842"/>
      <c r="DL110" s="842" t="s">
        <v>121</v>
      </c>
      <c r="DM110" s="842"/>
      <c r="DN110" s="842"/>
      <c r="DO110" s="842"/>
      <c r="DP110" s="842"/>
      <c r="DQ110" s="842" t="s">
        <v>121</v>
      </c>
      <c r="DR110" s="842"/>
      <c r="DS110" s="842"/>
      <c r="DT110" s="842"/>
      <c r="DU110" s="842"/>
      <c r="DV110" s="843" t="s">
        <v>121</v>
      </c>
      <c r="DW110" s="843"/>
      <c r="DX110" s="843"/>
      <c r="DY110" s="843"/>
      <c r="DZ110" s="844"/>
    </row>
    <row r="111" spans="1:131" s="230" customFormat="1" ht="26.25" customHeight="1" x14ac:dyDescent="0.2">
      <c r="A111" s="774" t="s">
        <v>417</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121</v>
      </c>
      <c r="AB111" s="919"/>
      <c r="AC111" s="919"/>
      <c r="AD111" s="919"/>
      <c r="AE111" s="920"/>
      <c r="AF111" s="921" t="s">
        <v>121</v>
      </c>
      <c r="AG111" s="919"/>
      <c r="AH111" s="919"/>
      <c r="AI111" s="919"/>
      <c r="AJ111" s="920"/>
      <c r="AK111" s="921" t="s">
        <v>121</v>
      </c>
      <c r="AL111" s="919"/>
      <c r="AM111" s="919"/>
      <c r="AN111" s="919"/>
      <c r="AO111" s="920"/>
      <c r="AP111" s="922" t="s">
        <v>121</v>
      </c>
      <c r="AQ111" s="923"/>
      <c r="AR111" s="923"/>
      <c r="AS111" s="923"/>
      <c r="AT111" s="924"/>
      <c r="AU111" s="932"/>
      <c r="AV111" s="933"/>
      <c r="AW111" s="933"/>
      <c r="AX111" s="933"/>
      <c r="AY111" s="933"/>
      <c r="AZ111" s="815" t="s">
        <v>418</v>
      </c>
      <c r="BA111" s="752"/>
      <c r="BB111" s="752"/>
      <c r="BC111" s="752"/>
      <c r="BD111" s="752"/>
      <c r="BE111" s="752"/>
      <c r="BF111" s="752"/>
      <c r="BG111" s="752"/>
      <c r="BH111" s="752"/>
      <c r="BI111" s="752"/>
      <c r="BJ111" s="752"/>
      <c r="BK111" s="752"/>
      <c r="BL111" s="752"/>
      <c r="BM111" s="752"/>
      <c r="BN111" s="752"/>
      <c r="BO111" s="752"/>
      <c r="BP111" s="753"/>
      <c r="BQ111" s="816" t="s">
        <v>121</v>
      </c>
      <c r="BR111" s="817"/>
      <c r="BS111" s="817"/>
      <c r="BT111" s="817"/>
      <c r="BU111" s="817"/>
      <c r="BV111" s="817" t="s">
        <v>121</v>
      </c>
      <c r="BW111" s="817"/>
      <c r="BX111" s="817"/>
      <c r="BY111" s="817"/>
      <c r="BZ111" s="817"/>
      <c r="CA111" s="817" t="s">
        <v>121</v>
      </c>
      <c r="CB111" s="817"/>
      <c r="CC111" s="817"/>
      <c r="CD111" s="817"/>
      <c r="CE111" s="817"/>
      <c r="CF111" s="875" t="s">
        <v>121</v>
      </c>
      <c r="CG111" s="876"/>
      <c r="CH111" s="876"/>
      <c r="CI111" s="876"/>
      <c r="CJ111" s="876"/>
      <c r="CK111" s="927"/>
      <c r="CL111" s="821"/>
      <c r="CM111" s="815" t="s">
        <v>419</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121</v>
      </c>
      <c r="DH111" s="817"/>
      <c r="DI111" s="817"/>
      <c r="DJ111" s="817"/>
      <c r="DK111" s="817"/>
      <c r="DL111" s="817" t="s">
        <v>121</v>
      </c>
      <c r="DM111" s="817"/>
      <c r="DN111" s="817"/>
      <c r="DO111" s="817"/>
      <c r="DP111" s="817"/>
      <c r="DQ111" s="817" t="s">
        <v>121</v>
      </c>
      <c r="DR111" s="817"/>
      <c r="DS111" s="817"/>
      <c r="DT111" s="817"/>
      <c r="DU111" s="817"/>
      <c r="DV111" s="794" t="s">
        <v>121</v>
      </c>
      <c r="DW111" s="794"/>
      <c r="DX111" s="794"/>
      <c r="DY111" s="794"/>
      <c r="DZ111" s="795"/>
    </row>
    <row r="112" spans="1:131" s="230" customFormat="1" ht="26.25" customHeight="1" x14ac:dyDescent="0.2">
      <c r="A112" s="912" t="s">
        <v>420</v>
      </c>
      <c r="B112" s="913"/>
      <c r="C112" s="752" t="s">
        <v>421</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121</v>
      </c>
      <c r="AB112" s="780"/>
      <c r="AC112" s="780"/>
      <c r="AD112" s="780"/>
      <c r="AE112" s="781"/>
      <c r="AF112" s="782" t="s">
        <v>121</v>
      </c>
      <c r="AG112" s="780"/>
      <c r="AH112" s="780"/>
      <c r="AI112" s="780"/>
      <c r="AJ112" s="781"/>
      <c r="AK112" s="782" t="s">
        <v>121</v>
      </c>
      <c r="AL112" s="780"/>
      <c r="AM112" s="780"/>
      <c r="AN112" s="780"/>
      <c r="AO112" s="781"/>
      <c r="AP112" s="824" t="s">
        <v>121</v>
      </c>
      <c r="AQ112" s="825"/>
      <c r="AR112" s="825"/>
      <c r="AS112" s="825"/>
      <c r="AT112" s="826"/>
      <c r="AU112" s="932"/>
      <c r="AV112" s="933"/>
      <c r="AW112" s="933"/>
      <c r="AX112" s="933"/>
      <c r="AY112" s="933"/>
      <c r="AZ112" s="815" t="s">
        <v>422</v>
      </c>
      <c r="BA112" s="752"/>
      <c r="BB112" s="752"/>
      <c r="BC112" s="752"/>
      <c r="BD112" s="752"/>
      <c r="BE112" s="752"/>
      <c r="BF112" s="752"/>
      <c r="BG112" s="752"/>
      <c r="BH112" s="752"/>
      <c r="BI112" s="752"/>
      <c r="BJ112" s="752"/>
      <c r="BK112" s="752"/>
      <c r="BL112" s="752"/>
      <c r="BM112" s="752"/>
      <c r="BN112" s="752"/>
      <c r="BO112" s="752"/>
      <c r="BP112" s="753"/>
      <c r="BQ112" s="816">
        <v>2878962</v>
      </c>
      <c r="BR112" s="817"/>
      <c r="BS112" s="817"/>
      <c r="BT112" s="817"/>
      <c r="BU112" s="817"/>
      <c r="BV112" s="817">
        <v>2750443</v>
      </c>
      <c r="BW112" s="817"/>
      <c r="BX112" s="817"/>
      <c r="BY112" s="817"/>
      <c r="BZ112" s="817"/>
      <c r="CA112" s="817">
        <v>2604268</v>
      </c>
      <c r="CB112" s="817"/>
      <c r="CC112" s="817"/>
      <c r="CD112" s="817"/>
      <c r="CE112" s="817"/>
      <c r="CF112" s="875">
        <v>73.3</v>
      </c>
      <c r="CG112" s="876"/>
      <c r="CH112" s="876"/>
      <c r="CI112" s="876"/>
      <c r="CJ112" s="876"/>
      <c r="CK112" s="927"/>
      <c r="CL112" s="821"/>
      <c r="CM112" s="815" t="s">
        <v>423</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121</v>
      </c>
      <c r="DH112" s="817"/>
      <c r="DI112" s="817"/>
      <c r="DJ112" s="817"/>
      <c r="DK112" s="817"/>
      <c r="DL112" s="817" t="s">
        <v>121</v>
      </c>
      <c r="DM112" s="817"/>
      <c r="DN112" s="817"/>
      <c r="DO112" s="817"/>
      <c r="DP112" s="817"/>
      <c r="DQ112" s="817" t="s">
        <v>121</v>
      </c>
      <c r="DR112" s="817"/>
      <c r="DS112" s="817"/>
      <c r="DT112" s="817"/>
      <c r="DU112" s="817"/>
      <c r="DV112" s="794" t="s">
        <v>121</v>
      </c>
      <c r="DW112" s="794"/>
      <c r="DX112" s="794"/>
      <c r="DY112" s="794"/>
      <c r="DZ112" s="795"/>
    </row>
    <row r="113" spans="1:130" s="230" customFormat="1" ht="26.25" customHeight="1" x14ac:dyDescent="0.2">
      <c r="A113" s="914"/>
      <c r="B113" s="915"/>
      <c r="C113" s="752" t="s">
        <v>424</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234792</v>
      </c>
      <c r="AB113" s="919"/>
      <c r="AC113" s="919"/>
      <c r="AD113" s="919"/>
      <c r="AE113" s="920"/>
      <c r="AF113" s="921">
        <v>243191</v>
      </c>
      <c r="AG113" s="919"/>
      <c r="AH113" s="919"/>
      <c r="AI113" s="919"/>
      <c r="AJ113" s="920"/>
      <c r="AK113" s="921">
        <v>242012</v>
      </c>
      <c r="AL113" s="919"/>
      <c r="AM113" s="919"/>
      <c r="AN113" s="919"/>
      <c r="AO113" s="920"/>
      <c r="AP113" s="922">
        <v>6.8</v>
      </c>
      <c r="AQ113" s="923"/>
      <c r="AR113" s="923"/>
      <c r="AS113" s="923"/>
      <c r="AT113" s="924"/>
      <c r="AU113" s="932"/>
      <c r="AV113" s="933"/>
      <c r="AW113" s="933"/>
      <c r="AX113" s="933"/>
      <c r="AY113" s="933"/>
      <c r="AZ113" s="815" t="s">
        <v>425</v>
      </c>
      <c r="BA113" s="752"/>
      <c r="BB113" s="752"/>
      <c r="BC113" s="752"/>
      <c r="BD113" s="752"/>
      <c r="BE113" s="752"/>
      <c r="BF113" s="752"/>
      <c r="BG113" s="752"/>
      <c r="BH113" s="752"/>
      <c r="BI113" s="752"/>
      <c r="BJ113" s="752"/>
      <c r="BK113" s="752"/>
      <c r="BL113" s="752"/>
      <c r="BM113" s="752"/>
      <c r="BN113" s="752"/>
      <c r="BO113" s="752"/>
      <c r="BP113" s="753"/>
      <c r="BQ113" s="816">
        <v>210552</v>
      </c>
      <c r="BR113" s="817"/>
      <c r="BS113" s="817"/>
      <c r="BT113" s="817"/>
      <c r="BU113" s="817"/>
      <c r="BV113" s="817">
        <v>180067</v>
      </c>
      <c r="BW113" s="817"/>
      <c r="BX113" s="817"/>
      <c r="BY113" s="817"/>
      <c r="BZ113" s="817"/>
      <c r="CA113" s="817">
        <v>164048</v>
      </c>
      <c r="CB113" s="817"/>
      <c r="CC113" s="817"/>
      <c r="CD113" s="817"/>
      <c r="CE113" s="817"/>
      <c r="CF113" s="875">
        <v>4.5999999999999996</v>
      </c>
      <c r="CG113" s="876"/>
      <c r="CH113" s="876"/>
      <c r="CI113" s="876"/>
      <c r="CJ113" s="876"/>
      <c r="CK113" s="927"/>
      <c r="CL113" s="821"/>
      <c r="CM113" s="815" t="s">
        <v>426</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121</v>
      </c>
      <c r="DH113" s="780"/>
      <c r="DI113" s="780"/>
      <c r="DJ113" s="780"/>
      <c r="DK113" s="781"/>
      <c r="DL113" s="782" t="s">
        <v>121</v>
      </c>
      <c r="DM113" s="780"/>
      <c r="DN113" s="780"/>
      <c r="DO113" s="780"/>
      <c r="DP113" s="781"/>
      <c r="DQ113" s="782" t="s">
        <v>121</v>
      </c>
      <c r="DR113" s="780"/>
      <c r="DS113" s="780"/>
      <c r="DT113" s="780"/>
      <c r="DU113" s="781"/>
      <c r="DV113" s="824" t="s">
        <v>121</v>
      </c>
      <c r="DW113" s="825"/>
      <c r="DX113" s="825"/>
      <c r="DY113" s="825"/>
      <c r="DZ113" s="826"/>
    </row>
    <row r="114" spans="1:130" s="230" customFormat="1" ht="26.25" customHeight="1" x14ac:dyDescent="0.2">
      <c r="A114" s="914"/>
      <c r="B114" s="915"/>
      <c r="C114" s="752" t="s">
        <v>427</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31633</v>
      </c>
      <c r="AB114" s="780"/>
      <c r="AC114" s="780"/>
      <c r="AD114" s="780"/>
      <c r="AE114" s="781"/>
      <c r="AF114" s="782">
        <v>33919</v>
      </c>
      <c r="AG114" s="780"/>
      <c r="AH114" s="780"/>
      <c r="AI114" s="780"/>
      <c r="AJ114" s="781"/>
      <c r="AK114" s="782">
        <v>36404</v>
      </c>
      <c r="AL114" s="780"/>
      <c r="AM114" s="780"/>
      <c r="AN114" s="780"/>
      <c r="AO114" s="781"/>
      <c r="AP114" s="824">
        <v>1</v>
      </c>
      <c r="AQ114" s="825"/>
      <c r="AR114" s="825"/>
      <c r="AS114" s="825"/>
      <c r="AT114" s="826"/>
      <c r="AU114" s="932"/>
      <c r="AV114" s="933"/>
      <c r="AW114" s="933"/>
      <c r="AX114" s="933"/>
      <c r="AY114" s="933"/>
      <c r="AZ114" s="815" t="s">
        <v>428</v>
      </c>
      <c r="BA114" s="752"/>
      <c r="BB114" s="752"/>
      <c r="BC114" s="752"/>
      <c r="BD114" s="752"/>
      <c r="BE114" s="752"/>
      <c r="BF114" s="752"/>
      <c r="BG114" s="752"/>
      <c r="BH114" s="752"/>
      <c r="BI114" s="752"/>
      <c r="BJ114" s="752"/>
      <c r="BK114" s="752"/>
      <c r="BL114" s="752"/>
      <c r="BM114" s="752"/>
      <c r="BN114" s="752"/>
      <c r="BO114" s="752"/>
      <c r="BP114" s="753"/>
      <c r="BQ114" s="816">
        <v>222841</v>
      </c>
      <c r="BR114" s="817"/>
      <c r="BS114" s="817"/>
      <c r="BT114" s="817"/>
      <c r="BU114" s="817"/>
      <c r="BV114" s="817">
        <v>198845</v>
      </c>
      <c r="BW114" s="817"/>
      <c r="BX114" s="817"/>
      <c r="BY114" s="817"/>
      <c r="BZ114" s="817"/>
      <c r="CA114" s="817">
        <v>223658</v>
      </c>
      <c r="CB114" s="817"/>
      <c r="CC114" s="817"/>
      <c r="CD114" s="817"/>
      <c r="CE114" s="817"/>
      <c r="CF114" s="875">
        <v>6.3</v>
      </c>
      <c r="CG114" s="876"/>
      <c r="CH114" s="876"/>
      <c r="CI114" s="876"/>
      <c r="CJ114" s="876"/>
      <c r="CK114" s="927"/>
      <c r="CL114" s="821"/>
      <c r="CM114" s="815" t="s">
        <v>429</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121</v>
      </c>
      <c r="DH114" s="780"/>
      <c r="DI114" s="780"/>
      <c r="DJ114" s="780"/>
      <c r="DK114" s="781"/>
      <c r="DL114" s="782" t="s">
        <v>121</v>
      </c>
      <c r="DM114" s="780"/>
      <c r="DN114" s="780"/>
      <c r="DO114" s="780"/>
      <c r="DP114" s="781"/>
      <c r="DQ114" s="782" t="s">
        <v>121</v>
      </c>
      <c r="DR114" s="780"/>
      <c r="DS114" s="780"/>
      <c r="DT114" s="780"/>
      <c r="DU114" s="781"/>
      <c r="DV114" s="824" t="s">
        <v>121</v>
      </c>
      <c r="DW114" s="825"/>
      <c r="DX114" s="825"/>
      <c r="DY114" s="825"/>
      <c r="DZ114" s="826"/>
    </row>
    <row r="115" spans="1:130" s="230" customFormat="1" ht="26.25" customHeight="1" x14ac:dyDescent="0.2">
      <c r="A115" s="914"/>
      <c r="B115" s="915"/>
      <c r="C115" s="752" t="s">
        <v>430</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t="s">
        <v>121</v>
      </c>
      <c r="AB115" s="919"/>
      <c r="AC115" s="919"/>
      <c r="AD115" s="919"/>
      <c r="AE115" s="920"/>
      <c r="AF115" s="921" t="s">
        <v>121</v>
      </c>
      <c r="AG115" s="919"/>
      <c r="AH115" s="919"/>
      <c r="AI115" s="919"/>
      <c r="AJ115" s="920"/>
      <c r="AK115" s="921" t="s">
        <v>121</v>
      </c>
      <c r="AL115" s="919"/>
      <c r="AM115" s="919"/>
      <c r="AN115" s="919"/>
      <c r="AO115" s="920"/>
      <c r="AP115" s="922" t="s">
        <v>121</v>
      </c>
      <c r="AQ115" s="923"/>
      <c r="AR115" s="923"/>
      <c r="AS115" s="923"/>
      <c r="AT115" s="924"/>
      <c r="AU115" s="932"/>
      <c r="AV115" s="933"/>
      <c r="AW115" s="933"/>
      <c r="AX115" s="933"/>
      <c r="AY115" s="933"/>
      <c r="AZ115" s="815" t="s">
        <v>431</v>
      </c>
      <c r="BA115" s="752"/>
      <c r="BB115" s="752"/>
      <c r="BC115" s="752"/>
      <c r="BD115" s="752"/>
      <c r="BE115" s="752"/>
      <c r="BF115" s="752"/>
      <c r="BG115" s="752"/>
      <c r="BH115" s="752"/>
      <c r="BI115" s="752"/>
      <c r="BJ115" s="752"/>
      <c r="BK115" s="752"/>
      <c r="BL115" s="752"/>
      <c r="BM115" s="752"/>
      <c r="BN115" s="752"/>
      <c r="BO115" s="752"/>
      <c r="BP115" s="753"/>
      <c r="BQ115" s="816" t="s">
        <v>121</v>
      </c>
      <c r="BR115" s="817"/>
      <c r="BS115" s="817"/>
      <c r="BT115" s="817"/>
      <c r="BU115" s="817"/>
      <c r="BV115" s="817" t="s">
        <v>121</v>
      </c>
      <c r="BW115" s="817"/>
      <c r="BX115" s="817"/>
      <c r="BY115" s="817"/>
      <c r="BZ115" s="817"/>
      <c r="CA115" s="817" t="s">
        <v>121</v>
      </c>
      <c r="CB115" s="817"/>
      <c r="CC115" s="817"/>
      <c r="CD115" s="817"/>
      <c r="CE115" s="817"/>
      <c r="CF115" s="875" t="s">
        <v>121</v>
      </c>
      <c r="CG115" s="876"/>
      <c r="CH115" s="876"/>
      <c r="CI115" s="876"/>
      <c r="CJ115" s="876"/>
      <c r="CK115" s="927"/>
      <c r="CL115" s="821"/>
      <c r="CM115" s="815" t="s">
        <v>432</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121</v>
      </c>
      <c r="DH115" s="780"/>
      <c r="DI115" s="780"/>
      <c r="DJ115" s="780"/>
      <c r="DK115" s="781"/>
      <c r="DL115" s="782" t="s">
        <v>121</v>
      </c>
      <c r="DM115" s="780"/>
      <c r="DN115" s="780"/>
      <c r="DO115" s="780"/>
      <c r="DP115" s="781"/>
      <c r="DQ115" s="782" t="s">
        <v>121</v>
      </c>
      <c r="DR115" s="780"/>
      <c r="DS115" s="780"/>
      <c r="DT115" s="780"/>
      <c r="DU115" s="781"/>
      <c r="DV115" s="824" t="s">
        <v>121</v>
      </c>
      <c r="DW115" s="825"/>
      <c r="DX115" s="825"/>
      <c r="DY115" s="825"/>
      <c r="DZ115" s="826"/>
    </row>
    <row r="116" spans="1:130" s="230" customFormat="1" ht="26.25" customHeight="1" x14ac:dyDescent="0.2">
      <c r="A116" s="916"/>
      <c r="B116" s="917"/>
      <c r="C116" s="839" t="s">
        <v>433</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t="s">
        <v>121</v>
      </c>
      <c r="AB116" s="780"/>
      <c r="AC116" s="780"/>
      <c r="AD116" s="780"/>
      <c r="AE116" s="781"/>
      <c r="AF116" s="782" t="s">
        <v>121</v>
      </c>
      <c r="AG116" s="780"/>
      <c r="AH116" s="780"/>
      <c r="AI116" s="780"/>
      <c r="AJ116" s="781"/>
      <c r="AK116" s="782" t="s">
        <v>121</v>
      </c>
      <c r="AL116" s="780"/>
      <c r="AM116" s="780"/>
      <c r="AN116" s="780"/>
      <c r="AO116" s="781"/>
      <c r="AP116" s="824" t="s">
        <v>121</v>
      </c>
      <c r="AQ116" s="825"/>
      <c r="AR116" s="825"/>
      <c r="AS116" s="825"/>
      <c r="AT116" s="826"/>
      <c r="AU116" s="932"/>
      <c r="AV116" s="933"/>
      <c r="AW116" s="933"/>
      <c r="AX116" s="933"/>
      <c r="AY116" s="933"/>
      <c r="AZ116" s="909" t="s">
        <v>434</v>
      </c>
      <c r="BA116" s="910"/>
      <c r="BB116" s="910"/>
      <c r="BC116" s="910"/>
      <c r="BD116" s="910"/>
      <c r="BE116" s="910"/>
      <c r="BF116" s="910"/>
      <c r="BG116" s="910"/>
      <c r="BH116" s="910"/>
      <c r="BI116" s="910"/>
      <c r="BJ116" s="910"/>
      <c r="BK116" s="910"/>
      <c r="BL116" s="910"/>
      <c r="BM116" s="910"/>
      <c r="BN116" s="910"/>
      <c r="BO116" s="910"/>
      <c r="BP116" s="911"/>
      <c r="BQ116" s="816" t="s">
        <v>121</v>
      </c>
      <c r="BR116" s="817"/>
      <c r="BS116" s="817"/>
      <c r="BT116" s="817"/>
      <c r="BU116" s="817"/>
      <c r="BV116" s="817" t="s">
        <v>121</v>
      </c>
      <c r="BW116" s="817"/>
      <c r="BX116" s="817"/>
      <c r="BY116" s="817"/>
      <c r="BZ116" s="817"/>
      <c r="CA116" s="817" t="s">
        <v>121</v>
      </c>
      <c r="CB116" s="817"/>
      <c r="CC116" s="817"/>
      <c r="CD116" s="817"/>
      <c r="CE116" s="817"/>
      <c r="CF116" s="875" t="s">
        <v>121</v>
      </c>
      <c r="CG116" s="876"/>
      <c r="CH116" s="876"/>
      <c r="CI116" s="876"/>
      <c r="CJ116" s="876"/>
      <c r="CK116" s="927"/>
      <c r="CL116" s="821"/>
      <c r="CM116" s="815" t="s">
        <v>435</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121</v>
      </c>
      <c r="DH116" s="780"/>
      <c r="DI116" s="780"/>
      <c r="DJ116" s="780"/>
      <c r="DK116" s="781"/>
      <c r="DL116" s="782" t="s">
        <v>121</v>
      </c>
      <c r="DM116" s="780"/>
      <c r="DN116" s="780"/>
      <c r="DO116" s="780"/>
      <c r="DP116" s="781"/>
      <c r="DQ116" s="782" t="s">
        <v>121</v>
      </c>
      <c r="DR116" s="780"/>
      <c r="DS116" s="780"/>
      <c r="DT116" s="780"/>
      <c r="DU116" s="781"/>
      <c r="DV116" s="824" t="s">
        <v>121</v>
      </c>
      <c r="DW116" s="825"/>
      <c r="DX116" s="825"/>
      <c r="DY116" s="825"/>
      <c r="DZ116" s="826"/>
    </row>
    <row r="117" spans="1:130" s="230" customFormat="1" ht="26.25" customHeight="1" x14ac:dyDescent="0.2">
      <c r="A117" s="895" t="s">
        <v>177</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436</v>
      </c>
      <c r="Z117" s="897"/>
      <c r="AA117" s="902">
        <v>321569</v>
      </c>
      <c r="AB117" s="903"/>
      <c r="AC117" s="903"/>
      <c r="AD117" s="903"/>
      <c r="AE117" s="904"/>
      <c r="AF117" s="905">
        <v>340256</v>
      </c>
      <c r="AG117" s="903"/>
      <c r="AH117" s="903"/>
      <c r="AI117" s="903"/>
      <c r="AJ117" s="904"/>
      <c r="AK117" s="905">
        <v>429624</v>
      </c>
      <c r="AL117" s="903"/>
      <c r="AM117" s="903"/>
      <c r="AN117" s="903"/>
      <c r="AO117" s="904"/>
      <c r="AP117" s="906"/>
      <c r="AQ117" s="907"/>
      <c r="AR117" s="907"/>
      <c r="AS117" s="907"/>
      <c r="AT117" s="908"/>
      <c r="AU117" s="932"/>
      <c r="AV117" s="933"/>
      <c r="AW117" s="933"/>
      <c r="AX117" s="933"/>
      <c r="AY117" s="933"/>
      <c r="AZ117" s="863" t="s">
        <v>437</v>
      </c>
      <c r="BA117" s="864"/>
      <c r="BB117" s="864"/>
      <c r="BC117" s="864"/>
      <c r="BD117" s="864"/>
      <c r="BE117" s="864"/>
      <c r="BF117" s="864"/>
      <c r="BG117" s="864"/>
      <c r="BH117" s="864"/>
      <c r="BI117" s="864"/>
      <c r="BJ117" s="864"/>
      <c r="BK117" s="864"/>
      <c r="BL117" s="864"/>
      <c r="BM117" s="864"/>
      <c r="BN117" s="864"/>
      <c r="BO117" s="864"/>
      <c r="BP117" s="865"/>
      <c r="BQ117" s="816" t="s">
        <v>121</v>
      </c>
      <c r="BR117" s="817"/>
      <c r="BS117" s="817"/>
      <c r="BT117" s="817"/>
      <c r="BU117" s="817"/>
      <c r="BV117" s="817" t="s">
        <v>121</v>
      </c>
      <c r="BW117" s="817"/>
      <c r="BX117" s="817"/>
      <c r="BY117" s="817"/>
      <c r="BZ117" s="817"/>
      <c r="CA117" s="817" t="s">
        <v>121</v>
      </c>
      <c r="CB117" s="817"/>
      <c r="CC117" s="817"/>
      <c r="CD117" s="817"/>
      <c r="CE117" s="817"/>
      <c r="CF117" s="875" t="s">
        <v>121</v>
      </c>
      <c r="CG117" s="876"/>
      <c r="CH117" s="876"/>
      <c r="CI117" s="876"/>
      <c r="CJ117" s="876"/>
      <c r="CK117" s="927"/>
      <c r="CL117" s="821"/>
      <c r="CM117" s="815" t="s">
        <v>438</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121</v>
      </c>
      <c r="DH117" s="780"/>
      <c r="DI117" s="780"/>
      <c r="DJ117" s="780"/>
      <c r="DK117" s="781"/>
      <c r="DL117" s="782" t="s">
        <v>121</v>
      </c>
      <c r="DM117" s="780"/>
      <c r="DN117" s="780"/>
      <c r="DO117" s="780"/>
      <c r="DP117" s="781"/>
      <c r="DQ117" s="782" t="s">
        <v>121</v>
      </c>
      <c r="DR117" s="780"/>
      <c r="DS117" s="780"/>
      <c r="DT117" s="780"/>
      <c r="DU117" s="781"/>
      <c r="DV117" s="824" t="s">
        <v>121</v>
      </c>
      <c r="DW117" s="825"/>
      <c r="DX117" s="825"/>
      <c r="DY117" s="825"/>
      <c r="DZ117" s="826"/>
    </row>
    <row r="118" spans="1:130" s="230" customFormat="1" ht="26.25" customHeight="1" x14ac:dyDescent="0.2">
      <c r="A118" s="895" t="s">
        <v>412</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409</v>
      </c>
      <c r="AB118" s="896"/>
      <c r="AC118" s="896"/>
      <c r="AD118" s="896"/>
      <c r="AE118" s="897"/>
      <c r="AF118" s="898" t="s">
        <v>410</v>
      </c>
      <c r="AG118" s="896"/>
      <c r="AH118" s="896"/>
      <c r="AI118" s="896"/>
      <c r="AJ118" s="897"/>
      <c r="AK118" s="898" t="s">
        <v>294</v>
      </c>
      <c r="AL118" s="896"/>
      <c r="AM118" s="896"/>
      <c r="AN118" s="896"/>
      <c r="AO118" s="897"/>
      <c r="AP118" s="899" t="s">
        <v>411</v>
      </c>
      <c r="AQ118" s="900"/>
      <c r="AR118" s="900"/>
      <c r="AS118" s="900"/>
      <c r="AT118" s="901"/>
      <c r="AU118" s="932"/>
      <c r="AV118" s="933"/>
      <c r="AW118" s="933"/>
      <c r="AX118" s="933"/>
      <c r="AY118" s="933"/>
      <c r="AZ118" s="838" t="s">
        <v>439</v>
      </c>
      <c r="BA118" s="839"/>
      <c r="BB118" s="839"/>
      <c r="BC118" s="839"/>
      <c r="BD118" s="839"/>
      <c r="BE118" s="839"/>
      <c r="BF118" s="839"/>
      <c r="BG118" s="839"/>
      <c r="BH118" s="839"/>
      <c r="BI118" s="839"/>
      <c r="BJ118" s="839"/>
      <c r="BK118" s="839"/>
      <c r="BL118" s="839"/>
      <c r="BM118" s="839"/>
      <c r="BN118" s="839"/>
      <c r="BO118" s="839"/>
      <c r="BP118" s="840"/>
      <c r="BQ118" s="879" t="s">
        <v>121</v>
      </c>
      <c r="BR118" s="845"/>
      <c r="BS118" s="845"/>
      <c r="BT118" s="845"/>
      <c r="BU118" s="845"/>
      <c r="BV118" s="845" t="s">
        <v>121</v>
      </c>
      <c r="BW118" s="845"/>
      <c r="BX118" s="845"/>
      <c r="BY118" s="845"/>
      <c r="BZ118" s="845"/>
      <c r="CA118" s="845" t="s">
        <v>121</v>
      </c>
      <c r="CB118" s="845"/>
      <c r="CC118" s="845"/>
      <c r="CD118" s="845"/>
      <c r="CE118" s="845"/>
      <c r="CF118" s="875" t="s">
        <v>121</v>
      </c>
      <c r="CG118" s="876"/>
      <c r="CH118" s="876"/>
      <c r="CI118" s="876"/>
      <c r="CJ118" s="876"/>
      <c r="CK118" s="927"/>
      <c r="CL118" s="821"/>
      <c r="CM118" s="815" t="s">
        <v>440</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121</v>
      </c>
      <c r="DH118" s="780"/>
      <c r="DI118" s="780"/>
      <c r="DJ118" s="780"/>
      <c r="DK118" s="781"/>
      <c r="DL118" s="782" t="s">
        <v>121</v>
      </c>
      <c r="DM118" s="780"/>
      <c r="DN118" s="780"/>
      <c r="DO118" s="780"/>
      <c r="DP118" s="781"/>
      <c r="DQ118" s="782" t="s">
        <v>121</v>
      </c>
      <c r="DR118" s="780"/>
      <c r="DS118" s="780"/>
      <c r="DT118" s="780"/>
      <c r="DU118" s="781"/>
      <c r="DV118" s="824" t="s">
        <v>121</v>
      </c>
      <c r="DW118" s="825"/>
      <c r="DX118" s="825"/>
      <c r="DY118" s="825"/>
      <c r="DZ118" s="826"/>
    </row>
    <row r="119" spans="1:130" s="230" customFormat="1" ht="26.25" customHeight="1" x14ac:dyDescent="0.2">
      <c r="A119" s="818" t="s">
        <v>415</v>
      </c>
      <c r="B119" s="819"/>
      <c r="C119" s="860" t="s">
        <v>416</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121</v>
      </c>
      <c r="AB119" s="889"/>
      <c r="AC119" s="889"/>
      <c r="AD119" s="889"/>
      <c r="AE119" s="890"/>
      <c r="AF119" s="891" t="s">
        <v>121</v>
      </c>
      <c r="AG119" s="889"/>
      <c r="AH119" s="889"/>
      <c r="AI119" s="889"/>
      <c r="AJ119" s="890"/>
      <c r="AK119" s="891" t="s">
        <v>121</v>
      </c>
      <c r="AL119" s="889"/>
      <c r="AM119" s="889"/>
      <c r="AN119" s="889"/>
      <c r="AO119" s="890"/>
      <c r="AP119" s="892" t="s">
        <v>121</v>
      </c>
      <c r="AQ119" s="893"/>
      <c r="AR119" s="893"/>
      <c r="AS119" s="893"/>
      <c r="AT119" s="894"/>
      <c r="AU119" s="934"/>
      <c r="AV119" s="935"/>
      <c r="AW119" s="935"/>
      <c r="AX119" s="935"/>
      <c r="AY119" s="935"/>
      <c r="AZ119" s="251" t="s">
        <v>177</v>
      </c>
      <c r="BA119" s="251"/>
      <c r="BB119" s="251"/>
      <c r="BC119" s="251"/>
      <c r="BD119" s="251"/>
      <c r="BE119" s="251"/>
      <c r="BF119" s="251"/>
      <c r="BG119" s="251"/>
      <c r="BH119" s="251"/>
      <c r="BI119" s="251"/>
      <c r="BJ119" s="251"/>
      <c r="BK119" s="251"/>
      <c r="BL119" s="251"/>
      <c r="BM119" s="251"/>
      <c r="BN119" s="251"/>
      <c r="BO119" s="877" t="s">
        <v>441</v>
      </c>
      <c r="BP119" s="878"/>
      <c r="BQ119" s="879">
        <v>6584063</v>
      </c>
      <c r="BR119" s="845"/>
      <c r="BS119" s="845"/>
      <c r="BT119" s="845"/>
      <c r="BU119" s="845"/>
      <c r="BV119" s="845">
        <v>6492453</v>
      </c>
      <c r="BW119" s="845"/>
      <c r="BX119" s="845"/>
      <c r="BY119" s="845"/>
      <c r="BZ119" s="845"/>
      <c r="CA119" s="845">
        <v>6449624</v>
      </c>
      <c r="CB119" s="845"/>
      <c r="CC119" s="845"/>
      <c r="CD119" s="845"/>
      <c r="CE119" s="845"/>
      <c r="CF119" s="748"/>
      <c r="CG119" s="749"/>
      <c r="CH119" s="749"/>
      <c r="CI119" s="749"/>
      <c r="CJ119" s="834"/>
      <c r="CK119" s="928"/>
      <c r="CL119" s="823"/>
      <c r="CM119" s="838" t="s">
        <v>442</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t="s">
        <v>121</v>
      </c>
      <c r="DH119" s="764"/>
      <c r="DI119" s="764"/>
      <c r="DJ119" s="764"/>
      <c r="DK119" s="765"/>
      <c r="DL119" s="766" t="s">
        <v>121</v>
      </c>
      <c r="DM119" s="764"/>
      <c r="DN119" s="764"/>
      <c r="DO119" s="764"/>
      <c r="DP119" s="765"/>
      <c r="DQ119" s="766" t="s">
        <v>121</v>
      </c>
      <c r="DR119" s="764"/>
      <c r="DS119" s="764"/>
      <c r="DT119" s="764"/>
      <c r="DU119" s="765"/>
      <c r="DV119" s="848" t="s">
        <v>121</v>
      </c>
      <c r="DW119" s="849"/>
      <c r="DX119" s="849"/>
      <c r="DY119" s="849"/>
      <c r="DZ119" s="850"/>
    </row>
    <row r="120" spans="1:130" s="230" customFormat="1" ht="26.25" customHeight="1" x14ac:dyDescent="0.2">
      <c r="A120" s="820"/>
      <c r="B120" s="821"/>
      <c r="C120" s="815" t="s">
        <v>419</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121</v>
      </c>
      <c r="AB120" s="780"/>
      <c r="AC120" s="780"/>
      <c r="AD120" s="780"/>
      <c r="AE120" s="781"/>
      <c r="AF120" s="782" t="s">
        <v>121</v>
      </c>
      <c r="AG120" s="780"/>
      <c r="AH120" s="780"/>
      <c r="AI120" s="780"/>
      <c r="AJ120" s="781"/>
      <c r="AK120" s="782" t="s">
        <v>121</v>
      </c>
      <c r="AL120" s="780"/>
      <c r="AM120" s="780"/>
      <c r="AN120" s="780"/>
      <c r="AO120" s="781"/>
      <c r="AP120" s="824" t="s">
        <v>121</v>
      </c>
      <c r="AQ120" s="825"/>
      <c r="AR120" s="825"/>
      <c r="AS120" s="825"/>
      <c r="AT120" s="826"/>
      <c r="AU120" s="880" t="s">
        <v>443</v>
      </c>
      <c r="AV120" s="881"/>
      <c r="AW120" s="881"/>
      <c r="AX120" s="881"/>
      <c r="AY120" s="882"/>
      <c r="AZ120" s="860" t="s">
        <v>444</v>
      </c>
      <c r="BA120" s="808"/>
      <c r="BB120" s="808"/>
      <c r="BC120" s="808"/>
      <c r="BD120" s="808"/>
      <c r="BE120" s="808"/>
      <c r="BF120" s="808"/>
      <c r="BG120" s="808"/>
      <c r="BH120" s="808"/>
      <c r="BI120" s="808"/>
      <c r="BJ120" s="808"/>
      <c r="BK120" s="808"/>
      <c r="BL120" s="808"/>
      <c r="BM120" s="808"/>
      <c r="BN120" s="808"/>
      <c r="BO120" s="808"/>
      <c r="BP120" s="809"/>
      <c r="BQ120" s="861">
        <v>4803226</v>
      </c>
      <c r="BR120" s="842"/>
      <c r="BS120" s="842"/>
      <c r="BT120" s="842"/>
      <c r="BU120" s="842"/>
      <c r="BV120" s="842">
        <v>4935554</v>
      </c>
      <c r="BW120" s="842"/>
      <c r="BX120" s="842"/>
      <c r="BY120" s="842"/>
      <c r="BZ120" s="842"/>
      <c r="CA120" s="842">
        <v>4993146</v>
      </c>
      <c r="CB120" s="842"/>
      <c r="CC120" s="842"/>
      <c r="CD120" s="842"/>
      <c r="CE120" s="842"/>
      <c r="CF120" s="866">
        <v>140.6</v>
      </c>
      <c r="CG120" s="867"/>
      <c r="CH120" s="867"/>
      <c r="CI120" s="867"/>
      <c r="CJ120" s="867"/>
      <c r="CK120" s="868" t="s">
        <v>445</v>
      </c>
      <c r="CL120" s="852"/>
      <c r="CM120" s="852"/>
      <c r="CN120" s="852"/>
      <c r="CO120" s="853"/>
      <c r="CP120" s="872" t="s">
        <v>446</v>
      </c>
      <c r="CQ120" s="873"/>
      <c r="CR120" s="873"/>
      <c r="CS120" s="873"/>
      <c r="CT120" s="873"/>
      <c r="CU120" s="873"/>
      <c r="CV120" s="873"/>
      <c r="CW120" s="873"/>
      <c r="CX120" s="873"/>
      <c r="CY120" s="873"/>
      <c r="CZ120" s="873"/>
      <c r="DA120" s="873"/>
      <c r="DB120" s="873"/>
      <c r="DC120" s="873"/>
      <c r="DD120" s="873"/>
      <c r="DE120" s="873"/>
      <c r="DF120" s="874"/>
      <c r="DG120" s="861">
        <v>2878962</v>
      </c>
      <c r="DH120" s="842"/>
      <c r="DI120" s="842"/>
      <c r="DJ120" s="842"/>
      <c r="DK120" s="842"/>
      <c r="DL120" s="842">
        <v>2750443</v>
      </c>
      <c r="DM120" s="842"/>
      <c r="DN120" s="842"/>
      <c r="DO120" s="842"/>
      <c r="DP120" s="842"/>
      <c r="DQ120" s="842">
        <v>2604268</v>
      </c>
      <c r="DR120" s="842"/>
      <c r="DS120" s="842"/>
      <c r="DT120" s="842"/>
      <c r="DU120" s="842"/>
      <c r="DV120" s="843">
        <v>73.3</v>
      </c>
      <c r="DW120" s="843"/>
      <c r="DX120" s="843"/>
      <c r="DY120" s="843"/>
      <c r="DZ120" s="844"/>
    </row>
    <row r="121" spans="1:130" s="230" customFormat="1" ht="26.25" customHeight="1" x14ac:dyDescent="0.2">
      <c r="A121" s="820"/>
      <c r="B121" s="821"/>
      <c r="C121" s="863" t="s">
        <v>447</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121</v>
      </c>
      <c r="AB121" s="780"/>
      <c r="AC121" s="780"/>
      <c r="AD121" s="780"/>
      <c r="AE121" s="781"/>
      <c r="AF121" s="782" t="s">
        <v>121</v>
      </c>
      <c r="AG121" s="780"/>
      <c r="AH121" s="780"/>
      <c r="AI121" s="780"/>
      <c r="AJ121" s="781"/>
      <c r="AK121" s="782" t="s">
        <v>121</v>
      </c>
      <c r="AL121" s="780"/>
      <c r="AM121" s="780"/>
      <c r="AN121" s="780"/>
      <c r="AO121" s="781"/>
      <c r="AP121" s="824" t="s">
        <v>121</v>
      </c>
      <c r="AQ121" s="825"/>
      <c r="AR121" s="825"/>
      <c r="AS121" s="825"/>
      <c r="AT121" s="826"/>
      <c r="AU121" s="883"/>
      <c r="AV121" s="884"/>
      <c r="AW121" s="884"/>
      <c r="AX121" s="884"/>
      <c r="AY121" s="885"/>
      <c r="AZ121" s="815" t="s">
        <v>448</v>
      </c>
      <c r="BA121" s="752"/>
      <c r="BB121" s="752"/>
      <c r="BC121" s="752"/>
      <c r="BD121" s="752"/>
      <c r="BE121" s="752"/>
      <c r="BF121" s="752"/>
      <c r="BG121" s="752"/>
      <c r="BH121" s="752"/>
      <c r="BI121" s="752"/>
      <c r="BJ121" s="752"/>
      <c r="BK121" s="752"/>
      <c r="BL121" s="752"/>
      <c r="BM121" s="752"/>
      <c r="BN121" s="752"/>
      <c r="BO121" s="752"/>
      <c r="BP121" s="753"/>
      <c r="BQ121" s="816">
        <v>10861</v>
      </c>
      <c r="BR121" s="817"/>
      <c r="BS121" s="817"/>
      <c r="BT121" s="817"/>
      <c r="BU121" s="817"/>
      <c r="BV121" s="817">
        <v>9100</v>
      </c>
      <c r="BW121" s="817"/>
      <c r="BX121" s="817"/>
      <c r="BY121" s="817"/>
      <c r="BZ121" s="817"/>
      <c r="CA121" s="817">
        <v>7338</v>
      </c>
      <c r="CB121" s="817"/>
      <c r="CC121" s="817"/>
      <c r="CD121" s="817"/>
      <c r="CE121" s="817"/>
      <c r="CF121" s="875">
        <v>0.2</v>
      </c>
      <c r="CG121" s="876"/>
      <c r="CH121" s="876"/>
      <c r="CI121" s="876"/>
      <c r="CJ121" s="876"/>
      <c r="CK121" s="869"/>
      <c r="CL121" s="855"/>
      <c r="CM121" s="855"/>
      <c r="CN121" s="855"/>
      <c r="CO121" s="856"/>
      <c r="CP121" s="835" t="s">
        <v>390</v>
      </c>
      <c r="CQ121" s="836"/>
      <c r="CR121" s="836"/>
      <c r="CS121" s="836"/>
      <c r="CT121" s="836"/>
      <c r="CU121" s="836"/>
      <c r="CV121" s="836"/>
      <c r="CW121" s="836"/>
      <c r="CX121" s="836"/>
      <c r="CY121" s="836"/>
      <c r="CZ121" s="836"/>
      <c r="DA121" s="836"/>
      <c r="DB121" s="836"/>
      <c r="DC121" s="836"/>
      <c r="DD121" s="836"/>
      <c r="DE121" s="836"/>
      <c r="DF121" s="837"/>
      <c r="DG121" s="816" t="s">
        <v>121</v>
      </c>
      <c r="DH121" s="817"/>
      <c r="DI121" s="817"/>
      <c r="DJ121" s="817"/>
      <c r="DK121" s="817"/>
      <c r="DL121" s="817" t="s">
        <v>121</v>
      </c>
      <c r="DM121" s="817"/>
      <c r="DN121" s="817"/>
      <c r="DO121" s="817"/>
      <c r="DP121" s="817"/>
      <c r="DQ121" s="817" t="s">
        <v>121</v>
      </c>
      <c r="DR121" s="817"/>
      <c r="DS121" s="817"/>
      <c r="DT121" s="817"/>
      <c r="DU121" s="817"/>
      <c r="DV121" s="794" t="s">
        <v>121</v>
      </c>
      <c r="DW121" s="794"/>
      <c r="DX121" s="794"/>
      <c r="DY121" s="794"/>
      <c r="DZ121" s="795"/>
    </row>
    <row r="122" spans="1:130" s="230" customFormat="1" ht="26.25" customHeight="1" x14ac:dyDescent="0.2">
      <c r="A122" s="820"/>
      <c r="B122" s="821"/>
      <c r="C122" s="815" t="s">
        <v>429</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121</v>
      </c>
      <c r="AB122" s="780"/>
      <c r="AC122" s="780"/>
      <c r="AD122" s="780"/>
      <c r="AE122" s="781"/>
      <c r="AF122" s="782" t="s">
        <v>121</v>
      </c>
      <c r="AG122" s="780"/>
      <c r="AH122" s="780"/>
      <c r="AI122" s="780"/>
      <c r="AJ122" s="781"/>
      <c r="AK122" s="782" t="s">
        <v>121</v>
      </c>
      <c r="AL122" s="780"/>
      <c r="AM122" s="780"/>
      <c r="AN122" s="780"/>
      <c r="AO122" s="781"/>
      <c r="AP122" s="824" t="s">
        <v>121</v>
      </c>
      <c r="AQ122" s="825"/>
      <c r="AR122" s="825"/>
      <c r="AS122" s="825"/>
      <c r="AT122" s="826"/>
      <c r="AU122" s="883"/>
      <c r="AV122" s="884"/>
      <c r="AW122" s="884"/>
      <c r="AX122" s="884"/>
      <c r="AY122" s="885"/>
      <c r="AZ122" s="838" t="s">
        <v>449</v>
      </c>
      <c r="BA122" s="839"/>
      <c r="BB122" s="839"/>
      <c r="BC122" s="839"/>
      <c r="BD122" s="839"/>
      <c r="BE122" s="839"/>
      <c r="BF122" s="839"/>
      <c r="BG122" s="839"/>
      <c r="BH122" s="839"/>
      <c r="BI122" s="839"/>
      <c r="BJ122" s="839"/>
      <c r="BK122" s="839"/>
      <c r="BL122" s="839"/>
      <c r="BM122" s="839"/>
      <c r="BN122" s="839"/>
      <c r="BO122" s="839"/>
      <c r="BP122" s="840"/>
      <c r="BQ122" s="879">
        <v>5431883</v>
      </c>
      <c r="BR122" s="845"/>
      <c r="BS122" s="845"/>
      <c r="BT122" s="845"/>
      <c r="BU122" s="845"/>
      <c r="BV122" s="845">
        <v>5184801</v>
      </c>
      <c r="BW122" s="845"/>
      <c r="BX122" s="845"/>
      <c r="BY122" s="845"/>
      <c r="BZ122" s="845"/>
      <c r="CA122" s="845">
        <v>4893541</v>
      </c>
      <c r="CB122" s="845"/>
      <c r="CC122" s="845"/>
      <c r="CD122" s="845"/>
      <c r="CE122" s="845"/>
      <c r="CF122" s="846">
        <v>137.80000000000001</v>
      </c>
      <c r="CG122" s="847"/>
      <c r="CH122" s="847"/>
      <c r="CI122" s="847"/>
      <c r="CJ122" s="847"/>
      <c r="CK122" s="869"/>
      <c r="CL122" s="855"/>
      <c r="CM122" s="855"/>
      <c r="CN122" s="855"/>
      <c r="CO122" s="856"/>
      <c r="CP122" s="835" t="s">
        <v>391</v>
      </c>
      <c r="CQ122" s="836"/>
      <c r="CR122" s="836"/>
      <c r="CS122" s="836"/>
      <c r="CT122" s="836"/>
      <c r="CU122" s="836"/>
      <c r="CV122" s="836"/>
      <c r="CW122" s="836"/>
      <c r="CX122" s="836"/>
      <c r="CY122" s="836"/>
      <c r="CZ122" s="836"/>
      <c r="DA122" s="836"/>
      <c r="DB122" s="836"/>
      <c r="DC122" s="836"/>
      <c r="DD122" s="836"/>
      <c r="DE122" s="836"/>
      <c r="DF122" s="837"/>
      <c r="DG122" s="816" t="s">
        <v>121</v>
      </c>
      <c r="DH122" s="817"/>
      <c r="DI122" s="817"/>
      <c r="DJ122" s="817"/>
      <c r="DK122" s="817"/>
      <c r="DL122" s="817" t="s">
        <v>121</v>
      </c>
      <c r="DM122" s="817"/>
      <c r="DN122" s="817"/>
      <c r="DO122" s="817"/>
      <c r="DP122" s="817"/>
      <c r="DQ122" s="817" t="s">
        <v>121</v>
      </c>
      <c r="DR122" s="817"/>
      <c r="DS122" s="817"/>
      <c r="DT122" s="817"/>
      <c r="DU122" s="817"/>
      <c r="DV122" s="794" t="s">
        <v>121</v>
      </c>
      <c r="DW122" s="794"/>
      <c r="DX122" s="794"/>
      <c r="DY122" s="794"/>
      <c r="DZ122" s="795"/>
    </row>
    <row r="123" spans="1:130" s="230" customFormat="1" ht="26.25" customHeight="1" x14ac:dyDescent="0.2">
      <c r="A123" s="820"/>
      <c r="B123" s="821"/>
      <c r="C123" s="815" t="s">
        <v>435</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121</v>
      </c>
      <c r="AB123" s="780"/>
      <c r="AC123" s="780"/>
      <c r="AD123" s="780"/>
      <c r="AE123" s="781"/>
      <c r="AF123" s="782" t="s">
        <v>121</v>
      </c>
      <c r="AG123" s="780"/>
      <c r="AH123" s="780"/>
      <c r="AI123" s="780"/>
      <c r="AJ123" s="781"/>
      <c r="AK123" s="782" t="s">
        <v>121</v>
      </c>
      <c r="AL123" s="780"/>
      <c r="AM123" s="780"/>
      <c r="AN123" s="780"/>
      <c r="AO123" s="781"/>
      <c r="AP123" s="824" t="s">
        <v>121</v>
      </c>
      <c r="AQ123" s="825"/>
      <c r="AR123" s="825"/>
      <c r="AS123" s="825"/>
      <c r="AT123" s="826"/>
      <c r="AU123" s="886"/>
      <c r="AV123" s="887"/>
      <c r="AW123" s="887"/>
      <c r="AX123" s="887"/>
      <c r="AY123" s="887"/>
      <c r="AZ123" s="251" t="s">
        <v>177</v>
      </c>
      <c r="BA123" s="251"/>
      <c r="BB123" s="251"/>
      <c r="BC123" s="251"/>
      <c r="BD123" s="251"/>
      <c r="BE123" s="251"/>
      <c r="BF123" s="251"/>
      <c r="BG123" s="251"/>
      <c r="BH123" s="251"/>
      <c r="BI123" s="251"/>
      <c r="BJ123" s="251"/>
      <c r="BK123" s="251"/>
      <c r="BL123" s="251"/>
      <c r="BM123" s="251"/>
      <c r="BN123" s="251"/>
      <c r="BO123" s="877" t="s">
        <v>450</v>
      </c>
      <c r="BP123" s="878"/>
      <c r="BQ123" s="832">
        <v>10245970</v>
      </c>
      <c r="BR123" s="833"/>
      <c r="BS123" s="833"/>
      <c r="BT123" s="833"/>
      <c r="BU123" s="833"/>
      <c r="BV123" s="833">
        <v>10129455</v>
      </c>
      <c r="BW123" s="833"/>
      <c r="BX123" s="833"/>
      <c r="BY123" s="833"/>
      <c r="BZ123" s="833"/>
      <c r="CA123" s="833">
        <v>9894025</v>
      </c>
      <c r="CB123" s="833"/>
      <c r="CC123" s="833"/>
      <c r="CD123" s="833"/>
      <c r="CE123" s="833"/>
      <c r="CF123" s="748"/>
      <c r="CG123" s="749"/>
      <c r="CH123" s="749"/>
      <c r="CI123" s="749"/>
      <c r="CJ123" s="834"/>
      <c r="CK123" s="869"/>
      <c r="CL123" s="855"/>
      <c r="CM123" s="855"/>
      <c r="CN123" s="855"/>
      <c r="CO123" s="856"/>
      <c r="CP123" s="835" t="s">
        <v>389</v>
      </c>
      <c r="CQ123" s="836"/>
      <c r="CR123" s="836"/>
      <c r="CS123" s="836"/>
      <c r="CT123" s="836"/>
      <c r="CU123" s="836"/>
      <c r="CV123" s="836"/>
      <c r="CW123" s="836"/>
      <c r="CX123" s="836"/>
      <c r="CY123" s="836"/>
      <c r="CZ123" s="836"/>
      <c r="DA123" s="836"/>
      <c r="DB123" s="836"/>
      <c r="DC123" s="836"/>
      <c r="DD123" s="836"/>
      <c r="DE123" s="836"/>
      <c r="DF123" s="837"/>
      <c r="DG123" s="779" t="s">
        <v>121</v>
      </c>
      <c r="DH123" s="780"/>
      <c r="DI123" s="780"/>
      <c r="DJ123" s="780"/>
      <c r="DK123" s="781"/>
      <c r="DL123" s="782" t="s">
        <v>121</v>
      </c>
      <c r="DM123" s="780"/>
      <c r="DN123" s="780"/>
      <c r="DO123" s="780"/>
      <c r="DP123" s="781"/>
      <c r="DQ123" s="782" t="s">
        <v>121</v>
      </c>
      <c r="DR123" s="780"/>
      <c r="DS123" s="780"/>
      <c r="DT123" s="780"/>
      <c r="DU123" s="781"/>
      <c r="DV123" s="824" t="s">
        <v>121</v>
      </c>
      <c r="DW123" s="825"/>
      <c r="DX123" s="825"/>
      <c r="DY123" s="825"/>
      <c r="DZ123" s="826"/>
    </row>
    <row r="124" spans="1:130" s="230" customFormat="1" ht="26.25" customHeight="1" thickBot="1" x14ac:dyDescent="0.25">
      <c r="A124" s="820"/>
      <c r="B124" s="821"/>
      <c r="C124" s="815" t="s">
        <v>438</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121</v>
      </c>
      <c r="AB124" s="780"/>
      <c r="AC124" s="780"/>
      <c r="AD124" s="780"/>
      <c r="AE124" s="781"/>
      <c r="AF124" s="782" t="s">
        <v>121</v>
      </c>
      <c r="AG124" s="780"/>
      <c r="AH124" s="780"/>
      <c r="AI124" s="780"/>
      <c r="AJ124" s="781"/>
      <c r="AK124" s="782" t="s">
        <v>121</v>
      </c>
      <c r="AL124" s="780"/>
      <c r="AM124" s="780"/>
      <c r="AN124" s="780"/>
      <c r="AO124" s="781"/>
      <c r="AP124" s="824" t="s">
        <v>121</v>
      </c>
      <c r="AQ124" s="825"/>
      <c r="AR124" s="825"/>
      <c r="AS124" s="825"/>
      <c r="AT124" s="826"/>
      <c r="AU124" s="827" t="s">
        <v>451</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t="s">
        <v>121</v>
      </c>
      <c r="BR124" s="831"/>
      <c r="BS124" s="831"/>
      <c r="BT124" s="831"/>
      <c r="BU124" s="831"/>
      <c r="BV124" s="831" t="s">
        <v>121</v>
      </c>
      <c r="BW124" s="831"/>
      <c r="BX124" s="831"/>
      <c r="BY124" s="831"/>
      <c r="BZ124" s="831"/>
      <c r="CA124" s="831" t="s">
        <v>121</v>
      </c>
      <c r="CB124" s="831"/>
      <c r="CC124" s="831"/>
      <c r="CD124" s="831"/>
      <c r="CE124" s="831"/>
      <c r="CF124" s="726"/>
      <c r="CG124" s="727"/>
      <c r="CH124" s="727"/>
      <c r="CI124" s="727"/>
      <c r="CJ124" s="862"/>
      <c r="CK124" s="870"/>
      <c r="CL124" s="870"/>
      <c r="CM124" s="870"/>
      <c r="CN124" s="870"/>
      <c r="CO124" s="871"/>
      <c r="CP124" s="835" t="s">
        <v>452</v>
      </c>
      <c r="CQ124" s="836"/>
      <c r="CR124" s="836"/>
      <c r="CS124" s="836"/>
      <c r="CT124" s="836"/>
      <c r="CU124" s="836"/>
      <c r="CV124" s="836"/>
      <c r="CW124" s="836"/>
      <c r="CX124" s="836"/>
      <c r="CY124" s="836"/>
      <c r="CZ124" s="836"/>
      <c r="DA124" s="836"/>
      <c r="DB124" s="836"/>
      <c r="DC124" s="836"/>
      <c r="DD124" s="836"/>
      <c r="DE124" s="836"/>
      <c r="DF124" s="837"/>
      <c r="DG124" s="763" t="s">
        <v>121</v>
      </c>
      <c r="DH124" s="764"/>
      <c r="DI124" s="764"/>
      <c r="DJ124" s="764"/>
      <c r="DK124" s="765"/>
      <c r="DL124" s="766" t="s">
        <v>121</v>
      </c>
      <c r="DM124" s="764"/>
      <c r="DN124" s="764"/>
      <c r="DO124" s="764"/>
      <c r="DP124" s="765"/>
      <c r="DQ124" s="766" t="s">
        <v>121</v>
      </c>
      <c r="DR124" s="764"/>
      <c r="DS124" s="764"/>
      <c r="DT124" s="764"/>
      <c r="DU124" s="765"/>
      <c r="DV124" s="848" t="s">
        <v>121</v>
      </c>
      <c r="DW124" s="849"/>
      <c r="DX124" s="849"/>
      <c r="DY124" s="849"/>
      <c r="DZ124" s="850"/>
    </row>
    <row r="125" spans="1:130" s="230" customFormat="1" ht="26.25" customHeight="1" x14ac:dyDescent="0.2">
      <c r="A125" s="820"/>
      <c r="B125" s="821"/>
      <c r="C125" s="815" t="s">
        <v>440</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121</v>
      </c>
      <c r="AB125" s="780"/>
      <c r="AC125" s="780"/>
      <c r="AD125" s="780"/>
      <c r="AE125" s="781"/>
      <c r="AF125" s="782" t="s">
        <v>121</v>
      </c>
      <c r="AG125" s="780"/>
      <c r="AH125" s="780"/>
      <c r="AI125" s="780"/>
      <c r="AJ125" s="781"/>
      <c r="AK125" s="782" t="s">
        <v>121</v>
      </c>
      <c r="AL125" s="780"/>
      <c r="AM125" s="780"/>
      <c r="AN125" s="780"/>
      <c r="AO125" s="781"/>
      <c r="AP125" s="824" t="s">
        <v>121</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453</v>
      </c>
      <c r="CL125" s="852"/>
      <c r="CM125" s="852"/>
      <c r="CN125" s="852"/>
      <c r="CO125" s="853"/>
      <c r="CP125" s="860" t="s">
        <v>454</v>
      </c>
      <c r="CQ125" s="808"/>
      <c r="CR125" s="808"/>
      <c r="CS125" s="808"/>
      <c r="CT125" s="808"/>
      <c r="CU125" s="808"/>
      <c r="CV125" s="808"/>
      <c r="CW125" s="808"/>
      <c r="CX125" s="808"/>
      <c r="CY125" s="808"/>
      <c r="CZ125" s="808"/>
      <c r="DA125" s="808"/>
      <c r="DB125" s="808"/>
      <c r="DC125" s="808"/>
      <c r="DD125" s="808"/>
      <c r="DE125" s="808"/>
      <c r="DF125" s="809"/>
      <c r="DG125" s="861" t="s">
        <v>121</v>
      </c>
      <c r="DH125" s="842"/>
      <c r="DI125" s="842"/>
      <c r="DJ125" s="842"/>
      <c r="DK125" s="842"/>
      <c r="DL125" s="842" t="s">
        <v>121</v>
      </c>
      <c r="DM125" s="842"/>
      <c r="DN125" s="842"/>
      <c r="DO125" s="842"/>
      <c r="DP125" s="842"/>
      <c r="DQ125" s="842" t="s">
        <v>121</v>
      </c>
      <c r="DR125" s="842"/>
      <c r="DS125" s="842"/>
      <c r="DT125" s="842"/>
      <c r="DU125" s="842"/>
      <c r="DV125" s="843" t="s">
        <v>121</v>
      </c>
      <c r="DW125" s="843"/>
      <c r="DX125" s="843"/>
      <c r="DY125" s="843"/>
      <c r="DZ125" s="844"/>
    </row>
    <row r="126" spans="1:130" s="230" customFormat="1" ht="26.25" customHeight="1" thickBot="1" x14ac:dyDescent="0.25">
      <c r="A126" s="820"/>
      <c r="B126" s="821"/>
      <c r="C126" s="815" t="s">
        <v>442</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t="s">
        <v>121</v>
      </c>
      <c r="AB126" s="780"/>
      <c r="AC126" s="780"/>
      <c r="AD126" s="780"/>
      <c r="AE126" s="781"/>
      <c r="AF126" s="782" t="s">
        <v>121</v>
      </c>
      <c r="AG126" s="780"/>
      <c r="AH126" s="780"/>
      <c r="AI126" s="780"/>
      <c r="AJ126" s="781"/>
      <c r="AK126" s="782" t="s">
        <v>121</v>
      </c>
      <c r="AL126" s="780"/>
      <c r="AM126" s="780"/>
      <c r="AN126" s="780"/>
      <c r="AO126" s="781"/>
      <c r="AP126" s="824" t="s">
        <v>121</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455</v>
      </c>
      <c r="CQ126" s="752"/>
      <c r="CR126" s="752"/>
      <c r="CS126" s="752"/>
      <c r="CT126" s="752"/>
      <c r="CU126" s="752"/>
      <c r="CV126" s="752"/>
      <c r="CW126" s="752"/>
      <c r="CX126" s="752"/>
      <c r="CY126" s="752"/>
      <c r="CZ126" s="752"/>
      <c r="DA126" s="752"/>
      <c r="DB126" s="752"/>
      <c r="DC126" s="752"/>
      <c r="DD126" s="752"/>
      <c r="DE126" s="752"/>
      <c r="DF126" s="753"/>
      <c r="DG126" s="816" t="s">
        <v>121</v>
      </c>
      <c r="DH126" s="817"/>
      <c r="DI126" s="817"/>
      <c r="DJ126" s="817"/>
      <c r="DK126" s="817"/>
      <c r="DL126" s="817" t="s">
        <v>121</v>
      </c>
      <c r="DM126" s="817"/>
      <c r="DN126" s="817"/>
      <c r="DO126" s="817"/>
      <c r="DP126" s="817"/>
      <c r="DQ126" s="817" t="s">
        <v>121</v>
      </c>
      <c r="DR126" s="817"/>
      <c r="DS126" s="817"/>
      <c r="DT126" s="817"/>
      <c r="DU126" s="817"/>
      <c r="DV126" s="794" t="s">
        <v>121</v>
      </c>
      <c r="DW126" s="794"/>
      <c r="DX126" s="794"/>
      <c r="DY126" s="794"/>
      <c r="DZ126" s="795"/>
    </row>
    <row r="127" spans="1:130" s="230" customFormat="1" ht="26.25" customHeight="1" x14ac:dyDescent="0.2">
      <c r="A127" s="822"/>
      <c r="B127" s="823"/>
      <c r="C127" s="838" t="s">
        <v>456</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t="s">
        <v>121</v>
      </c>
      <c r="AB127" s="780"/>
      <c r="AC127" s="780"/>
      <c r="AD127" s="780"/>
      <c r="AE127" s="781"/>
      <c r="AF127" s="782" t="s">
        <v>121</v>
      </c>
      <c r="AG127" s="780"/>
      <c r="AH127" s="780"/>
      <c r="AI127" s="780"/>
      <c r="AJ127" s="781"/>
      <c r="AK127" s="782" t="s">
        <v>121</v>
      </c>
      <c r="AL127" s="780"/>
      <c r="AM127" s="780"/>
      <c r="AN127" s="780"/>
      <c r="AO127" s="781"/>
      <c r="AP127" s="824" t="s">
        <v>121</v>
      </c>
      <c r="AQ127" s="825"/>
      <c r="AR127" s="825"/>
      <c r="AS127" s="825"/>
      <c r="AT127" s="826"/>
      <c r="AU127" s="232"/>
      <c r="AV127" s="232"/>
      <c r="AW127" s="232"/>
      <c r="AX127" s="841" t="s">
        <v>457</v>
      </c>
      <c r="AY127" s="812"/>
      <c r="AZ127" s="812"/>
      <c r="BA127" s="812"/>
      <c r="BB127" s="812"/>
      <c r="BC127" s="812"/>
      <c r="BD127" s="812"/>
      <c r="BE127" s="813"/>
      <c r="BF127" s="811" t="s">
        <v>458</v>
      </c>
      <c r="BG127" s="812"/>
      <c r="BH127" s="812"/>
      <c r="BI127" s="812"/>
      <c r="BJ127" s="812"/>
      <c r="BK127" s="812"/>
      <c r="BL127" s="813"/>
      <c r="BM127" s="811" t="s">
        <v>459</v>
      </c>
      <c r="BN127" s="812"/>
      <c r="BO127" s="812"/>
      <c r="BP127" s="812"/>
      <c r="BQ127" s="812"/>
      <c r="BR127" s="812"/>
      <c r="BS127" s="813"/>
      <c r="BT127" s="811" t="s">
        <v>460</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461</v>
      </c>
      <c r="CQ127" s="752"/>
      <c r="CR127" s="752"/>
      <c r="CS127" s="752"/>
      <c r="CT127" s="752"/>
      <c r="CU127" s="752"/>
      <c r="CV127" s="752"/>
      <c r="CW127" s="752"/>
      <c r="CX127" s="752"/>
      <c r="CY127" s="752"/>
      <c r="CZ127" s="752"/>
      <c r="DA127" s="752"/>
      <c r="DB127" s="752"/>
      <c r="DC127" s="752"/>
      <c r="DD127" s="752"/>
      <c r="DE127" s="752"/>
      <c r="DF127" s="753"/>
      <c r="DG127" s="816" t="s">
        <v>121</v>
      </c>
      <c r="DH127" s="817"/>
      <c r="DI127" s="817"/>
      <c r="DJ127" s="817"/>
      <c r="DK127" s="817"/>
      <c r="DL127" s="817" t="s">
        <v>121</v>
      </c>
      <c r="DM127" s="817"/>
      <c r="DN127" s="817"/>
      <c r="DO127" s="817"/>
      <c r="DP127" s="817"/>
      <c r="DQ127" s="817" t="s">
        <v>121</v>
      </c>
      <c r="DR127" s="817"/>
      <c r="DS127" s="817"/>
      <c r="DT127" s="817"/>
      <c r="DU127" s="817"/>
      <c r="DV127" s="794" t="s">
        <v>121</v>
      </c>
      <c r="DW127" s="794"/>
      <c r="DX127" s="794"/>
      <c r="DY127" s="794"/>
      <c r="DZ127" s="795"/>
    </row>
    <row r="128" spans="1:130" s="230" customFormat="1" ht="26.25" customHeight="1" thickBot="1" x14ac:dyDescent="0.25">
      <c r="A128" s="796" t="s">
        <v>462</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463</v>
      </c>
      <c r="X128" s="798"/>
      <c r="Y128" s="798"/>
      <c r="Z128" s="799"/>
      <c r="AA128" s="800">
        <v>1762</v>
      </c>
      <c r="AB128" s="801"/>
      <c r="AC128" s="801"/>
      <c r="AD128" s="801"/>
      <c r="AE128" s="802"/>
      <c r="AF128" s="803">
        <v>2027</v>
      </c>
      <c r="AG128" s="801"/>
      <c r="AH128" s="801"/>
      <c r="AI128" s="801"/>
      <c r="AJ128" s="802"/>
      <c r="AK128" s="803">
        <v>2028</v>
      </c>
      <c r="AL128" s="801"/>
      <c r="AM128" s="801"/>
      <c r="AN128" s="801"/>
      <c r="AO128" s="802"/>
      <c r="AP128" s="804"/>
      <c r="AQ128" s="805"/>
      <c r="AR128" s="805"/>
      <c r="AS128" s="805"/>
      <c r="AT128" s="806"/>
      <c r="AU128" s="232"/>
      <c r="AV128" s="232"/>
      <c r="AW128" s="232"/>
      <c r="AX128" s="807" t="s">
        <v>464</v>
      </c>
      <c r="AY128" s="808"/>
      <c r="AZ128" s="808"/>
      <c r="BA128" s="808"/>
      <c r="BB128" s="808"/>
      <c r="BC128" s="808"/>
      <c r="BD128" s="808"/>
      <c r="BE128" s="809"/>
      <c r="BF128" s="786" t="s">
        <v>121</v>
      </c>
      <c r="BG128" s="787"/>
      <c r="BH128" s="787"/>
      <c r="BI128" s="787"/>
      <c r="BJ128" s="787"/>
      <c r="BK128" s="787"/>
      <c r="BL128" s="810"/>
      <c r="BM128" s="786">
        <v>15</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465</v>
      </c>
      <c r="CQ128" s="730"/>
      <c r="CR128" s="730"/>
      <c r="CS128" s="730"/>
      <c r="CT128" s="730"/>
      <c r="CU128" s="730"/>
      <c r="CV128" s="730"/>
      <c r="CW128" s="730"/>
      <c r="CX128" s="730"/>
      <c r="CY128" s="730"/>
      <c r="CZ128" s="730"/>
      <c r="DA128" s="730"/>
      <c r="DB128" s="730"/>
      <c r="DC128" s="730"/>
      <c r="DD128" s="730"/>
      <c r="DE128" s="730"/>
      <c r="DF128" s="731"/>
      <c r="DG128" s="790" t="s">
        <v>121</v>
      </c>
      <c r="DH128" s="791"/>
      <c r="DI128" s="791"/>
      <c r="DJ128" s="791"/>
      <c r="DK128" s="791"/>
      <c r="DL128" s="791" t="s">
        <v>121</v>
      </c>
      <c r="DM128" s="791"/>
      <c r="DN128" s="791"/>
      <c r="DO128" s="791"/>
      <c r="DP128" s="791"/>
      <c r="DQ128" s="791" t="s">
        <v>121</v>
      </c>
      <c r="DR128" s="791"/>
      <c r="DS128" s="791"/>
      <c r="DT128" s="791"/>
      <c r="DU128" s="791"/>
      <c r="DV128" s="792" t="s">
        <v>121</v>
      </c>
      <c r="DW128" s="792"/>
      <c r="DX128" s="792"/>
      <c r="DY128" s="792"/>
      <c r="DZ128" s="793"/>
    </row>
    <row r="129" spans="1:131" s="230" customFormat="1" ht="26.25" customHeight="1" x14ac:dyDescent="0.2">
      <c r="A129" s="774" t="s">
        <v>102</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466</v>
      </c>
      <c r="X129" s="777"/>
      <c r="Y129" s="777"/>
      <c r="Z129" s="778"/>
      <c r="AA129" s="779">
        <v>3991553</v>
      </c>
      <c r="AB129" s="780"/>
      <c r="AC129" s="780"/>
      <c r="AD129" s="780"/>
      <c r="AE129" s="781"/>
      <c r="AF129" s="782">
        <v>3854093</v>
      </c>
      <c r="AG129" s="780"/>
      <c r="AH129" s="780"/>
      <c r="AI129" s="780"/>
      <c r="AJ129" s="781"/>
      <c r="AK129" s="782">
        <v>3961531</v>
      </c>
      <c r="AL129" s="780"/>
      <c r="AM129" s="780"/>
      <c r="AN129" s="780"/>
      <c r="AO129" s="781"/>
      <c r="AP129" s="783"/>
      <c r="AQ129" s="784"/>
      <c r="AR129" s="784"/>
      <c r="AS129" s="784"/>
      <c r="AT129" s="785"/>
      <c r="AU129" s="233"/>
      <c r="AV129" s="233"/>
      <c r="AW129" s="233"/>
      <c r="AX129" s="751" t="s">
        <v>467</v>
      </c>
      <c r="AY129" s="752"/>
      <c r="AZ129" s="752"/>
      <c r="BA129" s="752"/>
      <c r="BB129" s="752"/>
      <c r="BC129" s="752"/>
      <c r="BD129" s="752"/>
      <c r="BE129" s="753"/>
      <c r="BF129" s="770" t="s">
        <v>121</v>
      </c>
      <c r="BG129" s="771"/>
      <c r="BH129" s="771"/>
      <c r="BI129" s="771"/>
      <c r="BJ129" s="771"/>
      <c r="BK129" s="771"/>
      <c r="BL129" s="772"/>
      <c r="BM129" s="770">
        <v>20</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774" t="s">
        <v>468</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469</v>
      </c>
      <c r="X130" s="777"/>
      <c r="Y130" s="777"/>
      <c r="Z130" s="778"/>
      <c r="AA130" s="779">
        <v>402967</v>
      </c>
      <c r="AB130" s="780"/>
      <c r="AC130" s="780"/>
      <c r="AD130" s="780"/>
      <c r="AE130" s="781"/>
      <c r="AF130" s="782">
        <v>401782</v>
      </c>
      <c r="AG130" s="780"/>
      <c r="AH130" s="780"/>
      <c r="AI130" s="780"/>
      <c r="AJ130" s="781"/>
      <c r="AK130" s="782">
        <v>409643</v>
      </c>
      <c r="AL130" s="780"/>
      <c r="AM130" s="780"/>
      <c r="AN130" s="780"/>
      <c r="AO130" s="781"/>
      <c r="AP130" s="783"/>
      <c r="AQ130" s="784"/>
      <c r="AR130" s="784"/>
      <c r="AS130" s="784"/>
      <c r="AT130" s="785"/>
      <c r="AU130" s="233"/>
      <c r="AV130" s="233"/>
      <c r="AW130" s="233"/>
      <c r="AX130" s="751" t="s">
        <v>470</v>
      </c>
      <c r="AY130" s="752"/>
      <c r="AZ130" s="752"/>
      <c r="BA130" s="752"/>
      <c r="BB130" s="752"/>
      <c r="BC130" s="752"/>
      <c r="BD130" s="752"/>
      <c r="BE130" s="753"/>
      <c r="BF130" s="754">
        <v>-1.2</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471</v>
      </c>
      <c r="X131" s="761"/>
      <c r="Y131" s="761"/>
      <c r="Z131" s="762"/>
      <c r="AA131" s="763">
        <v>3588586</v>
      </c>
      <c r="AB131" s="764"/>
      <c r="AC131" s="764"/>
      <c r="AD131" s="764"/>
      <c r="AE131" s="765"/>
      <c r="AF131" s="766">
        <v>3452311</v>
      </c>
      <c r="AG131" s="764"/>
      <c r="AH131" s="764"/>
      <c r="AI131" s="764"/>
      <c r="AJ131" s="765"/>
      <c r="AK131" s="766">
        <v>3551888</v>
      </c>
      <c r="AL131" s="764"/>
      <c r="AM131" s="764"/>
      <c r="AN131" s="764"/>
      <c r="AO131" s="765"/>
      <c r="AP131" s="767"/>
      <c r="AQ131" s="768"/>
      <c r="AR131" s="768"/>
      <c r="AS131" s="768"/>
      <c r="AT131" s="769"/>
      <c r="AU131" s="233"/>
      <c r="AV131" s="233"/>
      <c r="AW131" s="233"/>
      <c r="AX131" s="729" t="s">
        <v>472</v>
      </c>
      <c r="AY131" s="730"/>
      <c r="AZ131" s="730"/>
      <c r="BA131" s="730"/>
      <c r="BB131" s="730"/>
      <c r="BC131" s="730"/>
      <c r="BD131" s="730"/>
      <c r="BE131" s="731"/>
      <c r="BF131" s="732" t="s">
        <v>121</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738" t="s">
        <v>473</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474</v>
      </c>
      <c r="W132" s="742"/>
      <c r="X132" s="742"/>
      <c r="Y132" s="742"/>
      <c r="Z132" s="743"/>
      <c r="AA132" s="744">
        <v>-2.3173472799999999</v>
      </c>
      <c r="AB132" s="745"/>
      <c r="AC132" s="745"/>
      <c r="AD132" s="745"/>
      <c r="AE132" s="746"/>
      <c r="AF132" s="747">
        <v>-1.84088282</v>
      </c>
      <c r="AG132" s="745"/>
      <c r="AH132" s="745"/>
      <c r="AI132" s="745"/>
      <c r="AJ132" s="746"/>
      <c r="AK132" s="747">
        <v>0.505449496</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475</v>
      </c>
      <c r="W133" s="721"/>
      <c r="X133" s="721"/>
      <c r="Y133" s="721"/>
      <c r="Z133" s="722"/>
      <c r="AA133" s="723">
        <v>-3</v>
      </c>
      <c r="AB133" s="724"/>
      <c r="AC133" s="724"/>
      <c r="AD133" s="724"/>
      <c r="AE133" s="725"/>
      <c r="AF133" s="723">
        <v>-2.2000000000000002</v>
      </c>
      <c r="AG133" s="724"/>
      <c r="AH133" s="724"/>
      <c r="AI133" s="724"/>
      <c r="AJ133" s="725"/>
      <c r="AK133" s="723">
        <v>-1.2</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7//aDcMgYE9w82DGqSdnqqjObwgQxa2okpKMLZb6W9FgY6fepkOI+pKM5Cc7h/Dodoi6+X5Waa/EErtMgm7PSg==" saltValue="EvkcZP3E7/08XVXTnXHZEg=="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265625" style="260" customWidth="1"/>
    <col min="121" max="121" width="0" style="259" hidden="1" customWidth="1"/>
    <col min="122" max="16384" width="9" style="259" hidden="1"/>
  </cols>
  <sheetData>
    <row r="1" spans="1:120" ht="13"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59"/>
    </row>
    <row r="17" spans="119:120" ht="13" x14ac:dyDescent="0.2">
      <c r="DP17" s="259"/>
    </row>
    <row r="18" spans="119:120" ht="13" x14ac:dyDescent="0.2"/>
    <row r="19" spans="119:120" ht="13" x14ac:dyDescent="0.2"/>
    <row r="20" spans="119:120" ht="13" x14ac:dyDescent="0.2">
      <c r="DO20" s="259"/>
      <c r="DP20" s="259"/>
    </row>
    <row r="21" spans="119:120" ht="13" x14ac:dyDescent="0.2">
      <c r="DP21" s="259"/>
    </row>
    <row r="22" spans="119:120" ht="13" x14ac:dyDescent="0.2"/>
    <row r="23" spans="119:120" ht="13" x14ac:dyDescent="0.2">
      <c r="DO23" s="259"/>
      <c r="DP23" s="259"/>
    </row>
    <row r="24" spans="119:120" ht="13" x14ac:dyDescent="0.2">
      <c r="DP24" s="259"/>
    </row>
    <row r="25" spans="119:120" ht="13" x14ac:dyDescent="0.2">
      <c r="DP25" s="259"/>
    </row>
    <row r="26" spans="119:120" ht="13" x14ac:dyDescent="0.2">
      <c r="DO26" s="259"/>
      <c r="DP26" s="259"/>
    </row>
    <row r="27" spans="119:120" ht="13" x14ac:dyDescent="0.2"/>
    <row r="28" spans="119:120" ht="13" x14ac:dyDescent="0.2">
      <c r="DO28" s="259"/>
      <c r="DP28" s="259"/>
    </row>
    <row r="29" spans="119:120" ht="13" x14ac:dyDescent="0.2">
      <c r="DP29" s="259"/>
    </row>
    <row r="30" spans="119:120" ht="13" x14ac:dyDescent="0.2"/>
    <row r="31" spans="119:120" ht="13" x14ac:dyDescent="0.2">
      <c r="DO31" s="259"/>
      <c r="DP31" s="259"/>
    </row>
    <row r="32" spans="119:120" ht="13" x14ac:dyDescent="0.2"/>
    <row r="33" spans="98:120" ht="13" x14ac:dyDescent="0.2">
      <c r="DO33" s="259"/>
      <c r="DP33" s="259"/>
    </row>
    <row r="34" spans="98:120" ht="13" x14ac:dyDescent="0.2">
      <c r="DM34" s="259"/>
    </row>
    <row r="35" spans="98:120" ht="13" x14ac:dyDescent="0.2">
      <c r="CT35" s="259"/>
      <c r="CU35" s="259"/>
      <c r="CV35" s="259"/>
      <c r="CY35" s="259"/>
      <c r="CZ35" s="259"/>
      <c r="DA35" s="259"/>
      <c r="DD35" s="259"/>
      <c r="DE35" s="259"/>
      <c r="DF35" s="259"/>
      <c r="DI35" s="259"/>
      <c r="DJ35" s="259"/>
      <c r="DK35" s="259"/>
      <c r="DM35" s="259"/>
      <c r="DN35" s="259"/>
      <c r="DO35" s="259"/>
      <c r="DP35" s="259"/>
    </row>
    <row r="36" spans="98:120" ht="13" x14ac:dyDescent="0.2"/>
    <row r="37" spans="98:120" ht="13" x14ac:dyDescent="0.2">
      <c r="CW37" s="259"/>
      <c r="DB37" s="259"/>
      <c r="DG37" s="259"/>
      <c r="DL37" s="259"/>
      <c r="DP37" s="259"/>
    </row>
    <row r="38" spans="98:120" ht="13"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59"/>
      <c r="DO49" s="259"/>
      <c r="DP49" s="259"/>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59"/>
      <c r="CS63" s="259"/>
      <c r="CX63" s="259"/>
      <c r="DC63" s="259"/>
      <c r="DH63" s="259"/>
    </row>
    <row r="64" spans="22:120" ht="13" x14ac:dyDescent="0.2">
      <c r="V64" s="259"/>
    </row>
    <row r="65" spans="15:120" ht="13"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 x14ac:dyDescent="0.2">
      <c r="Q66" s="259"/>
      <c r="S66" s="259"/>
      <c r="U66" s="259"/>
      <c r="DM66" s="259"/>
    </row>
    <row r="67" spans="15:120" ht="13"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 x14ac:dyDescent="0.2"/>
    <row r="69" spans="15:120" ht="13" x14ac:dyDescent="0.2"/>
    <row r="70" spans="15:120" ht="13" x14ac:dyDescent="0.2"/>
    <row r="71" spans="15:120" ht="13" x14ac:dyDescent="0.2"/>
    <row r="72" spans="15:120" ht="13" x14ac:dyDescent="0.2">
      <c r="DP72" s="259"/>
    </row>
    <row r="73" spans="15:120" ht="13" x14ac:dyDescent="0.2">
      <c r="DP73" s="259"/>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59"/>
      <c r="CX96" s="259"/>
      <c r="DC96" s="259"/>
      <c r="DH96" s="259"/>
    </row>
    <row r="97" spans="24:120" ht="13" x14ac:dyDescent="0.2">
      <c r="CS97" s="259"/>
      <c r="CX97" s="259"/>
      <c r="DC97" s="259"/>
      <c r="DH97" s="259"/>
      <c r="DP97" s="260" t="s">
        <v>476</v>
      </c>
    </row>
    <row r="98" spans="24:120" ht="13" hidden="1" x14ac:dyDescent="0.2">
      <c r="CS98" s="259"/>
      <c r="CX98" s="259"/>
      <c r="DC98" s="259"/>
      <c r="DH98" s="259"/>
    </row>
    <row r="99" spans="24:120" ht="13"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 hidden="1" x14ac:dyDescent="0.2">
      <c r="CT103" s="259"/>
      <c r="CV103" s="259"/>
      <c r="CW103" s="259"/>
      <c r="CY103" s="259"/>
      <c r="DA103" s="259"/>
      <c r="DB103" s="259"/>
      <c r="DD103" s="259"/>
      <c r="DF103" s="259"/>
      <c r="DG103" s="259"/>
      <c r="DI103" s="259"/>
      <c r="DK103" s="259"/>
      <c r="DL103" s="259"/>
      <c r="DM103" s="259"/>
      <c r="DN103" s="259"/>
      <c r="DO103" s="259"/>
      <c r="DP103" s="259"/>
    </row>
    <row r="104" spans="24:120" ht="13"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gsFo4g8viVAkiKck55qD2i65NHM64lecoBQlQWJ0g6XPF1r5bC727Jn4QJkO5xkpXT+B0/6dAcxMR1bm3FPSpA==" saltValue="A9Jb1BkFE2+plkLYFzQukw==" spinCount="100000"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328125" style="260" customWidth="1"/>
    <col min="117" max="16384" width="9" style="259" hidden="1"/>
  </cols>
  <sheetData>
    <row r="1" spans="2:116" ht="13"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 x14ac:dyDescent="0.2"/>
    <row r="3" spans="2:116" ht="13" x14ac:dyDescent="0.2"/>
    <row r="4" spans="2:116" ht="13"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 x14ac:dyDescent="0.2"/>
    <row r="20" spans="9:116" ht="13" x14ac:dyDescent="0.2"/>
    <row r="21" spans="9:116" ht="13" x14ac:dyDescent="0.2">
      <c r="DL21" s="259"/>
    </row>
    <row r="22" spans="9:116" ht="13" x14ac:dyDescent="0.2">
      <c r="DI22" s="259"/>
      <c r="DJ22" s="259"/>
      <c r="DK22" s="259"/>
      <c r="DL22" s="259"/>
    </row>
    <row r="23" spans="9:116" ht="13" x14ac:dyDescent="0.2">
      <c r="CY23" s="259"/>
      <c r="CZ23" s="259"/>
      <c r="DA23" s="259"/>
      <c r="DB23" s="259"/>
      <c r="DC23" s="259"/>
      <c r="DD23" s="259"/>
      <c r="DE23" s="259"/>
      <c r="DF23" s="259"/>
      <c r="DG23" s="259"/>
      <c r="DH23" s="259"/>
      <c r="DI23" s="259"/>
      <c r="DJ23" s="259"/>
      <c r="DK23" s="259"/>
      <c r="DL23" s="259"/>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59"/>
      <c r="DA35" s="259"/>
      <c r="DB35" s="259"/>
      <c r="DC35" s="259"/>
      <c r="DD35" s="259"/>
      <c r="DE35" s="259"/>
      <c r="DF35" s="259"/>
      <c r="DG35" s="259"/>
      <c r="DH35" s="259"/>
      <c r="DI35" s="259"/>
      <c r="DJ35" s="259"/>
      <c r="DK35" s="259"/>
      <c r="DL35" s="259"/>
    </row>
    <row r="36" spans="15:116" ht="13" x14ac:dyDescent="0.2"/>
    <row r="37" spans="15:116" ht="13" x14ac:dyDescent="0.2">
      <c r="DL37" s="259"/>
    </row>
    <row r="38" spans="15:116" ht="13" x14ac:dyDescent="0.2">
      <c r="DI38" s="259"/>
      <c r="DJ38" s="259"/>
      <c r="DK38" s="259"/>
      <c r="DL38" s="259"/>
    </row>
    <row r="39" spans="15:116" ht="13" x14ac:dyDescent="0.2"/>
    <row r="40" spans="15:116" ht="13" x14ac:dyDescent="0.2"/>
    <row r="41" spans="15:116" ht="13" x14ac:dyDescent="0.2"/>
    <row r="42" spans="15:116" ht="13" x14ac:dyDescent="0.2"/>
    <row r="43" spans="15:116" ht="13"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 x14ac:dyDescent="0.2">
      <c r="DL44" s="259"/>
    </row>
    <row r="45" spans="15:116" ht="13" x14ac:dyDescent="0.2"/>
    <row r="46" spans="15:116" ht="13" x14ac:dyDescent="0.2">
      <c r="DA46" s="259"/>
      <c r="DB46" s="259"/>
      <c r="DC46" s="259"/>
      <c r="DD46" s="259"/>
      <c r="DE46" s="259"/>
      <c r="DF46" s="259"/>
      <c r="DG46" s="259"/>
      <c r="DH46" s="259"/>
      <c r="DI46" s="259"/>
      <c r="DJ46" s="259"/>
      <c r="DK46" s="259"/>
      <c r="DL46" s="259"/>
    </row>
    <row r="47" spans="15:116" ht="13" x14ac:dyDescent="0.2"/>
    <row r="48" spans="15:116" ht="13" x14ac:dyDescent="0.2"/>
    <row r="49" spans="104:116" ht="13" x14ac:dyDescent="0.2"/>
    <row r="50" spans="104:116" ht="13" x14ac:dyDescent="0.2">
      <c r="CZ50" s="259"/>
      <c r="DA50" s="259"/>
      <c r="DB50" s="259"/>
      <c r="DC50" s="259"/>
      <c r="DD50" s="259"/>
      <c r="DE50" s="259"/>
      <c r="DF50" s="259"/>
      <c r="DG50" s="259"/>
      <c r="DH50" s="259"/>
      <c r="DI50" s="259"/>
      <c r="DJ50" s="259"/>
      <c r="DK50" s="259"/>
      <c r="DL50" s="259"/>
    </row>
    <row r="51" spans="104:116" ht="13" x14ac:dyDescent="0.2"/>
    <row r="52" spans="104:116" ht="13" x14ac:dyDescent="0.2"/>
    <row r="53" spans="104:116" ht="13" x14ac:dyDescent="0.2">
      <c r="DL53" s="259"/>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59"/>
      <c r="DD67" s="259"/>
      <c r="DE67" s="259"/>
      <c r="DF67" s="259"/>
      <c r="DG67" s="259"/>
      <c r="DH67" s="259"/>
      <c r="DI67" s="259"/>
      <c r="DJ67" s="259"/>
      <c r="DK67" s="259"/>
      <c r="DL67" s="259"/>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NxxjKilakQnQlORdG81Palhq0sRFalIAyN54MM8LYVxfPUFYfACXfe4E38B6ktCtpvLnkKHSCrFmYawr+a+WXQ==" saltValue="p9up3+msviGQss+jXIPHkw=="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2"/>
  <cols>
    <col min="1" max="36" width="2.453125" style="261" customWidth="1"/>
    <col min="37" max="44" width="17" style="261" customWidth="1"/>
    <col min="45" max="45" width="6.08984375" style="268" customWidth="1"/>
    <col min="46" max="46" width="3" style="266" customWidth="1"/>
    <col min="47" max="47" width="19.08984375" style="261" hidden="1" customWidth="1"/>
    <col min="48" max="52" width="12.6328125" style="261" hidden="1" customWidth="1"/>
    <col min="53" max="16384" width="8.6328125" style="261" hidden="1"/>
  </cols>
  <sheetData>
    <row r="1" spans="1:46" ht="13" x14ac:dyDescent="0.2">
      <c r="AS1" s="262"/>
      <c r="AT1" s="262"/>
    </row>
    <row r="2" spans="1:46" ht="13" x14ac:dyDescent="0.2">
      <c r="AS2" s="262"/>
      <c r="AT2" s="262"/>
    </row>
    <row r="3" spans="1:46" ht="13" x14ac:dyDescent="0.2">
      <c r="AS3" s="262"/>
      <c r="AT3" s="262"/>
    </row>
    <row r="4" spans="1:46" ht="13" x14ac:dyDescent="0.2">
      <c r="AS4" s="262"/>
      <c r="AT4" s="262"/>
    </row>
    <row r="5" spans="1:46" ht="16.5" x14ac:dyDescent="0.2">
      <c r="A5" s="263" t="s">
        <v>477</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478</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9" t="s">
        <v>479</v>
      </c>
      <c r="AP7" s="272"/>
      <c r="AQ7" s="273" t="s">
        <v>480</v>
      </c>
      <c r="AR7" s="274"/>
    </row>
    <row r="8" spans="1:46" ht="13"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20"/>
      <c r="AP8" s="278" t="s">
        <v>481</v>
      </c>
      <c r="AQ8" s="279" t="s">
        <v>482</v>
      </c>
      <c r="AR8" s="280" t="s">
        <v>483</v>
      </c>
    </row>
    <row r="9" spans="1:46" ht="13"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1" t="s">
        <v>484</v>
      </c>
      <c r="AL9" s="1132"/>
      <c r="AM9" s="1132"/>
      <c r="AN9" s="1133"/>
      <c r="AO9" s="281">
        <v>1150968</v>
      </c>
      <c r="AP9" s="281">
        <v>79017</v>
      </c>
      <c r="AQ9" s="282">
        <v>111034</v>
      </c>
      <c r="AR9" s="283">
        <v>-28.8</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1" t="s">
        <v>485</v>
      </c>
      <c r="AL10" s="1132"/>
      <c r="AM10" s="1132"/>
      <c r="AN10" s="1133"/>
      <c r="AO10" s="284">
        <v>192290</v>
      </c>
      <c r="AP10" s="284">
        <v>13201</v>
      </c>
      <c r="AQ10" s="285">
        <v>15617</v>
      </c>
      <c r="AR10" s="286">
        <v>-15.5</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1" t="s">
        <v>486</v>
      </c>
      <c r="AL11" s="1132"/>
      <c r="AM11" s="1132"/>
      <c r="AN11" s="1133"/>
      <c r="AO11" s="284">
        <v>19606</v>
      </c>
      <c r="AP11" s="284">
        <v>1346</v>
      </c>
      <c r="AQ11" s="285">
        <v>1538</v>
      </c>
      <c r="AR11" s="286">
        <v>-12.5</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1" t="s">
        <v>487</v>
      </c>
      <c r="AL12" s="1132"/>
      <c r="AM12" s="1132"/>
      <c r="AN12" s="1133"/>
      <c r="AO12" s="284" t="s">
        <v>488</v>
      </c>
      <c r="AP12" s="284" t="s">
        <v>488</v>
      </c>
      <c r="AQ12" s="285">
        <v>0</v>
      </c>
      <c r="AR12" s="286" t="s">
        <v>488</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1" t="s">
        <v>489</v>
      </c>
      <c r="AL13" s="1132"/>
      <c r="AM13" s="1132"/>
      <c r="AN13" s="1133"/>
      <c r="AO13" s="284">
        <v>60332</v>
      </c>
      <c r="AP13" s="284">
        <v>4142</v>
      </c>
      <c r="AQ13" s="285">
        <v>4378</v>
      </c>
      <c r="AR13" s="286">
        <v>-5.4</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1" t="s">
        <v>490</v>
      </c>
      <c r="AL14" s="1132"/>
      <c r="AM14" s="1132"/>
      <c r="AN14" s="1133"/>
      <c r="AO14" s="284" t="s">
        <v>488</v>
      </c>
      <c r="AP14" s="284" t="s">
        <v>488</v>
      </c>
      <c r="AQ14" s="285">
        <v>2499</v>
      </c>
      <c r="AR14" s="286" t="s">
        <v>488</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4" t="s">
        <v>491</v>
      </c>
      <c r="AL15" s="1135"/>
      <c r="AM15" s="1135"/>
      <c r="AN15" s="1136"/>
      <c r="AO15" s="284">
        <v>-84474</v>
      </c>
      <c r="AP15" s="284">
        <v>-5799</v>
      </c>
      <c r="AQ15" s="285">
        <v>-6867</v>
      </c>
      <c r="AR15" s="286">
        <v>-15.6</v>
      </c>
    </row>
    <row r="16" spans="1:46" ht="13"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4" t="s">
        <v>177</v>
      </c>
      <c r="AL16" s="1135"/>
      <c r="AM16" s="1135"/>
      <c r="AN16" s="1136"/>
      <c r="AO16" s="284">
        <v>1338722</v>
      </c>
      <c r="AP16" s="284">
        <v>91907</v>
      </c>
      <c r="AQ16" s="285">
        <v>128199</v>
      </c>
      <c r="AR16" s="286">
        <v>-28.3</v>
      </c>
    </row>
    <row r="17" spans="1:46" ht="13"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492</v>
      </c>
      <c r="AL19" s="262"/>
      <c r="AM19" s="262"/>
      <c r="AN19" s="262"/>
      <c r="AO19" s="262"/>
      <c r="AP19" s="262"/>
      <c r="AQ19" s="262"/>
      <c r="AR19" s="262"/>
    </row>
    <row r="20" spans="1:46" ht="13"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493</v>
      </c>
      <c r="AP20" s="293" t="s">
        <v>494</v>
      </c>
      <c r="AQ20" s="294" t="s">
        <v>495</v>
      </c>
      <c r="AR20" s="295"/>
    </row>
    <row r="21" spans="1:46" s="301" customFormat="1" ht="13"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7" t="s">
        <v>496</v>
      </c>
      <c r="AL21" s="1138"/>
      <c r="AM21" s="1138"/>
      <c r="AN21" s="1139"/>
      <c r="AO21" s="297">
        <v>7.35</v>
      </c>
      <c r="AP21" s="298">
        <v>10.85</v>
      </c>
      <c r="AQ21" s="299">
        <v>-3.5</v>
      </c>
      <c r="AR21" s="267"/>
      <c r="AS21" s="300"/>
      <c r="AT21" s="296"/>
    </row>
    <row r="22" spans="1:46" s="301" customFormat="1" ht="13"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7" t="s">
        <v>497</v>
      </c>
      <c r="AL22" s="1138"/>
      <c r="AM22" s="1138"/>
      <c r="AN22" s="1139"/>
      <c r="AO22" s="302">
        <v>92.8</v>
      </c>
      <c r="AP22" s="303">
        <v>96.2</v>
      </c>
      <c r="AQ22" s="304">
        <v>-3.4</v>
      </c>
      <c r="AR22" s="288"/>
      <c r="AS22" s="300"/>
      <c r="AT22" s="296"/>
    </row>
    <row r="23" spans="1:46" s="301" customFormat="1" ht="13"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 x14ac:dyDescent="0.2">
      <c r="A26" s="1130" t="s">
        <v>498</v>
      </c>
      <c r="B26" s="1130"/>
      <c r="C26" s="1130"/>
      <c r="D26" s="1130"/>
      <c r="E26" s="1130"/>
      <c r="F26" s="1130"/>
      <c r="G26" s="1130"/>
      <c r="H26" s="1130"/>
      <c r="I26" s="1130"/>
      <c r="J26" s="1130"/>
      <c r="K26" s="1130"/>
      <c r="L26" s="1130"/>
      <c r="M26" s="1130"/>
      <c r="N26" s="1130"/>
      <c r="O26" s="1130"/>
      <c r="P26" s="1130"/>
      <c r="Q26" s="1130"/>
      <c r="R26" s="1130"/>
      <c r="S26" s="1130"/>
      <c r="T26" s="1130"/>
      <c r="U26" s="1130"/>
      <c r="V26" s="1130"/>
      <c r="W26" s="1130"/>
      <c r="X26" s="1130"/>
      <c r="Y26" s="1130"/>
      <c r="Z26" s="1130"/>
      <c r="AA26" s="1130"/>
      <c r="AB26" s="1130"/>
      <c r="AC26" s="1130"/>
      <c r="AD26" s="1130"/>
      <c r="AE26" s="1130"/>
      <c r="AF26" s="1130"/>
      <c r="AG26" s="1130"/>
      <c r="AH26" s="1130"/>
      <c r="AI26" s="1130"/>
      <c r="AJ26" s="1130"/>
      <c r="AK26" s="1130"/>
      <c r="AL26" s="1130"/>
      <c r="AM26" s="1130"/>
      <c r="AN26" s="1130"/>
      <c r="AO26" s="1130"/>
      <c r="AP26" s="1130"/>
      <c r="AQ26" s="1130"/>
      <c r="AR26" s="1130"/>
      <c r="AS26" s="1130"/>
      <c r="AT26" s="267"/>
    </row>
    <row r="27" spans="1:46" ht="13" x14ac:dyDescent="0.2">
      <c r="A27" s="309"/>
      <c r="AO27" s="262"/>
      <c r="AP27" s="262"/>
      <c r="AQ27" s="262"/>
      <c r="AR27" s="262"/>
      <c r="AS27" s="262"/>
      <c r="AT27" s="262"/>
    </row>
    <row r="28" spans="1:46" ht="16.5" x14ac:dyDescent="0.2">
      <c r="A28" s="263" t="s">
        <v>499</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500</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9" t="s">
        <v>479</v>
      </c>
      <c r="AP30" s="272"/>
      <c r="AQ30" s="273" t="s">
        <v>480</v>
      </c>
      <c r="AR30" s="274"/>
    </row>
    <row r="31" spans="1:46" ht="13"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20"/>
      <c r="AP31" s="278" t="s">
        <v>481</v>
      </c>
      <c r="AQ31" s="279" t="s">
        <v>482</v>
      </c>
      <c r="AR31" s="280" t="s">
        <v>483</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1" t="s">
        <v>501</v>
      </c>
      <c r="AL32" s="1122"/>
      <c r="AM32" s="1122"/>
      <c r="AN32" s="1123"/>
      <c r="AO32" s="312">
        <v>151208</v>
      </c>
      <c r="AP32" s="312">
        <v>10381</v>
      </c>
      <c r="AQ32" s="313">
        <v>62185</v>
      </c>
      <c r="AR32" s="314">
        <v>-83.3</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1" t="s">
        <v>502</v>
      </c>
      <c r="AL33" s="1122"/>
      <c r="AM33" s="1122"/>
      <c r="AN33" s="1123"/>
      <c r="AO33" s="312" t="s">
        <v>488</v>
      </c>
      <c r="AP33" s="312" t="s">
        <v>488</v>
      </c>
      <c r="AQ33" s="313" t="s">
        <v>488</v>
      </c>
      <c r="AR33" s="314" t="s">
        <v>488</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1" t="s">
        <v>503</v>
      </c>
      <c r="AL34" s="1122"/>
      <c r="AM34" s="1122"/>
      <c r="AN34" s="1123"/>
      <c r="AO34" s="312" t="s">
        <v>488</v>
      </c>
      <c r="AP34" s="312" t="s">
        <v>488</v>
      </c>
      <c r="AQ34" s="313" t="s">
        <v>488</v>
      </c>
      <c r="AR34" s="314" t="s">
        <v>488</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1" t="s">
        <v>504</v>
      </c>
      <c r="AL35" s="1122"/>
      <c r="AM35" s="1122"/>
      <c r="AN35" s="1123"/>
      <c r="AO35" s="312">
        <v>242012</v>
      </c>
      <c r="AP35" s="312">
        <v>16615</v>
      </c>
      <c r="AQ35" s="313">
        <v>15497</v>
      </c>
      <c r="AR35" s="314">
        <v>7.2</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1" t="s">
        <v>505</v>
      </c>
      <c r="AL36" s="1122"/>
      <c r="AM36" s="1122"/>
      <c r="AN36" s="1123"/>
      <c r="AO36" s="312">
        <v>36404</v>
      </c>
      <c r="AP36" s="312">
        <v>2499</v>
      </c>
      <c r="AQ36" s="313">
        <v>3842</v>
      </c>
      <c r="AR36" s="314">
        <v>-35</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1" t="s">
        <v>506</v>
      </c>
      <c r="AL37" s="1122"/>
      <c r="AM37" s="1122"/>
      <c r="AN37" s="1123"/>
      <c r="AO37" s="312" t="s">
        <v>488</v>
      </c>
      <c r="AP37" s="312" t="s">
        <v>488</v>
      </c>
      <c r="AQ37" s="313">
        <v>306</v>
      </c>
      <c r="AR37" s="314" t="s">
        <v>488</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4" t="s">
        <v>507</v>
      </c>
      <c r="AL38" s="1125"/>
      <c r="AM38" s="1125"/>
      <c r="AN38" s="1126"/>
      <c r="AO38" s="315" t="s">
        <v>488</v>
      </c>
      <c r="AP38" s="315" t="s">
        <v>488</v>
      </c>
      <c r="AQ38" s="316">
        <v>4</v>
      </c>
      <c r="AR38" s="304" t="s">
        <v>488</v>
      </c>
      <c r="AS38" s="311"/>
    </row>
    <row r="39" spans="1:46" ht="13"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4" t="s">
        <v>508</v>
      </c>
      <c r="AL39" s="1125"/>
      <c r="AM39" s="1125"/>
      <c r="AN39" s="1126"/>
      <c r="AO39" s="312">
        <v>-2028</v>
      </c>
      <c r="AP39" s="312">
        <v>-139</v>
      </c>
      <c r="AQ39" s="313">
        <v>-2250</v>
      </c>
      <c r="AR39" s="314">
        <v>-93.8</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1" t="s">
        <v>509</v>
      </c>
      <c r="AL40" s="1122"/>
      <c r="AM40" s="1122"/>
      <c r="AN40" s="1123"/>
      <c r="AO40" s="312">
        <v>-409643</v>
      </c>
      <c r="AP40" s="312">
        <v>-28123</v>
      </c>
      <c r="AQ40" s="313">
        <v>-52332</v>
      </c>
      <c r="AR40" s="314">
        <v>-46.3</v>
      </c>
      <c r="AS40" s="311"/>
    </row>
    <row r="41" spans="1:46" ht="13"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7" t="s">
        <v>287</v>
      </c>
      <c r="AL41" s="1128"/>
      <c r="AM41" s="1128"/>
      <c r="AN41" s="1129"/>
      <c r="AO41" s="312">
        <v>17953</v>
      </c>
      <c r="AP41" s="312">
        <v>1233</v>
      </c>
      <c r="AQ41" s="313">
        <v>27253</v>
      </c>
      <c r="AR41" s="314">
        <v>-95.5</v>
      </c>
      <c r="AS41" s="311"/>
    </row>
    <row r="42" spans="1:46" ht="13"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ht="13"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510</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511</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4" t="s">
        <v>479</v>
      </c>
      <c r="AN49" s="1116" t="s">
        <v>512</v>
      </c>
      <c r="AO49" s="1117"/>
      <c r="AP49" s="1117"/>
      <c r="AQ49" s="1117"/>
      <c r="AR49" s="1118"/>
    </row>
    <row r="50" spans="1:44" ht="13"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5"/>
      <c r="AN50" s="328" t="s">
        <v>513</v>
      </c>
      <c r="AO50" s="329" t="s">
        <v>514</v>
      </c>
      <c r="AP50" s="330" t="s">
        <v>515</v>
      </c>
      <c r="AQ50" s="331" t="s">
        <v>516</v>
      </c>
      <c r="AR50" s="332" t="s">
        <v>517</v>
      </c>
    </row>
    <row r="51" spans="1:44" ht="13"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518</v>
      </c>
      <c r="AL51" s="325"/>
      <c r="AM51" s="333">
        <v>741776</v>
      </c>
      <c r="AN51" s="334">
        <v>49268</v>
      </c>
      <c r="AO51" s="335">
        <v>26.5</v>
      </c>
      <c r="AP51" s="336">
        <v>87464</v>
      </c>
      <c r="AQ51" s="337">
        <v>19</v>
      </c>
      <c r="AR51" s="338">
        <v>7.5</v>
      </c>
    </row>
    <row r="52" spans="1:44" ht="13"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519</v>
      </c>
      <c r="AM52" s="341">
        <v>617381</v>
      </c>
      <c r="AN52" s="342">
        <v>41006</v>
      </c>
      <c r="AO52" s="343">
        <v>57.7</v>
      </c>
      <c r="AP52" s="344">
        <v>47479</v>
      </c>
      <c r="AQ52" s="345">
        <v>10.199999999999999</v>
      </c>
      <c r="AR52" s="346">
        <v>47.5</v>
      </c>
    </row>
    <row r="53" spans="1:44" ht="13"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520</v>
      </c>
      <c r="AL53" s="325"/>
      <c r="AM53" s="333">
        <v>2853379</v>
      </c>
      <c r="AN53" s="334">
        <v>190861</v>
      </c>
      <c r="AO53" s="335">
        <v>287.39999999999998</v>
      </c>
      <c r="AP53" s="336">
        <v>117234</v>
      </c>
      <c r="AQ53" s="337">
        <v>34</v>
      </c>
      <c r="AR53" s="338">
        <v>253.4</v>
      </c>
    </row>
    <row r="54" spans="1:44" ht="13"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519</v>
      </c>
      <c r="AM54" s="341">
        <v>1611352</v>
      </c>
      <c r="AN54" s="342">
        <v>107783</v>
      </c>
      <c r="AO54" s="343">
        <v>162.80000000000001</v>
      </c>
      <c r="AP54" s="344">
        <v>59796</v>
      </c>
      <c r="AQ54" s="345">
        <v>25.9</v>
      </c>
      <c r="AR54" s="346">
        <v>136.9</v>
      </c>
    </row>
    <row r="55" spans="1:44" ht="13"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521</v>
      </c>
      <c r="AL55" s="325"/>
      <c r="AM55" s="333">
        <v>753239</v>
      </c>
      <c r="AN55" s="334">
        <v>50932</v>
      </c>
      <c r="AO55" s="335">
        <v>-73.3</v>
      </c>
      <c r="AP55" s="336">
        <v>97758</v>
      </c>
      <c r="AQ55" s="337">
        <v>-16.600000000000001</v>
      </c>
      <c r="AR55" s="338">
        <v>-56.7</v>
      </c>
    </row>
    <row r="56" spans="1:44" ht="13"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519</v>
      </c>
      <c r="AM56" s="341">
        <v>519233</v>
      </c>
      <c r="AN56" s="342">
        <v>35109</v>
      </c>
      <c r="AO56" s="343">
        <v>-67.400000000000006</v>
      </c>
      <c r="AP56" s="344">
        <v>45946</v>
      </c>
      <c r="AQ56" s="345">
        <v>-23.2</v>
      </c>
      <c r="AR56" s="346">
        <v>-44.2</v>
      </c>
    </row>
    <row r="57" spans="1:44" ht="13"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522</v>
      </c>
      <c r="AL57" s="325"/>
      <c r="AM57" s="333">
        <v>725807</v>
      </c>
      <c r="AN57" s="334">
        <v>49297</v>
      </c>
      <c r="AO57" s="335">
        <v>-3.2</v>
      </c>
      <c r="AP57" s="336">
        <v>91338</v>
      </c>
      <c r="AQ57" s="337">
        <v>-6.6</v>
      </c>
      <c r="AR57" s="338">
        <v>3.4</v>
      </c>
    </row>
    <row r="58" spans="1:44" ht="13"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519</v>
      </c>
      <c r="AM58" s="341">
        <v>325119</v>
      </c>
      <c r="AN58" s="342">
        <v>22082</v>
      </c>
      <c r="AO58" s="343">
        <v>-37.1</v>
      </c>
      <c r="AP58" s="344">
        <v>43989</v>
      </c>
      <c r="AQ58" s="345">
        <v>-4.3</v>
      </c>
      <c r="AR58" s="346">
        <v>-32.799999999999997</v>
      </c>
    </row>
    <row r="59" spans="1:44" ht="13"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523</v>
      </c>
      <c r="AL59" s="325"/>
      <c r="AM59" s="333">
        <v>686929</v>
      </c>
      <c r="AN59" s="334">
        <v>47160</v>
      </c>
      <c r="AO59" s="335">
        <v>-4.3</v>
      </c>
      <c r="AP59" s="336">
        <v>103975</v>
      </c>
      <c r="AQ59" s="337">
        <v>13.8</v>
      </c>
      <c r="AR59" s="338">
        <v>-18.100000000000001</v>
      </c>
    </row>
    <row r="60" spans="1:44" ht="13"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519</v>
      </c>
      <c r="AM60" s="341">
        <v>603068</v>
      </c>
      <c r="AN60" s="342">
        <v>41402</v>
      </c>
      <c r="AO60" s="343">
        <v>87.5</v>
      </c>
      <c r="AP60" s="344">
        <v>52698</v>
      </c>
      <c r="AQ60" s="345">
        <v>19.8</v>
      </c>
      <c r="AR60" s="346">
        <v>67.7</v>
      </c>
    </row>
    <row r="61" spans="1:44" ht="13"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524</v>
      </c>
      <c r="AL61" s="347"/>
      <c r="AM61" s="348">
        <v>1152226</v>
      </c>
      <c r="AN61" s="349">
        <v>77504</v>
      </c>
      <c r="AO61" s="350">
        <v>46.6</v>
      </c>
      <c r="AP61" s="351">
        <v>99554</v>
      </c>
      <c r="AQ61" s="352">
        <v>8.6999999999999993</v>
      </c>
      <c r="AR61" s="338">
        <v>37.9</v>
      </c>
    </row>
    <row r="62" spans="1:44" ht="13"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519</v>
      </c>
      <c r="AM62" s="341">
        <v>735231</v>
      </c>
      <c r="AN62" s="342">
        <v>49476</v>
      </c>
      <c r="AO62" s="343">
        <v>40.700000000000003</v>
      </c>
      <c r="AP62" s="344">
        <v>49982</v>
      </c>
      <c r="AQ62" s="345">
        <v>5.7</v>
      </c>
      <c r="AR62" s="346">
        <v>35</v>
      </c>
    </row>
    <row r="63" spans="1:44" ht="13"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 hidden="1" x14ac:dyDescent="0.2">
      <c r="AK70" s="262"/>
      <c r="AL70" s="262"/>
      <c r="AM70" s="262"/>
      <c r="AN70" s="262"/>
      <c r="AO70" s="262"/>
      <c r="AP70" s="262"/>
      <c r="AQ70" s="262"/>
      <c r="AR70" s="262"/>
    </row>
    <row r="71" spans="1:46" ht="13" hidden="1" x14ac:dyDescent="0.2">
      <c r="AK71" s="262"/>
      <c r="AL71" s="262"/>
      <c r="AM71" s="262"/>
      <c r="AN71" s="262"/>
      <c r="AO71" s="262"/>
      <c r="AP71" s="262"/>
      <c r="AQ71" s="262"/>
      <c r="AR71" s="262"/>
    </row>
    <row r="72" spans="1:46" ht="13" hidden="1" x14ac:dyDescent="0.2">
      <c r="AK72" s="262"/>
      <c r="AL72" s="262"/>
      <c r="AM72" s="262"/>
      <c r="AN72" s="262"/>
      <c r="AO72" s="262"/>
      <c r="AP72" s="262"/>
      <c r="AQ72" s="262"/>
      <c r="AR72" s="262"/>
    </row>
    <row r="73" spans="1:46" ht="13" hidden="1" x14ac:dyDescent="0.2">
      <c r="AK73" s="262"/>
      <c r="AL73" s="262"/>
      <c r="AM73" s="262"/>
      <c r="AN73" s="262"/>
      <c r="AO73" s="262"/>
      <c r="AP73" s="262"/>
      <c r="AQ73" s="262"/>
      <c r="AR73" s="262"/>
    </row>
  </sheetData>
  <sheetProtection algorithmName="SHA-512" hashValue="8HDeRDrYjl1hEuRFY78FNbwxwQiTeySSgZ27DBofnP1bL3u3gx6XoPRiJjUYc5k6Xmm4IbzeLWuiHPhSdC2NMQ==" saltValue="ErWnCDdx7eD01aXNcGoOeQ=="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531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 x14ac:dyDescent="0.2">
      <c r="B2" s="259"/>
      <c r="DG2" s="259"/>
    </row>
    <row r="3" spans="2:125" ht="13"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 x14ac:dyDescent="0.2"/>
    <row r="5" spans="2:125" ht="13" x14ac:dyDescent="0.2"/>
    <row r="6" spans="2:125" ht="13" x14ac:dyDescent="0.2"/>
    <row r="7" spans="2:125" ht="13" x14ac:dyDescent="0.2"/>
    <row r="8" spans="2:125" ht="13" x14ac:dyDescent="0.2"/>
    <row r="9" spans="2:125" ht="13" x14ac:dyDescent="0.2">
      <c r="DU9" s="259"/>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59"/>
    </row>
    <row r="18" spans="125:125" ht="13" x14ac:dyDescent="0.2"/>
    <row r="19" spans="125:125" ht="13" x14ac:dyDescent="0.2"/>
    <row r="20" spans="125:125" ht="13" x14ac:dyDescent="0.2">
      <c r="DU20" s="259"/>
    </row>
    <row r="21" spans="125:125" ht="13" x14ac:dyDescent="0.2">
      <c r="DU21" s="259"/>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59"/>
    </row>
    <row r="29" spans="125:125" ht="13" x14ac:dyDescent="0.2"/>
    <row r="30" spans="125:125" ht="13" x14ac:dyDescent="0.2"/>
    <row r="31" spans="125:125" ht="13" x14ac:dyDescent="0.2"/>
    <row r="32" spans="125:125" ht="13" x14ac:dyDescent="0.2"/>
    <row r="33" spans="2:125" ht="13" x14ac:dyDescent="0.2">
      <c r="B33" s="259"/>
      <c r="G33" s="259"/>
      <c r="I33" s="259"/>
    </row>
    <row r="34" spans="2:125" ht="13" x14ac:dyDescent="0.2">
      <c r="C34" s="259"/>
      <c r="P34" s="259"/>
      <c r="DE34" s="259"/>
      <c r="DH34" s="259"/>
    </row>
    <row r="35" spans="2:125" ht="13" x14ac:dyDescent="0.2">
      <c r="D35" s="259"/>
      <c r="E35" s="259"/>
      <c r="DG35" s="259"/>
      <c r="DJ35" s="259"/>
      <c r="DP35" s="259"/>
      <c r="DQ35" s="259"/>
      <c r="DR35" s="259"/>
      <c r="DS35" s="259"/>
      <c r="DT35" s="259"/>
      <c r="DU35" s="259"/>
    </row>
    <row r="36" spans="2:125" ht="13"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 x14ac:dyDescent="0.2">
      <c r="DU37" s="259"/>
    </row>
    <row r="38" spans="2:125" ht="13" x14ac:dyDescent="0.2">
      <c r="DT38" s="259"/>
      <c r="DU38" s="259"/>
    </row>
    <row r="39" spans="2:125" ht="13" x14ac:dyDescent="0.2"/>
    <row r="40" spans="2:125" ht="13" x14ac:dyDescent="0.2">
      <c r="DH40" s="259"/>
    </row>
    <row r="41" spans="2:125" ht="13" x14ac:dyDescent="0.2">
      <c r="DE41" s="259"/>
    </row>
    <row r="42" spans="2:125" ht="13" x14ac:dyDescent="0.2">
      <c r="DG42" s="259"/>
      <c r="DJ42" s="259"/>
    </row>
    <row r="43" spans="2:125" ht="13"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 x14ac:dyDescent="0.2">
      <c r="DU44" s="259"/>
    </row>
    <row r="45" spans="2:125" ht="13" x14ac:dyDescent="0.2"/>
    <row r="46" spans="2:125" ht="13" x14ac:dyDescent="0.2"/>
    <row r="47" spans="2:125" ht="13" x14ac:dyDescent="0.2"/>
    <row r="48" spans="2:125" ht="13" x14ac:dyDescent="0.2">
      <c r="DT48" s="259"/>
      <c r="DU48" s="259"/>
    </row>
    <row r="49" spans="120:125" ht="13" x14ac:dyDescent="0.2">
      <c r="DU49" s="259"/>
    </row>
    <row r="50" spans="120:125" ht="13" x14ac:dyDescent="0.2">
      <c r="DU50" s="259"/>
    </row>
    <row r="51" spans="120:125" ht="13" x14ac:dyDescent="0.2">
      <c r="DP51" s="259"/>
      <c r="DQ51" s="259"/>
      <c r="DR51" s="259"/>
      <c r="DS51" s="259"/>
      <c r="DT51" s="259"/>
      <c r="DU51" s="259"/>
    </row>
    <row r="52" spans="120:125" ht="13" x14ac:dyDescent="0.2"/>
    <row r="53" spans="120:125" ht="13" x14ac:dyDescent="0.2"/>
    <row r="54" spans="120:125" ht="13" x14ac:dyDescent="0.2">
      <c r="DU54" s="259"/>
    </row>
    <row r="55" spans="120:125" ht="13" x14ac:dyDescent="0.2"/>
    <row r="56" spans="120:125" ht="13" x14ac:dyDescent="0.2"/>
    <row r="57" spans="120:125" ht="13" x14ac:dyDescent="0.2"/>
    <row r="58" spans="120:125" ht="13" x14ac:dyDescent="0.2">
      <c r="DU58" s="259"/>
    </row>
    <row r="59" spans="120:125" ht="13" x14ac:dyDescent="0.2"/>
    <row r="60" spans="120:125" ht="13" x14ac:dyDescent="0.2"/>
    <row r="61" spans="120:125" ht="13" x14ac:dyDescent="0.2"/>
    <row r="62" spans="120:125" ht="13" x14ac:dyDescent="0.2"/>
    <row r="63" spans="120:125" ht="13" x14ac:dyDescent="0.2">
      <c r="DU63" s="259"/>
    </row>
    <row r="64" spans="120:125" ht="13" x14ac:dyDescent="0.2">
      <c r="DT64" s="259"/>
      <c r="DU64" s="259"/>
    </row>
    <row r="65" spans="123:125" ht="13" x14ac:dyDescent="0.2"/>
    <row r="66" spans="123:125" ht="13" x14ac:dyDescent="0.2"/>
    <row r="67" spans="123:125" ht="13" x14ac:dyDescent="0.2"/>
    <row r="68" spans="123:125" ht="13" x14ac:dyDescent="0.2"/>
    <row r="69" spans="123:125" ht="13" x14ac:dyDescent="0.2">
      <c r="DS69" s="259"/>
      <c r="DT69" s="259"/>
      <c r="DU69" s="259"/>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59"/>
    </row>
    <row r="83" spans="116:125" ht="13" x14ac:dyDescent="0.2">
      <c r="DM83" s="259"/>
      <c r="DN83" s="259"/>
      <c r="DO83" s="259"/>
      <c r="DP83" s="259"/>
      <c r="DQ83" s="259"/>
      <c r="DR83" s="259"/>
      <c r="DS83" s="259"/>
      <c r="DT83" s="259"/>
      <c r="DU83" s="259"/>
    </row>
    <row r="84" spans="116:125" ht="13" x14ac:dyDescent="0.2"/>
    <row r="85" spans="116:125" ht="13" x14ac:dyDescent="0.2"/>
    <row r="86" spans="116:125" ht="13" x14ac:dyDescent="0.2"/>
    <row r="87" spans="116:125" ht="13" x14ac:dyDescent="0.2"/>
    <row r="88" spans="116:125" ht="13" x14ac:dyDescent="0.2">
      <c r="DU88" s="259"/>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476</v>
      </c>
    </row>
    <row r="121" spans="125:125" ht="13.5" hidden="1" customHeight="1" x14ac:dyDescent="0.2">
      <c r="DU121" s="259"/>
    </row>
  </sheetData>
  <sheetProtection algorithmName="SHA-512" hashValue="gBzkokxbMlzAIwUK50fHGKQaLoRBmzX70b24uCozfwa3eF7SOqgCuFFsNDmtPUHCFJglwIGOiwELWPb+qwmHzA==" saltValue="0h8PhUq+uMxZtlbjZDqSN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531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 x14ac:dyDescent="0.2">
      <c r="B2" s="259"/>
      <c r="T2" s="259"/>
    </row>
    <row r="3" spans="1:125" ht="13"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59"/>
      <c r="G33" s="259"/>
      <c r="I33" s="259"/>
    </row>
    <row r="34" spans="2:125" ht="13" x14ac:dyDescent="0.2">
      <c r="C34" s="259"/>
      <c r="P34" s="259"/>
      <c r="R34" s="259"/>
      <c r="U34" s="259"/>
    </row>
    <row r="35" spans="2:125" ht="13"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 x14ac:dyDescent="0.2">
      <c r="F36" s="259"/>
      <c r="H36" s="259"/>
      <c r="J36" s="259"/>
      <c r="K36" s="259"/>
      <c r="L36" s="259"/>
      <c r="M36" s="259"/>
      <c r="N36" s="259"/>
      <c r="O36" s="259"/>
      <c r="Q36" s="259"/>
      <c r="S36" s="259"/>
      <c r="V36" s="259"/>
    </row>
    <row r="37" spans="2:125" ht="13" x14ac:dyDescent="0.2"/>
    <row r="38" spans="2:125" ht="13" x14ac:dyDescent="0.2"/>
    <row r="39" spans="2:125" ht="13" x14ac:dyDescent="0.2"/>
    <row r="40" spans="2:125" ht="13" x14ac:dyDescent="0.2">
      <c r="U40" s="259"/>
    </row>
    <row r="41" spans="2:125" ht="13" x14ac:dyDescent="0.2">
      <c r="R41" s="259"/>
    </row>
    <row r="42" spans="2:125" ht="13"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 x14ac:dyDescent="0.2">
      <c r="Q43" s="259"/>
      <c r="S43" s="259"/>
      <c r="V43" s="259"/>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476</v>
      </c>
    </row>
  </sheetData>
  <sheetProtection algorithmName="SHA-512" hashValue="zLCWwYoAJ3Qn/LW9W3T3V6fdRWz4LHNfSTN1/5u1hetnO+xa1WdIF48kgTEj24HpV6ld7Nu25hFnEOlFdIcuPw==" saltValue="t8HDyZlFoo+MLxZohzSamw=="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526</v>
      </c>
      <c r="G46" s="8" t="s">
        <v>527</v>
      </c>
      <c r="H46" s="8" t="s">
        <v>528</v>
      </c>
      <c r="I46" s="8" t="s">
        <v>529</v>
      </c>
      <c r="J46" s="9" t="s">
        <v>530</v>
      </c>
    </row>
    <row r="47" spans="2:10" ht="57.75" customHeight="1" x14ac:dyDescent="0.2">
      <c r="B47" s="10"/>
      <c r="C47" s="1140" t="s">
        <v>3</v>
      </c>
      <c r="D47" s="1140"/>
      <c r="E47" s="1141"/>
      <c r="F47" s="11">
        <v>73.84</v>
      </c>
      <c r="G47" s="12">
        <v>60.65</v>
      </c>
      <c r="H47" s="12">
        <v>57.82</v>
      </c>
      <c r="I47" s="12">
        <v>58.45</v>
      </c>
      <c r="J47" s="13">
        <v>55.49</v>
      </c>
    </row>
    <row r="48" spans="2:10" ht="57.75" customHeight="1" x14ac:dyDescent="0.2">
      <c r="B48" s="14"/>
      <c r="C48" s="1142" t="s">
        <v>4</v>
      </c>
      <c r="D48" s="1142"/>
      <c r="E48" s="1143"/>
      <c r="F48" s="15">
        <v>3.71</v>
      </c>
      <c r="G48" s="16">
        <v>3.62</v>
      </c>
      <c r="H48" s="16">
        <v>3.52</v>
      </c>
      <c r="I48" s="16">
        <v>5.85</v>
      </c>
      <c r="J48" s="17">
        <v>4.6399999999999997</v>
      </c>
    </row>
    <row r="49" spans="2:10" ht="57.75" customHeight="1" thickBot="1" x14ac:dyDescent="0.25">
      <c r="B49" s="18"/>
      <c r="C49" s="1144" t="s">
        <v>5</v>
      </c>
      <c r="D49" s="1144"/>
      <c r="E49" s="1145"/>
      <c r="F49" s="19" t="s">
        <v>531</v>
      </c>
      <c r="G49" s="20" t="s">
        <v>532</v>
      </c>
      <c r="H49" s="20">
        <v>1.64</v>
      </c>
      <c r="I49" s="20">
        <v>0.77</v>
      </c>
      <c r="J49" s="21" t="s">
        <v>533</v>
      </c>
    </row>
    <row r="50" spans="2:10" ht="13" x14ac:dyDescent="0.2"/>
  </sheetData>
  <sheetProtection algorithmName="SHA-512" hashValue="o9BaKDUMS2zybgIoR8Gh1jAdhnfWo3t0byhavoR9DhXVxtAD+TXmcxrDAA6vASEKDhWQm7gzEEfWQxtOvra5eQ==" saltValue="cy/3tnvppKE2Xr0DFJJVg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3">
      <c r="A33" s="22"/>
      <c r="B33" s="25" t="s">
        <v>6</v>
      </c>
      <c r="C33" s="26"/>
      <c r="D33" s="26"/>
      <c r="E33" s="27" t="s">
        <v>2</v>
      </c>
      <c r="F33" s="28" t="s">
        <v>526</v>
      </c>
      <c r="G33" s="29" t="s">
        <v>527</v>
      </c>
      <c r="H33" s="29" t="s">
        <v>528</v>
      </c>
      <c r="I33" s="29" t="s">
        <v>529</v>
      </c>
      <c r="J33" s="30" t="s">
        <v>530</v>
      </c>
      <c r="K33" s="22"/>
      <c r="L33" s="22"/>
      <c r="M33" s="22"/>
      <c r="N33" s="22"/>
      <c r="O33" s="22"/>
      <c r="P33" s="22"/>
    </row>
    <row r="34" spans="1:16" ht="39" customHeight="1" x14ac:dyDescent="0.2">
      <c r="A34" s="22"/>
      <c r="B34" s="31"/>
      <c r="C34" s="1152" t="s">
        <v>534</v>
      </c>
      <c r="D34" s="1152"/>
      <c r="E34" s="1153"/>
      <c r="F34" s="32">
        <v>23.56</v>
      </c>
      <c r="G34" s="33">
        <v>24.1</v>
      </c>
      <c r="H34" s="33">
        <v>23.92</v>
      </c>
      <c r="I34" s="33">
        <v>25.4</v>
      </c>
      <c r="J34" s="34">
        <v>24.65</v>
      </c>
      <c r="K34" s="22"/>
      <c r="L34" s="22"/>
      <c r="M34" s="22"/>
      <c r="N34" s="22"/>
      <c r="O34" s="22"/>
      <c r="P34" s="22"/>
    </row>
    <row r="35" spans="1:16" ht="39" customHeight="1" x14ac:dyDescent="0.2">
      <c r="A35" s="22"/>
      <c r="B35" s="35"/>
      <c r="C35" s="1146" t="s">
        <v>535</v>
      </c>
      <c r="D35" s="1147"/>
      <c r="E35" s="1148"/>
      <c r="F35" s="36" t="s">
        <v>488</v>
      </c>
      <c r="G35" s="37" t="s">
        <v>488</v>
      </c>
      <c r="H35" s="37">
        <v>4.0999999999999996</v>
      </c>
      <c r="I35" s="37">
        <v>6.99</v>
      </c>
      <c r="J35" s="38">
        <v>8.7100000000000009</v>
      </c>
      <c r="K35" s="22"/>
      <c r="L35" s="22"/>
      <c r="M35" s="22"/>
      <c r="N35" s="22"/>
      <c r="O35" s="22"/>
      <c r="P35" s="22"/>
    </row>
    <row r="36" spans="1:16" ht="39" customHeight="1" x14ac:dyDescent="0.2">
      <c r="A36" s="22"/>
      <c r="B36" s="35"/>
      <c r="C36" s="1146" t="s">
        <v>536</v>
      </c>
      <c r="D36" s="1147"/>
      <c r="E36" s="1148"/>
      <c r="F36" s="36">
        <v>3.62</v>
      </c>
      <c r="G36" s="37">
        <v>3.54</v>
      </c>
      <c r="H36" s="37">
        <v>3.44</v>
      </c>
      <c r="I36" s="37">
        <v>5.77</v>
      </c>
      <c r="J36" s="38">
        <v>4.57</v>
      </c>
      <c r="K36" s="22"/>
      <c r="L36" s="22"/>
      <c r="M36" s="22"/>
      <c r="N36" s="22"/>
      <c r="O36" s="22"/>
      <c r="P36" s="22"/>
    </row>
    <row r="37" spans="1:16" ht="39" customHeight="1" x14ac:dyDescent="0.2">
      <c r="A37" s="22"/>
      <c r="B37" s="35"/>
      <c r="C37" s="1146" t="s">
        <v>537</v>
      </c>
      <c r="D37" s="1147"/>
      <c r="E37" s="1148"/>
      <c r="F37" s="36">
        <v>1.24</v>
      </c>
      <c r="G37" s="37">
        <v>1.8</v>
      </c>
      <c r="H37" s="37">
        <v>2.2400000000000002</v>
      </c>
      <c r="I37" s="37">
        <v>1.76</v>
      </c>
      <c r="J37" s="38">
        <v>1.19</v>
      </c>
      <c r="K37" s="22"/>
      <c r="L37" s="22"/>
      <c r="M37" s="22"/>
      <c r="N37" s="22"/>
      <c r="O37" s="22"/>
      <c r="P37" s="22"/>
    </row>
    <row r="38" spans="1:16" ht="39" customHeight="1" x14ac:dyDescent="0.2">
      <c r="A38" s="22"/>
      <c r="B38" s="35"/>
      <c r="C38" s="1146" t="s">
        <v>538</v>
      </c>
      <c r="D38" s="1147"/>
      <c r="E38" s="1148"/>
      <c r="F38" s="36">
        <v>1.4</v>
      </c>
      <c r="G38" s="37">
        <v>1.22</v>
      </c>
      <c r="H38" s="37">
        <v>0.74</v>
      </c>
      <c r="I38" s="37">
        <v>0.72</v>
      </c>
      <c r="J38" s="38">
        <v>0.74</v>
      </c>
      <c r="K38" s="22"/>
      <c r="L38" s="22"/>
      <c r="M38" s="22"/>
      <c r="N38" s="22"/>
      <c r="O38" s="22"/>
      <c r="P38" s="22"/>
    </row>
    <row r="39" spans="1:16" ht="39" customHeight="1" x14ac:dyDescent="0.2">
      <c r="A39" s="22"/>
      <c r="B39" s="35"/>
      <c r="C39" s="1146" t="s">
        <v>539</v>
      </c>
      <c r="D39" s="1147"/>
      <c r="E39" s="1148"/>
      <c r="F39" s="36">
        <v>0.09</v>
      </c>
      <c r="G39" s="37">
        <v>0.05</v>
      </c>
      <c r="H39" s="37">
        <v>0.06</v>
      </c>
      <c r="I39" s="37">
        <v>0.26</v>
      </c>
      <c r="J39" s="38">
        <v>0.27</v>
      </c>
      <c r="K39" s="22"/>
      <c r="L39" s="22"/>
      <c r="M39" s="22"/>
      <c r="N39" s="22"/>
      <c r="O39" s="22"/>
      <c r="P39" s="22"/>
    </row>
    <row r="40" spans="1:16" ht="39" customHeight="1" x14ac:dyDescent="0.2">
      <c r="A40" s="22"/>
      <c r="B40" s="35"/>
      <c r="C40" s="1146" t="s">
        <v>540</v>
      </c>
      <c r="D40" s="1147"/>
      <c r="E40" s="1148"/>
      <c r="F40" s="36">
        <v>7.0000000000000007E-2</v>
      </c>
      <c r="G40" s="37">
        <v>7.0000000000000007E-2</v>
      </c>
      <c r="H40" s="37">
        <v>0.06</v>
      </c>
      <c r="I40" s="37">
        <v>7.0000000000000007E-2</v>
      </c>
      <c r="J40" s="38">
        <v>0.06</v>
      </c>
      <c r="K40" s="22"/>
      <c r="L40" s="22"/>
      <c r="M40" s="22"/>
      <c r="N40" s="22"/>
      <c r="O40" s="22"/>
      <c r="P40" s="22"/>
    </row>
    <row r="41" spans="1:16" ht="39" customHeight="1" x14ac:dyDescent="0.2">
      <c r="A41" s="22"/>
      <c r="B41" s="35"/>
      <c r="C41" s="1146"/>
      <c r="D41" s="1147"/>
      <c r="E41" s="1148"/>
      <c r="F41" s="36"/>
      <c r="G41" s="37"/>
      <c r="H41" s="37"/>
      <c r="I41" s="37"/>
      <c r="J41" s="38"/>
      <c r="K41" s="22"/>
      <c r="L41" s="22"/>
      <c r="M41" s="22"/>
      <c r="N41" s="22"/>
      <c r="O41" s="22"/>
      <c r="P41" s="22"/>
    </row>
    <row r="42" spans="1:16" ht="39" customHeight="1" x14ac:dyDescent="0.2">
      <c r="A42" s="22"/>
      <c r="B42" s="39"/>
      <c r="C42" s="1146" t="s">
        <v>541</v>
      </c>
      <c r="D42" s="1147"/>
      <c r="E42" s="1148"/>
      <c r="F42" s="36" t="s">
        <v>488</v>
      </c>
      <c r="G42" s="37" t="s">
        <v>488</v>
      </c>
      <c r="H42" s="37" t="s">
        <v>488</v>
      </c>
      <c r="I42" s="37" t="s">
        <v>488</v>
      </c>
      <c r="J42" s="38" t="s">
        <v>488</v>
      </c>
      <c r="K42" s="22"/>
      <c r="L42" s="22"/>
      <c r="M42" s="22"/>
      <c r="N42" s="22"/>
      <c r="O42" s="22"/>
      <c r="P42" s="22"/>
    </row>
    <row r="43" spans="1:16" ht="39" customHeight="1" thickBot="1" x14ac:dyDescent="0.25">
      <c r="A43" s="22"/>
      <c r="B43" s="40"/>
      <c r="C43" s="1149" t="s">
        <v>542</v>
      </c>
      <c r="D43" s="1150"/>
      <c r="E43" s="1151"/>
      <c r="F43" s="41">
        <v>0.16</v>
      </c>
      <c r="G43" s="42">
        <v>0.53</v>
      </c>
      <c r="H43" s="42" t="s">
        <v>488</v>
      </c>
      <c r="I43" s="42" t="s">
        <v>488</v>
      </c>
      <c r="J43" s="43" t="s">
        <v>488</v>
      </c>
      <c r="K43" s="22"/>
      <c r="L43" s="22"/>
      <c r="M43" s="22"/>
      <c r="N43" s="22"/>
      <c r="O43" s="22"/>
      <c r="P43" s="22"/>
    </row>
    <row r="44" spans="1:16" ht="39" customHeight="1" x14ac:dyDescent="0.2">
      <c r="A44" s="22"/>
      <c r="B44" s="44"/>
      <c r="C44" s="45"/>
      <c r="D44" s="46"/>
      <c r="E44" s="46"/>
      <c r="F44" s="47"/>
      <c r="G44" s="47"/>
      <c r="H44" s="47"/>
      <c r="I44" s="47"/>
      <c r="J44" s="47"/>
      <c r="K44" s="22"/>
      <c r="L44" s="22"/>
      <c r="M44" s="22"/>
      <c r="N44" s="22"/>
      <c r="O44" s="22"/>
      <c r="P44" s="22"/>
    </row>
    <row r="45" spans="1:16" ht="16.5" x14ac:dyDescent="0.2">
      <c r="A45" s="22"/>
      <c r="B45" s="22"/>
      <c r="C45" s="22"/>
      <c r="D45" s="22"/>
      <c r="E45" s="22"/>
      <c r="F45" s="22"/>
      <c r="G45" s="22"/>
      <c r="H45" s="22"/>
      <c r="I45" s="22"/>
      <c r="J45" s="22"/>
      <c r="K45" s="22"/>
      <c r="L45" s="22"/>
      <c r="M45" s="22"/>
      <c r="N45" s="22"/>
      <c r="O45" s="22"/>
      <c r="P45" s="22"/>
    </row>
  </sheetData>
  <sheetProtection algorithmName="SHA-512" hashValue="e7YwzTytC8OaC2ii9mJ9/jfvepxz/eOILk/QKOGp2/TAof/5iWZYktC01fFQ7eBtez78D8zf/tl3ncSs31kg2A==" saltValue="nYS353sTC7mlmdG7NAgc9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3">
      <c r="A44" s="48"/>
      <c r="B44" s="51" t="s">
        <v>8</v>
      </c>
      <c r="C44" s="52"/>
      <c r="D44" s="52"/>
      <c r="E44" s="53"/>
      <c r="F44" s="53"/>
      <c r="G44" s="53"/>
      <c r="H44" s="53"/>
      <c r="I44" s="53"/>
      <c r="J44" s="54" t="s">
        <v>2</v>
      </c>
      <c r="K44" s="55" t="s">
        <v>526</v>
      </c>
      <c r="L44" s="56" t="s">
        <v>527</v>
      </c>
      <c r="M44" s="56" t="s">
        <v>528</v>
      </c>
      <c r="N44" s="56" t="s">
        <v>529</v>
      </c>
      <c r="O44" s="57" t="s">
        <v>530</v>
      </c>
      <c r="P44" s="48"/>
      <c r="Q44" s="48"/>
      <c r="R44" s="48"/>
      <c r="S44" s="48"/>
      <c r="T44" s="48"/>
      <c r="U44" s="48"/>
    </row>
    <row r="45" spans="1:21" ht="30.75" customHeight="1" x14ac:dyDescent="0.2">
      <c r="A45" s="48"/>
      <c r="B45" s="1177" t="s">
        <v>9</v>
      </c>
      <c r="C45" s="1178"/>
      <c r="D45" s="58"/>
      <c r="E45" s="1183" t="s">
        <v>10</v>
      </c>
      <c r="F45" s="1183"/>
      <c r="G45" s="1183"/>
      <c r="H45" s="1183"/>
      <c r="I45" s="1183"/>
      <c r="J45" s="1184"/>
      <c r="K45" s="59">
        <v>24</v>
      </c>
      <c r="L45" s="60">
        <v>56</v>
      </c>
      <c r="M45" s="60">
        <v>55</v>
      </c>
      <c r="N45" s="60">
        <v>63</v>
      </c>
      <c r="O45" s="61">
        <v>151</v>
      </c>
      <c r="P45" s="48"/>
      <c r="Q45" s="48"/>
      <c r="R45" s="48"/>
      <c r="S45" s="48"/>
      <c r="T45" s="48"/>
      <c r="U45" s="48"/>
    </row>
    <row r="46" spans="1:21" ht="30.75" customHeight="1" x14ac:dyDescent="0.2">
      <c r="A46" s="48"/>
      <c r="B46" s="1179"/>
      <c r="C46" s="1180"/>
      <c r="D46" s="62"/>
      <c r="E46" s="1156" t="s">
        <v>11</v>
      </c>
      <c r="F46" s="1156"/>
      <c r="G46" s="1156"/>
      <c r="H46" s="1156"/>
      <c r="I46" s="1156"/>
      <c r="J46" s="1157"/>
      <c r="K46" s="63" t="s">
        <v>488</v>
      </c>
      <c r="L46" s="64" t="s">
        <v>488</v>
      </c>
      <c r="M46" s="64" t="s">
        <v>488</v>
      </c>
      <c r="N46" s="64" t="s">
        <v>488</v>
      </c>
      <c r="O46" s="65" t="s">
        <v>488</v>
      </c>
      <c r="P46" s="48"/>
      <c r="Q46" s="48"/>
      <c r="R46" s="48"/>
      <c r="S46" s="48"/>
      <c r="T46" s="48"/>
      <c r="U46" s="48"/>
    </row>
    <row r="47" spans="1:21" ht="30.75" customHeight="1" x14ac:dyDescent="0.2">
      <c r="A47" s="48"/>
      <c r="B47" s="1179"/>
      <c r="C47" s="1180"/>
      <c r="D47" s="62"/>
      <c r="E47" s="1156" t="s">
        <v>12</v>
      </c>
      <c r="F47" s="1156"/>
      <c r="G47" s="1156"/>
      <c r="H47" s="1156"/>
      <c r="I47" s="1156"/>
      <c r="J47" s="1157"/>
      <c r="K47" s="63" t="s">
        <v>488</v>
      </c>
      <c r="L47" s="64" t="s">
        <v>488</v>
      </c>
      <c r="M47" s="64" t="s">
        <v>488</v>
      </c>
      <c r="N47" s="64" t="s">
        <v>488</v>
      </c>
      <c r="O47" s="65" t="s">
        <v>488</v>
      </c>
      <c r="P47" s="48"/>
      <c r="Q47" s="48"/>
      <c r="R47" s="48"/>
      <c r="S47" s="48"/>
      <c r="T47" s="48"/>
      <c r="U47" s="48"/>
    </row>
    <row r="48" spans="1:21" ht="30.75" customHeight="1" x14ac:dyDescent="0.2">
      <c r="A48" s="48"/>
      <c r="B48" s="1179"/>
      <c r="C48" s="1180"/>
      <c r="D48" s="62"/>
      <c r="E48" s="1156" t="s">
        <v>13</v>
      </c>
      <c r="F48" s="1156"/>
      <c r="G48" s="1156"/>
      <c r="H48" s="1156"/>
      <c r="I48" s="1156"/>
      <c r="J48" s="1157"/>
      <c r="K48" s="63">
        <v>226</v>
      </c>
      <c r="L48" s="64">
        <v>224</v>
      </c>
      <c r="M48" s="64">
        <v>235</v>
      </c>
      <c r="N48" s="64">
        <v>243</v>
      </c>
      <c r="O48" s="65">
        <v>242</v>
      </c>
      <c r="P48" s="48"/>
      <c r="Q48" s="48"/>
      <c r="R48" s="48"/>
      <c r="S48" s="48"/>
      <c r="T48" s="48"/>
      <c r="U48" s="48"/>
    </row>
    <row r="49" spans="1:21" ht="30.75" customHeight="1" x14ac:dyDescent="0.2">
      <c r="A49" s="48"/>
      <c r="B49" s="1179"/>
      <c r="C49" s="1180"/>
      <c r="D49" s="62"/>
      <c r="E49" s="1156" t="s">
        <v>14</v>
      </c>
      <c r="F49" s="1156"/>
      <c r="G49" s="1156"/>
      <c r="H49" s="1156"/>
      <c r="I49" s="1156"/>
      <c r="J49" s="1157"/>
      <c r="K49" s="63">
        <v>32</v>
      </c>
      <c r="L49" s="64">
        <v>32</v>
      </c>
      <c r="M49" s="64">
        <v>32</v>
      </c>
      <c r="N49" s="64">
        <v>34</v>
      </c>
      <c r="O49" s="65">
        <v>36</v>
      </c>
      <c r="P49" s="48"/>
      <c r="Q49" s="48"/>
      <c r="R49" s="48"/>
      <c r="S49" s="48"/>
      <c r="T49" s="48"/>
      <c r="U49" s="48"/>
    </row>
    <row r="50" spans="1:21" ht="30.75" customHeight="1" x14ac:dyDescent="0.2">
      <c r="A50" s="48"/>
      <c r="B50" s="1179"/>
      <c r="C50" s="1180"/>
      <c r="D50" s="62"/>
      <c r="E50" s="1156" t="s">
        <v>15</v>
      </c>
      <c r="F50" s="1156"/>
      <c r="G50" s="1156"/>
      <c r="H50" s="1156"/>
      <c r="I50" s="1156"/>
      <c r="J50" s="1157"/>
      <c r="K50" s="63" t="s">
        <v>488</v>
      </c>
      <c r="L50" s="64" t="s">
        <v>488</v>
      </c>
      <c r="M50" s="64" t="s">
        <v>488</v>
      </c>
      <c r="N50" s="64" t="s">
        <v>488</v>
      </c>
      <c r="O50" s="65" t="s">
        <v>488</v>
      </c>
      <c r="P50" s="48"/>
      <c r="Q50" s="48"/>
      <c r="R50" s="48"/>
      <c r="S50" s="48"/>
      <c r="T50" s="48"/>
      <c r="U50" s="48"/>
    </row>
    <row r="51" spans="1:21" ht="30.75" customHeight="1" x14ac:dyDescent="0.2">
      <c r="A51" s="48"/>
      <c r="B51" s="1181"/>
      <c r="C51" s="1182"/>
      <c r="D51" s="66"/>
      <c r="E51" s="1156" t="s">
        <v>16</v>
      </c>
      <c r="F51" s="1156"/>
      <c r="G51" s="1156"/>
      <c r="H51" s="1156"/>
      <c r="I51" s="1156"/>
      <c r="J51" s="1157"/>
      <c r="K51" s="63" t="s">
        <v>488</v>
      </c>
      <c r="L51" s="64" t="s">
        <v>488</v>
      </c>
      <c r="M51" s="64" t="s">
        <v>488</v>
      </c>
      <c r="N51" s="64" t="s">
        <v>488</v>
      </c>
      <c r="O51" s="65" t="s">
        <v>488</v>
      </c>
      <c r="P51" s="48"/>
      <c r="Q51" s="48"/>
      <c r="R51" s="48"/>
      <c r="S51" s="48"/>
      <c r="T51" s="48"/>
      <c r="U51" s="48"/>
    </row>
    <row r="52" spans="1:21" ht="30.75" customHeight="1" x14ac:dyDescent="0.2">
      <c r="A52" s="48"/>
      <c r="B52" s="1154" t="s">
        <v>17</v>
      </c>
      <c r="C52" s="1155"/>
      <c r="D52" s="66"/>
      <c r="E52" s="1156" t="s">
        <v>18</v>
      </c>
      <c r="F52" s="1156"/>
      <c r="G52" s="1156"/>
      <c r="H52" s="1156"/>
      <c r="I52" s="1156"/>
      <c r="J52" s="1157"/>
      <c r="K52" s="63">
        <v>408</v>
      </c>
      <c r="L52" s="64">
        <v>399</v>
      </c>
      <c r="M52" s="64">
        <v>405</v>
      </c>
      <c r="N52" s="64">
        <v>404</v>
      </c>
      <c r="O52" s="65">
        <v>411</v>
      </c>
      <c r="P52" s="48"/>
      <c r="Q52" s="48"/>
      <c r="R52" s="48"/>
      <c r="S52" s="48"/>
      <c r="T52" s="48"/>
      <c r="U52" s="48"/>
    </row>
    <row r="53" spans="1:21" ht="30.75" customHeight="1" thickBot="1" x14ac:dyDescent="0.25">
      <c r="A53" s="48"/>
      <c r="B53" s="1158" t="s">
        <v>19</v>
      </c>
      <c r="C53" s="1159"/>
      <c r="D53" s="67"/>
      <c r="E53" s="1160" t="s">
        <v>20</v>
      </c>
      <c r="F53" s="1160"/>
      <c r="G53" s="1160"/>
      <c r="H53" s="1160"/>
      <c r="I53" s="1160"/>
      <c r="J53" s="1161"/>
      <c r="K53" s="68">
        <v>-126</v>
      </c>
      <c r="L53" s="69">
        <v>-87</v>
      </c>
      <c r="M53" s="69">
        <v>-83</v>
      </c>
      <c r="N53" s="69">
        <v>-64</v>
      </c>
      <c r="O53" s="70">
        <v>18</v>
      </c>
      <c r="P53" s="48"/>
      <c r="Q53" s="48"/>
      <c r="R53" s="48"/>
      <c r="S53" s="48"/>
      <c r="T53" s="48"/>
      <c r="U53" s="48"/>
    </row>
    <row r="54" spans="1:21" ht="24" customHeight="1" x14ac:dyDescent="0.2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2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3">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3">
      <c r="A57" s="48"/>
      <c r="B57" s="76"/>
      <c r="C57" s="77"/>
      <c r="D57" s="77"/>
      <c r="E57" s="78"/>
      <c r="F57" s="78"/>
      <c r="G57" s="78"/>
      <c r="H57" s="78"/>
      <c r="I57" s="78"/>
      <c r="J57" s="79" t="s">
        <v>2</v>
      </c>
      <c r="K57" s="80" t="s">
        <v>543</v>
      </c>
      <c r="L57" s="81" t="s">
        <v>544</v>
      </c>
      <c r="M57" s="81" t="s">
        <v>545</v>
      </c>
      <c r="N57" s="81" t="s">
        <v>546</v>
      </c>
      <c r="O57" s="82" t="s">
        <v>547</v>
      </c>
      <c r="P57" s="48"/>
      <c r="Q57" s="48"/>
      <c r="R57" s="48"/>
      <c r="S57" s="48"/>
      <c r="T57" s="48"/>
      <c r="U57" s="48"/>
    </row>
    <row r="58" spans="1:21" ht="31.5" customHeight="1" x14ac:dyDescent="0.2">
      <c r="B58" s="1162" t="s">
        <v>24</v>
      </c>
      <c r="C58" s="1163"/>
      <c r="D58" s="1168" t="s">
        <v>25</v>
      </c>
      <c r="E58" s="1169"/>
      <c r="F58" s="1169"/>
      <c r="G58" s="1169"/>
      <c r="H58" s="1169"/>
      <c r="I58" s="1169"/>
      <c r="J58" s="1170"/>
      <c r="K58" s="83"/>
      <c r="L58" s="84"/>
      <c r="M58" s="84"/>
      <c r="N58" s="84"/>
      <c r="O58" s="85"/>
    </row>
    <row r="59" spans="1:21" ht="31.5" customHeight="1" x14ac:dyDescent="0.2">
      <c r="B59" s="1164"/>
      <c r="C59" s="1165"/>
      <c r="D59" s="1171" t="s">
        <v>26</v>
      </c>
      <c r="E59" s="1172"/>
      <c r="F59" s="1172"/>
      <c r="G59" s="1172"/>
      <c r="H59" s="1172"/>
      <c r="I59" s="1172"/>
      <c r="J59" s="1173"/>
      <c r="K59" s="86"/>
      <c r="L59" s="87"/>
      <c r="M59" s="87"/>
      <c r="N59" s="87"/>
      <c r="O59" s="88"/>
    </row>
    <row r="60" spans="1:21" ht="31.5" customHeight="1" thickBot="1" x14ac:dyDescent="0.25">
      <c r="B60" s="1166"/>
      <c r="C60" s="1167"/>
      <c r="D60" s="1174" t="s">
        <v>27</v>
      </c>
      <c r="E60" s="1175"/>
      <c r="F60" s="1175"/>
      <c r="G60" s="1175"/>
      <c r="H60" s="1175"/>
      <c r="I60" s="1175"/>
      <c r="J60" s="1176"/>
      <c r="K60" s="89"/>
      <c r="L60" s="90"/>
      <c r="M60" s="90"/>
      <c r="N60" s="90"/>
      <c r="O60" s="91"/>
    </row>
    <row r="61" spans="1:21" ht="24" customHeight="1" x14ac:dyDescent="0.2">
      <c r="B61" s="92"/>
      <c r="C61" s="92"/>
      <c r="D61" s="93" t="s">
        <v>28</v>
      </c>
      <c r="E61" s="94"/>
      <c r="F61" s="94"/>
      <c r="G61" s="94"/>
      <c r="H61" s="94"/>
      <c r="I61" s="94"/>
      <c r="J61" s="94"/>
      <c r="K61" s="94"/>
      <c r="L61" s="94"/>
      <c r="M61" s="94"/>
      <c r="N61" s="94"/>
      <c r="O61" s="94"/>
    </row>
    <row r="62" spans="1:21" ht="24" customHeight="1" x14ac:dyDescent="0.2">
      <c r="B62" s="95"/>
      <c r="C62" s="95"/>
      <c r="D62" s="93" t="s">
        <v>29</v>
      </c>
      <c r="E62" s="94"/>
      <c r="F62" s="94"/>
      <c r="G62" s="94"/>
      <c r="H62" s="94"/>
      <c r="I62" s="94"/>
      <c r="J62" s="94"/>
      <c r="K62" s="94"/>
      <c r="L62" s="94"/>
      <c r="M62" s="94"/>
      <c r="N62" s="94"/>
      <c r="O62" s="94"/>
    </row>
    <row r="63" spans="1:21" ht="24" customHeight="1" x14ac:dyDescent="0.2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JR/YnIHgj9KAraj83xi1AWjNv6JHIe/Gy3M8tBemDkJOdqO9SYQYrZquG/TwzRpRbnSMmCtcqHELGSkm2IugAQ==" saltValue="n9Ri//4BcWbUg1kiZmpv4w=="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2"/>
  <cols>
    <col min="1" max="1" width="6.6328125" style="96" customWidth="1"/>
    <col min="2" max="3" width="12.6328125" style="96" customWidth="1"/>
    <col min="4" max="4" width="11.6328125" style="96" customWidth="1"/>
    <col min="5" max="8" width="10.36328125" style="96" customWidth="1"/>
    <col min="9" max="13" width="16.36328125" style="96" customWidth="1"/>
    <col min="14" max="19" width="12.63281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7</v>
      </c>
    </row>
    <row r="40" spans="2:13" ht="27.75" customHeight="1" thickBot="1" x14ac:dyDescent="0.3">
      <c r="B40" s="98" t="s">
        <v>8</v>
      </c>
      <c r="C40" s="99"/>
      <c r="D40" s="99"/>
      <c r="E40" s="100"/>
      <c r="F40" s="100"/>
      <c r="G40" s="100"/>
      <c r="H40" s="101" t="s">
        <v>2</v>
      </c>
      <c r="I40" s="102" t="s">
        <v>526</v>
      </c>
      <c r="J40" s="103" t="s">
        <v>527</v>
      </c>
      <c r="K40" s="103" t="s">
        <v>528</v>
      </c>
      <c r="L40" s="103" t="s">
        <v>529</v>
      </c>
      <c r="M40" s="104" t="s">
        <v>530</v>
      </c>
    </row>
    <row r="41" spans="2:13" ht="27.75" customHeight="1" x14ac:dyDescent="0.2">
      <c r="B41" s="1197" t="s">
        <v>30</v>
      </c>
      <c r="C41" s="1198"/>
      <c r="D41" s="105"/>
      <c r="E41" s="1199" t="s">
        <v>31</v>
      </c>
      <c r="F41" s="1199"/>
      <c r="G41" s="1199"/>
      <c r="H41" s="1200"/>
      <c r="I41" s="355">
        <v>1296</v>
      </c>
      <c r="J41" s="356">
        <v>2895</v>
      </c>
      <c r="K41" s="356">
        <v>3272</v>
      </c>
      <c r="L41" s="356">
        <v>3363</v>
      </c>
      <c r="M41" s="357">
        <v>3458</v>
      </c>
    </row>
    <row r="42" spans="2:13" ht="27.75" customHeight="1" x14ac:dyDescent="0.2">
      <c r="B42" s="1187"/>
      <c r="C42" s="1188"/>
      <c r="D42" s="106"/>
      <c r="E42" s="1191" t="s">
        <v>32</v>
      </c>
      <c r="F42" s="1191"/>
      <c r="G42" s="1191"/>
      <c r="H42" s="1192"/>
      <c r="I42" s="358" t="s">
        <v>488</v>
      </c>
      <c r="J42" s="359" t="s">
        <v>488</v>
      </c>
      <c r="K42" s="359" t="s">
        <v>488</v>
      </c>
      <c r="L42" s="359" t="s">
        <v>488</v>
      </c>
      <c r="M42" s="360" t="s">
        <v>488</v>
      </c>
    </row>
    <row r="43" spans="2:13" ht="27.75" customHeight="1" x14ac:dyDescent="0.2">
      <c r="B43" s="1187"/>
      <c r="C43" s="1188"/>
      <c r="D43" s="106"/>
      <c r="E43" s="1191" t="s">
        <v>33</v>
      </c>
      <c r="F43" s="1191"/>
      <c r="G43" s="1191"/>
      <c r="H43" s="1192"/>
      <c r="I43" s="358">
        <v>3062</v>
      </c>
      <c r="J43" s="359">
        <v>2980</v>
      </c>
      <c r="K43" s="359">
        <v>2879</v>
      </c>
      <c r="L43" s="359">
        <v>2750</v>
      </c>
      <c r="M43" s="360">
        <v>2604</v>
      </c>
    </row>
    <row r="44" spans="2:13" ht="27.75" customHeight="1" x14ac:dyDescent="0.2">
      <c r="B44" s="1187"/>
      <c r="C44" s="1188"/>
      <c r="D44" s="106"/>
      <c r="E44" s="1191" t="s">
        <v>34</v>
      </c>
      <c r="F44" s="1191"/>
      <c r="G44" s="1191"/>
      <c r="H44" s="1192"/>
      <c r="I44" s="358">
        <v>256</v>
      </c>
      <c r="J44" s="359">
        <v>239</v>
      </c>
      <c r="K44" s="359">
        <v>211</v>
      </c>
      <c r="L44" s="359">
        <v>180</v>
      </c>
      <c r="M44" s="360">
        <v>164</v>
      </c>
    </row>
    <row r="45" spans="2:13" ht="27.75" customHeight="1" x14ac:dyDescent="0.2">
      <c r="B45" s="1187"/>
      <c r="C45" s="1188"/>
      <c r="D45" s="106"/>
      <c r="E45" s="1191" t="s">
        <v>35</v>
      </c>
      <c r="F45" s="1191"/>
      <c r="G45" s="1191"/>
      <c r="H45" s="1192"/>
      <c r="I45" s="358">
        <v>222</v>
      </c>
      <c r="J45" s="359">
        <v>307</v>
      </c>
      <c r="K45" s="359">
        <v>223</v>
      </c>
      <c r="L45" s="359">
        <v>199</v>
      </c>
      <c r="M45" s="360">
        <v>224</v>
      </c>
    </row>
    <row r="46" spans="2:13" ht="27.75" customHeight="1" x14ac:dyDescent="0.2">
      <c r="B46" s="1187"/>
      <c r="C46" s="1188"/>
      <c r="D46" s="107"/>
      <c r="E46" s="1191" t="s">
        <v>36</v>
      </c>
      <c r="F46" s="1191"/>
      <c r="G46" s="1191"/>
      <c r="H46" s="1192"/>
      <c r="I46" s="358" t="s">
        <v>488</v>
      </c>
      <c r="J46" s="359" t="s">
        <v>488</v>
      </c>
      <c r="K46" s="359" t="s">
        <v>488</v>
      </c>
      <c r="L46" s="359" t="s">
        <v>488</v>
      </c>
      <c r="M46" s="360" t="s">
        <v>488</v>
      </c>
    </row>
    <row r="47" spans="2:13" ht="27.75" customHeight="1" x14ac:dyDescent="0.2">
      <c r="B47" s="1187"/>
      <c r="C47" s="1188"/>
      <c r="D47" s="108"/>
      <c r="E47" s="1201" t="s">
        <v>37</v>
      </c>
      <c r="F47" s="1202"/>
      <c r="G47" s="1202"/>
      <c r="H47" s="1203"/>
      <c r="I47" s="358" t="s">
        <v>488</v>
      </c>
      <c r="J47" s="359" t="s">
        <v>488</v>
      </c>
      <c r="K47" s="359" t="s">
        <v>488</v>
      </c>
      <c r="L47" s="359" t="s">
        <v>488</v>
      </c>
      <c r="M47" s="360" t="s">
        <v>488</v>
      </c>
    </row>
    <row r="48" spans="2:13" ht="27.75" customHeight="1" x14ac:dyDescent="0.2">
      <c r="B48" s="1187"/>
      <c r="C48" s="1188"/>
      <c r="D48" s="106"/>
      <c r="E48" s="1191" t="s">
        <v>38</v>
      </c>
      <c r="F48" s="1191"/>
      <c r="G48" s="1191"/>
      <c r="H48" s="1192"/>
      <c r="I48" s="358" t="s">
        <v>488</v>
      </c>
      <c r="J48" s="359" t="s">
        <v>488</v>
      </c>
      <c r="K48" s="359" t="s">
        <v>488</v>
      </c>
      <c r="L48" s="359" t="s">
        <v>488</v>
      </c>
      <c r="M48" s="360" t="s">
        <v>488</v>
      </c>
    </row>
    <row r="49" spans="2:13" ht="27.75" customHeight="1" x14ac:dyDescent="0.2">
      <c r="B49" s="1189"/>
      <c r="C49" s="1190"/>
      <c r="D49" s="106"/>
      <c r="E49" s="1191" t="s">
        <v>39</v>
      </c>
      <c r="F49" s="1191"/>
      <c r="G49" s="1191"/>
      <c r="H49" s="1192"/>
      <c r="I49" s="358" t="s">
        <v>488</v>
      </c>
      <c r="J49" s="359" t="s">
        <v>488</v>
      </c>
      <c r="K49" s="359" t="s">
        <v>488</v>
      </c>
      <c r="L49" s="359" t="s">
        <v>488</v>
      </c>
      <c r="M49" s="360" t="s">
        <v>488</v>
      </c>
    </row>
    <row r="50" spans="2:13" ht="27.75" customHeight="1" x14ac:dyDescent="0.2">
      <c r="B50" s="1185" t="s">
        <v>40</v>
      </c>
      <c r="C50" s="1186"/>
      <c r="D50" s="109"/>
      <c r="E50" s="1191" t="s">
        <v>41</v>
      </c>
      <c r="F50" s="1191"/>
      <c r="G50" s="1191"/>
      <c r="H50" s="1192"/>
      <c r="I50" s="358">
        <v>4768</v>
      </c>
      <c r="J50" s="359">
        <v>4533</v>
      </c>
      <c r="K50" s="359">
        <v>4803</v>
      </c>
      <c r="L50" s="359">
        <v>4936</v>
      </c>
      <c r="M50" s="360">
        <v>4993</v>
      </c>
    </row>
    <row r="51" spans="2:13" ht="27.75" customHeight="1" x14ac:dyDescent="0.2">
      <c r="B51" s="1187"/>
      <c r="C51" s="1188"/>
      <c r="D51" s="106"/>
      <c r="E51" s="1191" t="s">
        <v>42</v>
      </c>
      <c r="F51" s="1191"/>
      <c r="G51" s="1191"/>
      <c r="H51" s="1192"/>
      <c r="I51" s="358">
        <v>14</v>
      </c>
      <c r="J51" s="359">
        <v>13</v>
      </c>
      <c r="K51" s="359">
        <v>11</v>
      </c>
      <c r="L51" s="359">
        <v>9</v>
      </c>
      <c r="M51" s="360">
        <v>7</v>
      </c>
    </row>
    <row r="52" spans="2:13" ht="27.75" customHeight="1" x14ac:dyDescent="0.2">
      <c r="B52" s="1189"/>
      <c r="C52" s="1190"/>
      <c r="D52" s="106"/>
      <c r="E52" s="1191" t="s">
        <v>43</v>
      </c>
      <c r="F52" s="1191"/>
      <c r="G52" s="1191"/>
      <c r="H52" s="1192"/>
      <c r="I52" s="358">
        <v>4888</v>
      </c>
      <c r="J52" s="359">
        <v>5425</v>
      </c>
      <c r="K52" s="359">
        <v>5432</v>
      </c>
      <c r="L52" s="359">
        <v>5185</v>
      </c>
      <c r="M52" s="360">
        <v>4894</v>
      </c>
    </row>
    <row r="53" spans="2:13" ht="27.75" customHeight="1" thickBot="1" x14ac:dyDescent="0.25">
      <c r="B53" s="1193" t="s">
        <v>19</v>
      </c>
      <c r="C53" s="1194"/>
      <c r="D53" s="110"/>
      <c r="E53" s="1195" t="s">
        <v>44</v>
      </c>
      <c r="F53" s="1195"/>
      <c r="G53" s="1195"/>
      <c r="H53" s="1196"/>
      <c r="I53" s="361">
        <v>-4835</v>
      </c>
      <c r="J53" s="362">
        <v>-3548</v>
      </c>
      <c r="K53" s="362">
        <v>-3662</v>
      </c>
      <c r="L53" s="362">
        <v>-3637</v>
      </c>
      <c r="M53" s="363">
        <v>-3444</v>
      </c>
    </row>
    <row r="54" spans="2:13" ht="27.75" customHeight="1" x14ac:dyDescent="0.25">
      <c r="B54" s="111"/>
      <c r="C54" s="112"/>
      <c r="D54" s="112"/>
      <c r="E54" s="113"/>
      <c r="F54" s="113"/>
      <c r="G54" s="113"/>
      <c r="H54" s="113"/>
      <c r="I54" s="114"/>
      <c r="J54" s="114"/>
      <c r="K54" s="114"/>
      <c r="L54" s="114"/>
      <c r="M54" s="114"/>
    </row>
    <row r="55" spans="2:13" ht="13" x14ac:dyDescent="0.2"/>
  </sheetData>
  <sheetProtection algorithmName="SHA-512" hashValue="FMZeqo52fRZ5/ysJEwJa+85q7fTkfQzbJWW/eFtel85oYvZrUJEV4Eb/6bFXSVkm0BbRk/zH617ftGNQ7GROWQ==" saltValue="4MmNuZ8nVXtMtDAgGbBr1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15" t="s">
        <v>45</v>
      </c>
    </row>
    <row r="54" spans="2:8" ht="29.25" customHeight="1" thickBot="1" x14ac:dyDescent="0.35">
      <c r="B54" s="116" t="s">
        <v>1</v>
      </c>
      <c r="C54" s="117"/>
      <c r="D54" s="117"/>
      <c r="E54" s="118" t="s">
        <v>2</v>
      </c>
      <c r="F54" s="119" t="s">
        <v>528</v>
      </c>
      <c r="G54" s="119" t="s">
        <v>529</v>
      </c>
      <c r="H54" s="120" t="s">
        <v>530</v>
      </c>
    </row>
    <row r="55" spans="2:8" ht="52.5" customHeight="1" x14ac:dyDescent="0.2">
      <c r="B55" s="121"/>
      <c r="C55" s="1212" t="s">
        <v>46</v>
      </c>
      <c r="D55" s="1212"/>
      <c r="E55" s="1213"/>
      <c r="F55" s="122">
        <v>2308</v>
      </c>
      <c r="G55" s="122">
        <v>2253</v>
      </c>
      <c r="H55" s="123">
        <v>2198</v>
      </c>
    </row>
    <row r="56" spans="2:8" ht="52.5" customHeight="1" x14ac:dyDescent="0.2">
      <c r="B56" s="124"/>
      <c r="C56" s="1214" t="s">
        <v>47</v>
      </c>
      <c r="D56" s="1214"/>
      <c r="E56" s="1215"/>
      <c r="F56" s="125">
        <v>221</v>
      </c>
      <c r="G56" s="125">
        <v>221</v>
      </c>
      <c r="H56" s="126">
        <v>242</v>
      </c>
    </row>
    <row r="57" spans="2:8" ht="53.25" customHeight="1" x14ac:dyDescent="0.2">
      <c r="B57" s="124"/>
      <c r="C57" s="1216" t="s">
        <v>48</v>
      </c>
      <c r="D57" s="1216"/>
      <c r="E57" s="1217"/>
      <c r="F57" s="127">
        <v>2130</v>
      </c>
      <c r="G57" s="127">
        <v>2274</v>
      </c>
      <c r="H57" s="128">
        <v>2389</v>
      </c>
    </row>
    <row r="58" spans="2:8" ht="45.75" customHeight="1" x14ac:dyDescent="0.2">
      <c r="B58" s="129"/>
      <c r="C58" s="1204" t="s">
        <v>562</v>
      </c>
      <c r="D58" s="1205"/>
      <c r="E58" s="1206"/>
      <c r="F58" s="130">
        <v>812</v>
      </c>
      <c r="G58" s="130">
        <v>912</v>
      </c>
      <c r="H58" s="131">
        <v>1014</v>
      </c>
    </row>
    <row r="59" spans="2:8" ht="45.75" customHeight="1" x14ac:dyDescent="0.2">
      <c r="B59" s="129"/>
      <c r="C59" s="1204" t="s">
        <v>561</v>
      </c>
      <c r="D59" s="1205"/>
      <c r="E59" s="1206"/>
      <c r="F59" s="130">
        <v>908</v>
      </c>
      <c r="G59" s="130">
        <v>931</v>
      </c>
      <c r="H59" s="131">
        <v>931</v>
      </c>
    </row>
    <row r="60" spans="2:8" ht="45.75" customHeight="1" x14ac:dyDescent="0.2">
      <c r="B60" s="129"/>
      <c r="C60" s="1204" t="s">
        <v>559</v>
      </c>
      <c r="D60" s="1205"/>
      <c r="E60" s="1206"/>
      <c r="F60" s="130">
        <v>301</v>
      </c>
      <c r="G60" s="130">
        <v>301</v>
      </c>
      <c r="H60" s="131">
        <v>301</v>
      </c>
    </row>
    <row r="61" spans="2:8" ht="45.75" customHeight="1" x14ac:dyDescent="0.2">
      <c r="B61" s="129"/>
      <c r="C61" s="1204" t="s">
        <v>560</v>
      </c>
      <c r="D61" s="1205"/>
      <c r="E61" s="1206"/>
      <c r="F61" s="130">
        <v>100</v>
      </c>
      <c r="G61" s="130">
        <v>100</v>
      </c>
      <c r="H61" s="131">
        <v>100</v>
      </c>
    </row>
    <row r="62" spans="2:8" ht="45.75" customHeight="1" thickBot="1" x14ac:dyDescent="0.25">
      <c r="B62" s="132"/>
      <c r="C62" s="1207" t="s">
        <v>563</v>
      </c>
      <c r="D62" s="1208"/>
      <c r="E62" s="1209"/>
      <c r="F62" s="133" t="s">
        <v>564</v>
      </c>
      <c r="G62" s="133" t="s">
        <v>564</v>
      </c>
      <c r="H62" s="134">
        <v>26</v>
      </c>
    </row>
    <row r="63" spans="2:8" ht="52.5" customHeight="1" thickBot="1" x14ac:dyDescent="0.25">
      <c r="B63" s="135"/>
      <c r="C63" s="1210" t="s">
        <v>49</v>
      </c>
      <c r="D63" s="1210"/>
      <c r="E63" s="1211"/>
      <c r="F63" s="136">
        <v>4659</v>
      </c>
      <c r="G63" s="136">
        <v>4748</v>
      </c>
      <c r="H63" s="137">
        <v>4829</v>
      </c>
    </row>
    <row r="64" spans="2:8" ht="13" x14ac:dyDescent="0.2"/>
  </sheetData>
  <sheetProtection algorithmName="SHA-512" hashValue="c5hJcgSS5RJKO555uODkm52kpJjOp/TwV9sy0CciaMR4m1EgKjzrhnA+OL6dMfDOVOLSIFIN5ZvsYA3YESlSlA==" saltValue="4qcFvhA4dYh2rdsLH1oM4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144" customWidth="1"/>
    <col min="2" max="8" width="13.36328125" style="144" customWidth="1"/>
    <col min="9" max="16384" width="11.08984375" style="144"/>
  </cols>
  <sheetData>
    <row r="1" spans="1:8" x14ac:dyDescent="0.2">
      <c r="A1" s="138"/>
      <c r="B1" s="139"/>
      <c r="C1" s="140"/>
      <c r="D1" s="141"/>
      <c r="E1" s="142"/>
      <c r="F1" s="142"/>
      <c r="G1" s="142"/>
      <c r="H1" s="143"/>
    </row>
    <row r="2" spans="1:8" x14ac:dyDescent="0.2">
      <c r="A2" s="145"/>
      <c r="B2" s="146"/>
      <c r="C2" s="147"/>
      <c r="D2" s="148" t="s">
        <v>50</v>
      </c>
      <c r="E2" s="149"/>
      <c r="F2" s="150" t="s">
        <v>525</v>
      </c>
      <c r="G2" s="151"/>
      <c r="H2" s="152"/>
    </row>
    <row r="3" spans="1:8" x14ac:dyDescent="0.2">
      <c r="A3" s="148" t="s">
        <v>518</v>
      </c>
      <c r="B3" s="153"/>
      <c r="C3" s="154"/>
      <c r="D3" s="155">
        <v>49268</v>
      </c>
      <c r="E3" s="156"/>
      <c r="F3" s="157">
        <v>87464</v>
      </c>
      <c r="G3" s="158"/>
      <c r="H3" s="159"/>
    </row>
    <row r="4" spans="1:8" x14ac:dyDescent="0.2">
      <c r="A4" s="160"/>
      <c r="B4" s="161"/>
      <c r="C4" s="162"/>
      <c r="D4" s="163">
        <v>41006</v>
      </c>
      <c r="E4" s="164"/>
      <c r="F4" s="165">
        <v>47479</v>
      </c>
      <c r="G4" s="166"/>
      <c r="H4" s="167"/>
    </row>
    <row r="5" spans="1:8" x14ac:dyDescent="0.2">
      <c r="A5" s="148" t="s">
        <v>520</v>
      </c>
      <c r="B5" s="153"/>
      <c r="C5" s="154"/>
      <c r="D5" s="155">
        <v>190861</v>
      </c>
      <c r="E5" s="156"/>
      <c r="F5" s="157">
        <v>117234</v>
      </c>
      <c r="G5" s="158"/>
      <c r="H5" s="159"/>
    </row>
    <row r="6" spans="1:8" x14ac:dyDescent="0.2">
      <c r="A6" s="160"/>
      <c r="B6" s="161"/>
      <c r="C6" s="162"/>
      <c r="D6" s="163">
        <v>107783</v>
      </c>
      <c r="E6" s="164"/>
      <c r="F6" s="165">
        <v>59796</v>
      </c>
      <c r="G6" s="166"/>
      <c r="H6" s="167"/>
    </row>
    <row r="7" spans="1:8" x14ac:dyDescent="0.2">
      <c r="A7" s="148" t="s">
        <v>521</v>
      </c>
      <c r="B7" s="153"/>
      <c r="C7" s="154"/>
      <c r="D7" s="155">
        <v>50932</v>
      </c>
      <c r="E7" s="156"/>
      <c r="F7" s="157">
        <v>97758</v>
      </c>
      <c r="G7" s="158"/>
      <c r="H7" s="159"/>
    </row>
    <row r="8" spans="1:8" x14ac:dyDescent="0.2">
      <c r="A8" s="160"/>
      <c r="B8" s="161"/>
      <c r="C8" s="162"/>
      <c r="D8" s="163">
        <v>35109</v>
      </c>
      <c r="E8" s="164"/>
      <c r="F8" s="165">
        <v>45946</v>
      </c>
      <c r="G8" s="166"/>
      <c r="H8" s="167"/>
    </row>
    <row r="9" spans="1:8" x14ac:dyDescent="0.2">
      <c r="A9" s="148" t="s">
        <v>522</v>
      </c>
      <c r="B9" s="153"/>
      <c r="C9" s="154"/>
      <c r="D9" s="155">
        <v>49297</v>
      </c>
      <c r="E9" s="156"/>
      <c r="F9" s="157">
        <v>91338</v>
      </c>
      <c r="G9" s="158"/>
      <c r="H9" s="159"/>
    </row>
    <row r="10" spans="1:8" x14ac:dyDescent="0.2">
      <c r="A10" s="160"/>
      <c r="B10" s="161"/>
      <c r="C10" s="162"/>
      <c r="D10" s="163">
        <v>22082</v>
      </c>
      <c r="E10" s="164"/>
      <c r="F10" s="165">
        <v>43989</v>
      </c>
      <c r="G10" s="166"/>
      <c r="H10" s="167"/>
    </row>
    <row r="11" spans="1:8" x14ac:dyDescent="0.2">
      <c r="A11" s="148" t="s">
        <v>523</v>
      </c>
      <c r="B11" s="153"/>
      <c r="C11" s="154"/>
      <c r="D11" s="155">
        <v>47160</v>
      </c>
      <c r="E11" s="156"/>
      <c r="F11" s="157">
        <v>103975</v>
      </c>
      <c r="G11" s="158"/>
      <c r="H11" s="159"/>
    </row>
    <row r="12" spans="1:8" x14ac:dyDescent="0.2">
      <c r="A12" s="160"/>
      <c r="B12" s="161"/>
      <c r="C12" s="168"/>
      <c r="D12" s="163">
        <v>41402</v>
      </c>
      <c r="E12" s="164"/>
      <c r="F12" s="165">
        <v>52698</v>
      </c>
      <c r="G12" s="166"/>
      <c r="H12" s="167"/>
    </row>
    <row r="13" spans="1:8" x14ac:dyDescent="0.2">
      <c r="A13" s="148"/>
      <c r="B13" s="153"/>
      <c r="C13" s="169"/>
      <c r="D13" s="170">
        <v>77504</v>
      </c>
      <c r="E13" s="171"/>
      <c r="F13" s="172">
        <v>99554</v>
      </c>
      <c r="G13" s="173"/>
      <c r="H13" s="159"/>
    </row>
    <row r="14" spans="1:8" x14ac:dyDescent="0.2">
      <c r="A14" s="160"/>
      <c r="B14" s="161"/>
      <c r="C14" s="162"/>
      <c r="D14" s="163">
        <v>49476</v>
      </c>
      <c r="E14" s="164"/>
      <c r="F14" s="165">
        <v>49982</v>
      </c>
      <c r="G14" s="166"/>
      <c r="H14" s="167"/>
    </row>
    <row r="17" spans="1:11" x14ac:dyDescent="0.2">
      <c r="A17" s="144" t="s">
        <v>51</v>
      </c>
    </row>
    <row r="18" spans="1:11" x14ac:dyDescent="0.2">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2">
      <c r="A19" s="174" t="s">
        <v>52</v>
      </c>
      <c r="B19" s="174">
        <f>ROUND(VALUE(SUBSTITUTE(実質収支比率等に係る経年分析!F$48,"▲","-")),2)</f>
        <v>3.71</v>
      </c>
      <c r="C19" s="174">
        <f>ROUND(VALUE(SUBSTITUTE(実質収支比率等に係る経年分析!G$48,"▲","-")),2)</f>
        <v>3.62</v>
      </c>
      <c r="D19" s="174">
        <f>ROUND(VALUE(SUBSTITUTE(実質収支比率等に係る経年分析!H$48,"▲","-")),2)</f>
        <v>3.52</v>
      </c>
      <c r="E19" s="174">
        <f>ROUND(VALUE(SUBSTITUTE(実質収支比率等に係る経年分析!I$48,"▲","-")),2)</f>
        <v>5.85</v>
      </c>
      <c r="F19" s="174">
        <f>ROUND(VALUE(SUBSTITUTE(実質収支比率等に係る経年分析!J$48,"▲","-")),2)</f>
        <v>4.6399999999999997</v>
      </c>
    </row>
    <row r="20" spans="1:11" x14ac:dyDescent="0.2">
      <c r="A20" s="174" t="s">
        <v>53</v>
      </c>
      <c r="B20" s="174">
        <f>ROUND(VALUE(SUBSTITUTE(実質収支比率等に係る経年分析!F$47,"▲","-")),2)</f>
        <v>73.84</v>
      </c>
      <c r="C20" s="174">
        <f>ROUND(VALUE(SUBSTITUTE(実質収支比率等に係る経年分析!G$47,"▲","-")),2)</f>
        <v>60.65</v>
      </c>
      <c r="D20" s="174">
        <f>ROUND(VALUE(SUBSTITUTE(実質収支比率等に係る経年分析!H$47,"▲","-")),2)</f>
        <v>57.82</v>
      </c>
      <c r="E20" s="174">
        <f>ROUND(VALUE(SUBSTITUTE(実質収支比率等に係る経年分析!I$47,"▲","-")),2)</f>
        <v>58.45</v>
      </c>
      <c r="F20" s="174">
        <f>ROUND(VALUE(SUBSTITUTE(実質収支比率等に係る経年分析!J$47,"▲","-")),2)</f>
        <v>55.49</v>
      </c>
    </row>
    <row r="21" spans="1:11" x14ac:dyDescent="0.2">
      <c r="A21" s="174" t="s">
        <v>54</v>
      </c>
      <c r="B21" s="174">
        <f>IF(ISNUMBER(VALUE(SUBSTITUTE(実質収支比率等に係る経年分析!F$49,"▲","-"))),ROUND(VALUE(SUBSTITUTE(実質収支比率等に係る経年分析!F$49,"▲","-")),2),NA())</f>
        <v>-8.5299999999999994</v>
      </c>
      <c r="C21" s="174">
        <f>IF(ISNUMBER(VALUE(SUBSTITUTE(実質収支比率等に係る経年分析!G$49,"▲","-"))),ROUND(VALUE(SUBSTITUTE(実質収支比率等に係る経年分析!G$49,"▲","-")),2),NA())</f>
        <v>-10.11</v>
      </c>
      <c r="D21" s="174">
        <f>IF(ISNUMBER(VALUE(SUBSTITUTE(実質収支比率等に係る経年分析!H$49,"▲","-"))),ROUND(VALUE(SUBSTITUTE(実質収支比率等に係る経年分析!H$49,"▲","-")),2),NA())</f>
        <v>1.64</v>
      </c>
      <c r="E21" s="174">
        <f>IF(ISNUMBER(VALUE(SUBSTITUTE(実質収支比率等に係る経年分析!I$49,"▲","-"))),ROUND(VALUE(SUBSTITUTE(実質収支比率等に係る経年分析!I$49,"▲","-")),2),NA())</f>
        <v>0.77</v>
      </c>
      <c r="F21" s="174">
        <f>IF(ISNUMBER(VALUE(SUBSTITUTE(実質収支比率等に係る経年分析!J$49,"▲","-"))),ROUND(VALUE(SUBSTITUTE(実質収支比率等に係る経年分析!J$49,"▲","-")),2),NA())</f>
        <v>-2.42</v>
      </c>
    </row>
    <row r="24" spans="1:11" x14ac:dyDescent="0.2">
      <c r="A24" s="144" t="s">
        <v>55</v>
      </c>
    </row>
    <row r="25" spans="1:11" x14ac:dyDescent="0.2">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2">
      <c r="A26" s="175"/>
      <c r="B26" s="175" t="s">
        <v>56</v>
      </c>
      <c r="C26" s="175" t="s">
        <v>57</v>
      </c>
      <c r="D26" s="175" t="s">
        <v>56</v>
      </c>
      <c r="E26" s="175" t="s">
        <v>57</v>
      </c>
      <c r="F26" s="175" t="s">
        <v>56</v>
      </c>
      <c r="G26" s="175" t="s">
        <v>57</v>
      </c>
      <c r="H26" s="175" t="s">
        <v>56</v>
      </c>
      <c r="I26" s="175" t="s">
        <v>57</v>
      </c>
      <c r="J26" s="175" t="s">
        <v>56</v>
      </c>
      <c r="K26" s="175" t="s">
        <v>57</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0.16</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0.53</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2">
      <c r="A30" s="175" t="str">
        <f>IF(連結実質赤字比率に係る赤字・黒字の構成分析!C$40="",NA(),連結実質赤字比率に係る赤字・黒字の構成分析!C$40)</f>
        <v>長原渡船運行特別会計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7.0000000000000007E-2</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7.0000000000000007E-2</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0.06</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7.0000000000000007E-2</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0.06</v>
      </c>
    </row>
    <row r="31" spans="1:11" x14ac:dyDescent="0.2">
      <c r="A31" s="175" t="str">
        <f>IF(連結実質赤字比率に係る赤字・黒字の構成分析!C$39="",NA(),連結実質赤字比率に係る赤字・黒字の構成分析!C$39)</f>
        <v>後期高齢者医療特別会計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0.09</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0.05</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0.06</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0.26</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0.27</v>
      </c>
    </row>
    <row r="32" spans="1:11" x14ac:dyDescent="0.2">
      <c r="A32" s="175" t="str">
        <f>IF(連結実質赤字比率に係る赤字・黒字の構成分析!C$38="",NA(),連結実質赤字比率に係る赤字・黒字の構成分析!C$38)</f>
        <v>国民健康保険特別会計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1.4</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1.22</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0.74</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0.72</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0.74</v>
      </c>
    </row>
    <row r="33" spans="1:16" x14ac:dyDescent="0.2">
      <c r="A33" s="175" t="str">
        <f>IF(連結実質赤字比率に係る赤字・黒字の構成分析!C$37="",NA(),連結実質赤字比率に係る赤字・黒字の構成分析!C$37)</f>
        <v>介護保険特別会計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1.24</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1.8</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2.2400000000000002</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1.76</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1.19</v>
      </c>
    </row>
    <row r="34" spans="1:16" x14ac:dyDescent="0.2">
      <c r="A34" s="175" t="str">
        <f>IF(連結実質赤字比率に係る赤字・黒字の構成分析!C$36="",NA(),連結実質赤字比率に係る赤字・黒字の構成分析!C$36)</f>
        <v>一般会計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3.62</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3.54</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3.44</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5.77</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4.57</v>
      </c>
    </row>
    <row r="35" spans="1:16" x14ac:dyDescent="0.2">
      <c r="A35" s="175" t="str">
        <f>IF(連結実質赤字比率に係る赤字・黒字の構成分析!C$35="",NA(),連結実質赤字比率に係る赤字・黒字の構成分析!C$35)</f>
        <v>下水道特別会計</v>
      </c>
      <c r="B35" s="175" t="e">
        <f>IF(ROUND(VALUE(SUBSTITUTE(連結実質赤字比率に係る赤字・黒字の構成分析!F$35,"▲", "-")), 2) &lt; 0, ABS(ROUND(VALUE(SUBSTITUTE(連結実質赤字比率に係る赤字・黒字の構成分析!F$35,"▲", "-")), 2)), NA())</f>
        <v>#VALUE!</v>
      </c>
      <c r="C35" s="175" t="e">
        <f>IF(ROUND(VALUE(SUBSTITUTE(連結実質赤字比率に係る赤字・黒字の構成分析!F$35,"▲", "-")), 2) &gt;= 0, ABS(ROUND(VALUE(SUBSTITUTE(連結実質赤字比率に係る赤字・黒字の構成分析!F$35,"▲", "-")), 2)), NA())</f>
        <v>#VALUE!</v>
      </c>
      <c r="D35" s="175" t="e">
        <f>IF(ROUND(VALUE(SUBSTITUTE(連結実質赤字比率に係る赤字・黒字の構成分析!G$35,"▲", "-")), 2) &lt; 0, ABS(ROUND(VALUE(SUBSTITUTE(連結実質赤字比率に係る赤字・黒字の構成分析!G$35,"▲", "-")), 2)), NA())</f>
        <v>#VALUE!</v>
      </c>
      <c r="E35" s="175" t="e">
        <f>IF(ROUND(VALUE(SUBSTITUTE(連結実質赤字比率に係る赤字・黒字の構成分析!G$35,"▲", "-")), 2) &gt;= 0, ABS(ROUND(VALUE(SUBSTITUTE(連結実質赤字比率に係る赤字・黒字の構成分析!G$35,"▲", "-")), 2)), NA())</f>
        <v>#VALUE!</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4.0999999999999996</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6.99</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8.7100000000000009</v>
      </c>
    </row>
    <row r="36" spans="1:16" x14ac:dyDescent="0.2">
      <c r="A36" s="175" t="str">
        <f>IF(連結実質赤字比率に係る赤字・黒字の構成分析!C$34="",NA(),連結実質赤字比率に係る赤字・黒字の構成分析!C$34)</f>
        <v>水道特別会計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23.56</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24.1</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23.92</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25.4</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24.65</v>
      </c>
    </row>
    <row r="39" spans="1:16" x14ac:dyDescent="0.2">
      <c r="A39" s="144" t="s">
        <v>58</v>
      </c>
    </row>
    <row r="40" spans="1:16" x14ac:dyDescent="0.2">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2">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2">
      <c r="A42" s="176" t="s">
        <v>61</v>
      </c>
      <c r="B42" s="176"/>
      <c r="C42" s="176"/>
      <c r="D42" s="176">
        <f>'実質公債費比率（分子）の構造'!K$52</f>
        <v>408</v>
      </c>
      <c r="E42" s="176"/>
      <c r="F42" s="176"/>
      <c r="G42" s="176">
        <f>'実質公債費比率（分子）の構造'!L$52</f>
        <v>399</v>
      </c>
      <c r="H42" s="176"/>
      <c r="I42" s="176"/>
      <c r="J42" s="176">
        <f>'実質公債費比率（分子）の構造'!M$52</f>
        <v>405</v>
      </c>
      <c r="K42" s="176"/>
      <c r="L42" s="176"/>
      <c r="M42" s="176">
        <f>'実質公債費比率（分子）の構造'!N$52</f>
        <v>404</v>
      </c>
      <c r="N42" s="176"/>
      <c r="O42" s="176"/>
      <c r="P42" s="176">
        <f>'実質公債費比率（分子）の構造'!O$52</f>
        <v>411</v>
      </c>
    </row>
    <row r="43" spans="1:16" x14ac:dyDescent="0.2">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2">
      <c r="A44" s="176" t="s">
        <v>62</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2">
      <c r="A45" s="176" t="s">
        <v>63</v>
      </c>
      <c r="B45" s="176">
        <f>'実質公債費比率（分子）の構造'!K$49</f>
        <v>32</v>
      </c>
      <c r="C45" s="176"/>
      <c r="D45" s="176"/>
      <c r="E45" s="176">
        <f>'実質公債費比率（分子）の構造'!L$49</f>
        <v>32</v>
      </c>
      <c r="F45" s="176"/>
      <c r="G45" s="176"/>
      <c r="H45" s="176">
        <f>'実質公債費比率（分子）の構造'!M$49</f>
        <v>32</v>
      </c>
      <c r="I45" s="176"/>
      <c r="J45" s="176"/>
      <c r="K45" s="176">
        <f>'実質公債費比率（分子）の構造'!N$49</f>
        <v>34</v>
      </c>
      <c r="L45" s="176"/>
      <c r="M45" s="176"/>
      <c r="N45" s="176">
        <f>'実質公債費比率（分子）の構造'!O$49</f>
        <v>36</v>
      </c>
      <c r="O45" s="176"/>
      <c r="P45" s="176"/>
    </row>
    <row r="46" spans="1:16" x14ac:dyDescent="0.2">
      <c r="A46" s="176" t="s">
        <v>64</v>
      </c>
      <c r="B46" s="176">
        <f>'実質公債費比率（分子）の構造'!K$48</f>
        <v>226</v>
      </c>
      <c r="C46" s="176"/>
      <c r="D46" s="176"/>
      <c r="E46" s="176">
        <f>'実質公債費比率（分子）の構造'!L$48</f>
        <v>224</v>
      </c>
      <c r="F46" s="176"/>
      <c r="G46" s="176"/>
      <c r="H46" s="176">
        <f>'実質公債費比率（分子）の構造'!M$48</f>
        <v>235</v>
      </c>
      <c r="I46" s="176"/>
      <c r="J46" s="176"/>
      <c r="K46" s="176">
        <f>'実質公債費比率（分子）の構造'!N$48</f>
        <v>243</v>
      </c>
      <c r="L46" s="176"/>
      <c r="M46" s="176"/>
      <c r="N46" s="176">
        <f>'実質公債費比率（分子）の構造'!O$48</f>
        <v>242</v>
      </c>
      <c r="O46" s="176"/>
      <c r="P46" s="176"/>
    </row>
    <row r="47" spans="1:16" x14ac:dyDescent="0.2">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2">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66</v>
      </c>
      <c r="B49" s="176">
        <f>'実質公債費比率（分子）の構造'!K$45</f>
        <v>24</v>
      </c>
      <c r="C49" s="176"/>
      <c r="D49" s="176"/>
      <c r="E49" s="176">
        <f>'実質公債費比率（分子）の構造'!L$45</f>
        <v>56</v>
      </c>
      <c r="F49" s="176"/>
      <c r="G49" s="176"/>
      <c r="H49" s="176">
        <f>'実質公債費比率（分子）の構造'!M$45</f>
        <v>55</v>
      </c>
      <c r="I49" s="176"/>
      <c r="J49" s="176"/>
      <c r="K49" s="176">
        <f>'実質公債費比率（分子）の構造'!N$45</f>
        <v>63</v>
      </c>
      <c r="L49" s="176"/>
      <c r="M49" s="176"/>
      <c r="N49" s="176">
        <f>'実質公債費比率（分子）の構造'!O$45</f>
        <v>151</v>
      </c>
      <c r="O49" s="176"/>
      <c r="P49" s="176"/>
    </row>
    <row r="50" spans="1:16" x14ac:dyDescent="0.2">
      <c r="A50" s="176" t="s">
        <v>67</v>
      </c>
      <c r="B50" s="176" t="e">
        <f>NA()</f>
        <v>#N/A</v>
      </c>
      <c r="C50" s="176">
        <f>IF(ISNUMBER('実質公債費比率（分子）の構造'!K$53),'実質公債費比率（分子）の構造'!K$53,NA())</f>
        <v>-126</v>
      </c>
      <c r="D50" s="176" t="e">
        <f>NA()</f>
        <v>#N/A</v>
      </c>
      <c r="E50" s="176" t="e">
        <f>NA()</f>
        <v>#N/A</v>
      </c>
      <c r="F50" s="176">
        <f>IF(ISNUMBER('実質公債費比率（分子）の構造'!L$53),'実質公債費比率（分子）の構造'!L$53,NA())</f>
        <v>-87</v>
      </c>
      <c r="G50" s="176" t="e">
        <f>NA()</f>
        <v>#N/A</v>
      </c>
      <c r="H50" s="176" t="e">
        <f>NA()</f>
        <v>#N/A</v>
      </c>
      <c r="I50" s="176">
        <f>IF(ISNUMBER('実質公債費比率（分子）の構造'!M$53),'実質公債費比率（分子）の構造'!M$53,NA())</f>
        <v>-83</v>
      </c>
      <c r="J50" s="176" t="e">
        <f>NA()</f>
        <v>#N/A</v>
      </c>
      <c r="K50" s="176" t="e">
        <f>NA()</f>
        <v>#N/A</v>
      </c>
      <c r="L50" s="176">
        <f>IF(ISNUMBER('実質公債費比率（分子）の構造'!N$53),'実質公債費比率（分子）の構造'!N$53,NA())</f>
        <v>-64</v>
      </c>
      <c r="M50" s="176" t="e">
        <f>NA()</f>
        <v>#N/A</v>
      </c>
      <c r="N50" s="176" t="e">
        <f>NA()</f>
        <v>#N/A</v>
      </c>
      <c r="O50" s="176">
        <f>IF(ISNUMBER('実質公債費比率（分子）の構造'!O$53),'実質公債費比率（分子）の構造'!O$53,NA())</f>
        <v>18</v>
      </c>
      <c r="P50" s="176" t="e">
        <f>NA()</f>
        <v>#N/A</v>
      </c>
    </row>
    <row r="53" spans="1:16" x14ac:dyDescent="0.2">
      <c r="A53" s="144" t="s">
        <v>68</v>
      </c>
    </row>
    <row r="54" spans="1:16" x14ac:dyDescent="0.2">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2">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2">
      <c r="A56" s="175" t="s">
        <v>43</v>
      </c>
      <c r="B56" s="175"/>
      <c r="C56" s="175"/>
      <c r="D56" s="175">
        <f>'将来負担比率（分子）の構造'!I$52</f>
        <v>4888</v>
      </c>
      <c r="E56" s="175"/>
      <c r="F56" s="175"/>
      <c r="G56" s="175">
        <f>'将来負担比率（分子）の構造'!J$52</f>
        <v>5425</v>
      </c>
      <c r="H56" s="175"/>
      <c r="I56" s="175"/>
      <c r="J56" s="175">
        <f>'将来負担比率（分子）の構造'!K$52</f>
        <v>5432</v>
      </c>
      <c r="K56" s="175"/>
      <c r="L56" s="175"/>
      <c r="M56" s="175">
        <f>'将来負担比率（分子）の構造'!L$52</f>
        <v>5185</v>
      </c>
      <c r="N56" s="175"/>
      <c r="O56" s="175"/>
      <c r="P56" s="175">
        <f>'将来負担比率（分子）の構造'!M$52</f>
        <v>4894</v>
      </c>
    </row>
    <row r="57" spans="1:16" x14ac:dyDescent="0.2">
      <c r="A57" s="175" t="s">
        <v>42</v>
      </c>
      <c r="B57" s="175"/>
      <c r="C57" s="175"/>
      <c r="D57" s="175">
        <f>'将来負担比率（分子）の構造'!I$51</f>
        <v>14</v>
      </c>
      <c r="E57" s="175"/>
      <c r="F57" s="175"/>
      <c r="G57" s="175">
        <f>'将来負担比率（分子）の構造'!J$51</f>
        <v>13</v>
      </c>
      <c r="H57" s="175"/>
      <c r="I57" s="175"/>
      <c r="J57" s="175">
        <f>'将来負担比率（分子）の構造'!K$51</f>
        <v>11</v>
      </c>
      <c r="K57" s="175"/>
      <c r="L57" s="175"/>
      <c r="M57" s="175">
        <f>'将来負担比率（分子）の構造'!L$51</f>
        <v>9</v>
      </c>
      <c r="N57" s="175"/>
      <c r="O57" s="175"/>
      <c r="P57" s="175">
        <f>'将来負担比率（分子）の構造'!M$51</f>
        <v>7</v>
      </c>
    </row>
    <row r="58" spans="1:16" x14ac:dyDescent="0.2">
      <c r="A58" s="175" t="s">
        <v>41</v>
      </c>
      <c r="B58" s="175"/>
      <c r="C58" s="175"/>
      <c r="D58" s="175">
        <f>'将来負担比率（分子）の構造'!I$50</f>
        <v>4768</v>
      </c>
      <c r="E58" s="175"/>
      <c r="F58" s="175"/>
      <c r="G58" s="175">
        <f>'将来負担比率（分子）の構造'!J$50</f>
        <v>4533</v>
      </c>
      <c r="H58" s="175"/>
      <c r="I58" s="175"/>
      <c r="J58" s="175">
        <f>'将来負担比率（分子）の構造'!K$50</f>
        <v>4803</v>
      </c>
      <c r="K58" s="175"/>
      <c r="L58" s="175"/>
      <c r="M58" s="175">
        <f>'将来負担比率（分子）の構造'!L$50</f>
        <v>4936</v>
      </c>
      <c r="N58" s="175"/>
      <c r="O58" s="175"/>
      <c r="P58" s="175">
        <f>'将来負担比率（分子）の構造'!M$50</f>
        <v>4993</v>
      </c>
    </row>
    <row r="59" spans="1:16" x14ac:dyDescent="0.2">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2">
      <c r="A62" s="175" t="s">
        <v>35</v>
      </c>
      <c r="B62" s="175">
        <f>'将来負担比率（分子）の構造'!I$45</f>
        <v>222</v>
      </c>
      <c r="C62" s="175"/>
      <c r="D62" s="175"/>
      <c r="E62" s="175">
        <f>'将来負担比率（分子）の構造'!J$45</f>
        <v>307</v>
      </c>
      <c r="F62" s="175"/>
      <c r="G62" s="175"/>
      <c r="H62" s="175">
        <f>'将来負担比率（分子）の構造'!K$45</f>
        <v>223</v>
      </c>
      <c r="I62" s="175"/>
      <c r="J62" s="175"/>
      <c r="K62" s="175">
        <f>'将来負担比率（分子）の構造'!L$45</f>
        <v>199</v>
      </c>
      <c r="L62" s="175"/>
      <c r="M62" s="175"/>
      <c r="N62" s="175">
        <f>'将来負担比率（分子）の構造'!M$45</f>
        <v>224</v>
      </c>
      <c r="O62" s="175"/>
      <c r="P62" s="175"/>
    </row>
    <row r="63" spans="1:16" x14ac:dyDescent="0.2">
      <c r="A63" s="175" t="s">
        <v>34</v>
      </c>
      <c r="B63" s="175">
        <f>'将来負担比率（分子）の構造'!I$44</f>
        <v>256</v>
      </c>
      <c r="C63" s="175"/>
      <c r="D63" s="175"/>
      <c r="E63" s="175">
        <f>'将来負担比率（分子）の構造'!J$44</f>
        <v>239</v>
      </c>
      <c r="F63" s="175"/>
      <c r="G63" s="175"/>
      <c r="H63" s="175">
        <f>'将来負担比率（分子）の構造'!K$44</f>
        <v>211</v>
      </c>
      <c r="I63" s="175"/>
      <c r="J63" s="175"/>
      <c r="K63" s="175">
        <f>'将来負担比率（分子）の構造'!L$44</f>
        <v>180</v>
      </c>
      <c r="L63" s="175"/>
      <c r="M63" s="175"/>
      <c r="N63" s="175">
        <f>'将来負担比率（分子）の構造'!M$44</f>
        <v>164</v>
      </c>
      <c r="O63" s="175"/>
      <c r="P63" s="175"/>
    </row>
    <row r="64" spans="1:16" x14ac:dyDescent="0.2">
      <c r="A64" s="175" t="s">
        <v>33</v>
      </c>
      <c r="B64" s="175">
        <f>'将来負担比率（分子）の構造'!I$43</f>
        <v>3062</v>
      </c>
      <c r="C64" s="175"/>
      <c r="D64" s="175"/>
      <c r="E64" s="175">
        <f>'将来負担比率（分子）の構造'!J$43</f>
        <v>2980</v>
      </c>
      <c r="F64" s="175"/>
      <c r="G64" s="175"/>
      <c r="H64" s="175">
        <f>'将来負担比率（分子）の構造'!K$43</f>
        <v>2879</v>
      </c>
      <c r="I64" s="175"/>
      <c r="J64" s="175"/>
      <c r="K64" s="175">
        <f>'将来負担比率（分子）の構造'!L$43</f>
        <v>2750</v>
      </c>
      <c r="L64" s="175"/>
      <c r="M64" s="175"/>
      <c r="N64" s="175">
        <f>'将来負担比率（分子）の構造'!M$43</f>
        <v>2604</v>
      </c>
      <c r="O64" s="175"/>
      <c r="P64" s="175"/>
    </row>
    <row r="65" spans="1:16" x14ac:dyDescent="0.2">
      <c r="A65" s="175" t="s">
        <v>32</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2">
      <c r="A66" s="175" t="s">
        <v>31</v>
      </c>
      <c r="B66" s="175">
        <f>'将来負担比率（分子）の構造'!I$41</f>
        <v>1296</v>
      </c>
      <c r="C66" s="175"/>
      <c r="D66" s="175"/>
      <c r="E66" s="175">
        <f>'将来負担比率（分子）の構造'!J$41</f>
        <v>2895</v>
      </c>
      <c r="F66" s="175"/>
      <c r="G66" s="175"/>
      <c r="H66" s="175">
        <f>'将来負担比率（分子）の構造'!K$41</f>
        <v>3272</v>
      </c>
      <c r="I66" s="175"/>
      <c r="J66" s="175"/>
      <c r="K66" s="175">
        <f>'将来負担比率（分子）の構造'!L$41</f>
        <v>3363</v>
      </c>
      <c r="L66" s="175"/>
      <c r="M66" s="175"/>
      <c r="N66" s="175">
        <f>'将来負担比率（分子）の構造'!M$41</f>
        <v>3458</v>
      </c>
      <c r="O66" s="175"/>
      <c r="P66" s="175"/>
    </row>
    <row r="67" spans="1:16" x14ac:dyDescent="0.2">
      <c r="A67" s="175" t="s">
        <v>71</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2">
      <c r="A70" s="177" t="s">
        <v>72</v>
      </c>
      <c r="B70" s="177"/>
      <c r="C70" s="177"/>
      <c r="D70" s="177"/>
      <c r="E70" s="177"/>
      <c r="F70" s="177"/>
    </row>
    <row r="71" spans="1:16" x14ac:dyDescent="0.2">
      <c r="A71" s="178"/>
      <c r="B71" s="178" t="str">
        <f>基金残高に係る経年分析!F54</f>
        <v>R03</v>
      </c>
      <c r="C71" s="178" t="str">
        <f>基金残高に係る経年分析!G54</f>
        <v>R04</v>
      </c>
      <c r="D71" s="178" t="str">
        <f>基金残高に係る経年分析!H54</f>
        <v>R05</v>
      </c>
    </row>
    <row r="72" spans="1:16" x14ac:dyDescent="0.2">
      <c r="A72" s="178" t="s">
        <v>73</v>
      </c>
      <c r="B72" s="179">
        <f>基金残高に係る経年分析!F55</f>
        <v>2308</v>
      </c>
      <c r="C72" s="179">
        <f>基金残高に係る経年分析!G55</f>
        <v>2253</v>
      </c>
      <c r="D72" s="179">
        <f>基金残高に係る経年分析!H55</f>
        <v>2198</v>
      </c>
    </row>
    <row r="73" spans="1:16" x14ac:dyDescent="0.2">
      <c r="A73" s="178" t="s">
        <v>74</v>
      </c>
      <c r="B73" s="179">
        <f>基金残高に係る経年分析!F56</f>
        <v>221</v>
      </c>
      <c r="C73" s="179">
        <f>基金残高に係る経年分析!G56</f>
        <v>221</v>
      </c>
      <c r="D73" s="179">
        <f>基金残高に係る経年分析!H56</f>
        <v>242</v>
      </c>
    </row>
    <row r="74" spans="1:16" x14ac:dyDescent="0.2">
      <c r="A74" s="178" t="s">
        <v>75</v>
      </c>
      <c r="B74" s="179">
        <f>基金残高に係る経年分析!F57</f>
        <v>2130</v>
      </c>
      <c r="C74" s="179">
        <f>基金残高に係る経年分析!G57</f>
        <v>2274</v>
      </c>
      <c r="D74" s="179">
        <f>基金残高に係る経年分析!H57</f>
        <v>2389</v>
      </c>
    </row>
  </sheetData>
  <sheetProtection algorithmName="SHA-512" hashValue="J004vMAKsAaJF1OH9J3IjSIOnnRA2whXr7wrOd/6LIdh26dvIGgcwGnT0X0jp2+G2Yho63ZhRmVKMv+59tez8A==" saltValue="+U2Ieq5DUSaMcw5u/7KXl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2417120</cp:lastModifiedBy>
  <cp:lastPrinted>2025-03-17T02:49:11Z</cp:lastPrinted>
  <dcterms:created xsi:type="dcterms:W3CDTF">2025-02-19T04:27:23Z</dcterms:created>
  <dcterms:modified xsi:type="dcterms:W3CDTF">2025-03-21T01:42:32Z</dcterms:modified>
  <cp:category/>
</cp:coreProperties>
</file>