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H_財政\１　R6研修生1（交付税上席）\02_後期(米田)\10_R5決算カード・財政状況資料集\01_財政状況資料集\05 _HP公表用データ\"/>
    </mc:Choice>
  </mc:AlternateContent>
  <xr:revisionPtr revIDLastSave="0" documentId="13_ncr:1_{AAD12521-34C1-463A-BD48-BCF4C1839CD6}" xr6:coauthVersionLast="47" xr6:coauthVersionMax="47" xr10:uidLastSave="{00000000-0000-0000-0000-000000000000}"/>
  <bookViews>
    <workbookView xWindow="-27610" yWindow="460" windowWidth="25740" windowHeight="152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40" i="10" l="1"/>
  <c r="BG39" i="10"/>
  <c r="BG38" i="10"/>
  <c r="BG37" i="10"/>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AM40" i="10"/>
  <c r="U40" i="10"/>
  <c r="C40" i="10"/>
  <c r="CO39" i="10"/>
  <c r="AM39" i="10"/>
  <c r="U39" i="10"/>
  <c r="C39" i="10"/>
  <c r="CO38" i="10"/>
  <c r="AM38" i="10"/>
  <c r="U38" i="10"/>
  <c r="C38" i="10"/>
  <c r="CO37" i="10"/>
  <c r="AM37" i="10"/>
  <c r="U37" i="10"/>
  <c r="C37" i="10"/>
  <c r="AM36" i="10"/>
  <c r="C36"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 r="BE36" i="10" s="1"/>
  <c r="BE37" i="10" s="1"/>
  <c r="BE38" i="10" s="1"/>
  <c r="BE39" i="10" s="1"/>
  <c r="BE40" i="10" s="1"/>
  <c r="BW34" i="10" l="1"/>
  <c r="BW35" i="10" s="1"/>
  <c r="BW36" i="10" s="1"/>
  <c r="BW37" i="10" s="1"/>
  <c r="BW38" i="10" s="1"/>
  <c r="BW39" i="10" s="1"/>
  <c r="BW40" i="10" s="1"/>
  <c r="BW41" i="10" s="1"/>
  <c r="BW42" i="10" s="1"/>
  <c r="CO34" i="10"/>
  <c r="CO35" i="10" s="1"/>
  <c r="CO36" i="10" s="1"/>
</calcChain>
</file>

<file path=xl/sharedStrings.xml><?xml version="1.0" encoding="utf-8"?>
<sst xmlns="http://schemas.openxmlformats.org/spreadsheetml/2006/main" count="1151" uniqueCount="572">
  <si>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</si>
  <si>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</si>
  <si>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</si>
  <si>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</si>
  <si>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</si>
  <si>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</si>
  <si>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</si>
  <si>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</si>
  <si>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</si>
  <si>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</si>
  <si>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</si>
  <si>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</si>
  <si>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</si>
  <si>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</si>
  <si>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</si>
  <si>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</si>
  <si>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</si>
  <si>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</si>
  <si>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</si>
  <si>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</si>
  <si>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</si>
  <si>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</si>
  <si>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</si>
  <si>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</si>
  <si>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</si>
  <si>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</si>
  <si>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</si>
  <si>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</si>
  <si>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</si>
  <si>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</si>
  <si>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</si>
  <si>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</si>
  <si>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</si>
  <si>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</si>
  <si>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</si>
  <si>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</si>
  <si>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</si>
  <si>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</si>
  <si>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</si>
  <si>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</si>
  <si>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</si>
  <si>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</si>
  <si>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</si>
  <si>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</si>
  <si>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</si>
  <si>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</si>
  <si>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</si>
  <si>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</si>
  <si>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</si>
  <si>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</si>
  <si>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</si>
  <si>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</si>
  <si>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</si>
  <si>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</si>
  <si>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</si>
  <si>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</si>
  <si>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</si>
  <si>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</si>
  <si>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</si>
  <si>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</si>
  <si>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</si>
  <si>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</si>
  <si>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</si>
  <si>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</si>
  <si>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</si>
  <si>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</si>
  <si>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</si>
  <si>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</si>
  <si>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</si>
  <si>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</si>
  <si>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</si>
  <si>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</si>
  <si>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</si>
  <si>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</si>
  <si>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</si>
  <si>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</si>
  <si>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</si>
  <si>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</si>
  <si>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</si>
  <si>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</si>
  <si>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</si>
  <si>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</si>
  <si>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</si>
  <si>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</si>
  <si>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</si>
  <si>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</si>
  <si>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</si>
  <si>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</si>
  <si>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</si>
  <si>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</si>
  <si>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</si>
  <si>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</si>
  <si>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</si>
  <si>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</si>
  <si>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海陽町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</si>
  <si>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</si>
  <si>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</si>
  <si>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</si>
  <si>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</si>
  <si>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</si>
  <si>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</si>
  <si>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</si>
  <si>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</si>
  <si>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</si>
  <si>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</si>
  <si>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</si>
  <si>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</si>
  <si>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</si>
  <si>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</si>
  <si>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</si>
  <si>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</si>
  <si>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</si>
  <si>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</si>
  <si>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</si>
  <si>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</si>
  <si>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</si>
  <si>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</si>
  <si>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</si>
  <si>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</si>
  <si>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</si>
  <si>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</si>
  <si>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</si>
  <si>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</si>
  <si>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</si>
  <si>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</si>
  <si>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</si>
  <si>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</si>
  <si>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</si>
  <si>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</si>
  <si>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</si>
  <si>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</si>
  <si>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</si>
  <si>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</si>
  <si>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</si>
  <si>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</si>
  <si>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</si>
  <si>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</si>
  <si>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</si>
  <si>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</si>
  <si>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</si>
  <si>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</si>
  <si>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</si>
  <si>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6"/>
  </si>
  <si>
    <t>うち日本人(％)</t>
    <phoneticPr fontId="5"/>
  </si>
  <si>
    <t>-3.0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</si>
  <si>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</si>
  <si>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</si>
  <si>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</si>
  <si>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</si>
  <si>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</si>
  <si>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</si>
  <si>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</si>
  <si>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</si>
  <si>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</si>
  <si>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</si>
  <si>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</si>
  <si>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</si>
  <si>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</si>
  <si>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</si>
  <si>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</si>
  <si>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</si>
  <si>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</si>
  <si>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</si>
  <si>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</si>
  <si>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</si>
  <si>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</si>
  <si>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</si>
  <si>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</si>
  <si>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</si>
  <si>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</si>
  <si>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</si>
  <si>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</si>
  <si>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</si>
  <si>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</si>
  <si>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</si>
  <si>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</si>
  <si>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</si>
  <si>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</si>
  <si>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</si>
  <si>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</si>
  <si>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</si>
  <si>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</si>
  <si>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</si>
  <si>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</si>
  <si>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</si>
  <si>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</si>
  <si>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</si>
  <si>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</si>
  <si>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</si>
  <si>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</si>
  <si>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</si>
  <si>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</si>
  <si>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</si>
  <si>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</si>
  <si>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</si>
  <si>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</si>
  <si>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</si>
  <si>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</si>
  <si>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</si>
  <si>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</si>
  <si>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</si>
  <si>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</si>
  <si>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</si>
  <si>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</si>
  <si>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徳島県海陽町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</si>
  <si>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</si>
  <si>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</si>
  <si>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</si>
  <si>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</si>
  <si>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</si>
  <si>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</si>
  <si>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</si>
  <si>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</si>
  <si>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</si>
  <si>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</si>
  <si>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</si>
  <si>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</si>
  <si>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</si>
  <si>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</si>
  <si>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</si>
  <si>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</si>
  <si>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</si>
  <si>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</si>
  <si>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</si>
  <si>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</si>
  <si>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</si>
  <si>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</si>
  <si>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</si>
  <si>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</si>
  <si>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</si>
  <si>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</si>
  <si>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</si>
  <si>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</si>
  <si>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</si>
  <si>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</si>
  <si>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</si>
  <si>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</si>
  <si>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</si>
  <si>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</si>
  <si>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</si>
  <si>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</si>
  <si>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</si>
  <si>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</si>
  <si>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</si>
  <si>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</si>
  <si>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</si>
  <si>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</si>
  <si>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</si>
  <si>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</si>
  <si>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</si>
  <si>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</si>
  <si>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</si>
  <si>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</si>
  <si>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</si>
  <si>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</si>
  <si>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</si>
  <si>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</si>
  <si>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</si>
  <si>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</si>
  <si>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</si>
  <si>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</si>
  <si>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</si>
  <si>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</si>
  <si>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</si>
  <si>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</si>
  <si>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</si>
  <si>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</si>
  <si>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</si>
  <si>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</si>
  <si>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</si>
  <si>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</si>
  <si>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</si>
  <si>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</si>
  <si>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</si>
  <si>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</si>
  <si>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</si>
  <si>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</si>
  <si>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</si>
  <si>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</si>
  <si>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</si>
  <si>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</si>
  <si>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</si>
  <si>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</si>
  <si>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</si>
  <si>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</si>
  <si>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</si>
  <si>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</si>
  <si>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</si>
  <si>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</si>
  <si>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</si>
  <si>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</si>
  <si>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</si>
  <si>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</si>
  <si>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</si>
  <si>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</si>
  <si>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</si>
  <si>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</si>
  <si>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</si>
  <si>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</si>
  <si>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</si>
  <si>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</si>
  <si>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</si>
  <si>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</si>
  <si>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</si>
  <si>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</si>
  <si>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</si>
  <si>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</si>
  <si>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</si>
  <si>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</si>
  <si>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</si>
  <si>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</si>
  <si>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</si>
  <si>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</si>
  <si>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</si>
  <si>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</si>
  <si>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</si>
  <si>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</si>
  <si>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</si>
  <si>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</si>
  <si>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</si>
  <si>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</si>
  <si>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</si>
  <si>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</si>
  <si>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</si>
  <si>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</si>
  <si>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</si>
  <si>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</si>
  <si>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</si>
  <si>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</si>
  <si>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</si>
  <si>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</si>
  <si>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</si>
  <si>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</si>
  <si>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</si>
  <si>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</si>
  <si>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</si>
  <si>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</si>
  <si>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</si>
  <si>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</si>
  <si>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</si>
  <si>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</si>
  <si>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</si>
  <si>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</si>
  <si>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</si>
  <si>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</si>
  <si>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</si>
  <si>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</si>
  <si>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</si>
  <si>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</si>
  <si>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</si>
  <si>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</si>
  <si>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</si>
  <si>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</si>
  <si>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</si>
  <si>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</si>
  <si>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徳島県海陽町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</si>
  <si>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</si>
  <si>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</si>
  <si>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</si>
  <si>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</si>
  <si>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</si>
  <si>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</si>
  <si>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</si>
  <si>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</si>
  <si>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</si>
  <si>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</si>
  <si>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</si>
  <si>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</si>
  <si>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</si>
  <si>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</si>
  <si>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</si>
  <si>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</si>
  <si>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</si>
  <si>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</si>
  <si>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</si>
  <si>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</si>
  <si>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海陽町鉄道経営安定基金特別会計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</si>
  <si>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</si>
  <si>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</si>
  <si>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</si>
  <si>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</si>
  <si>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</si>
  <si>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</si>
  <si>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</si>
  <si>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</si>
  <si>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</si>
  <si>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</si>
  <si>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</si>
  <si>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</si>
  <si>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</si>
  <si>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海陽町国民健康保険特別会計</t>
    <phoneticPr fontId="5"/>
  </si>
  <si>
    <t>海陽町介護保険特別会計</t>
    <phoneticPr fontId="5"/>
  </si>
  <si>
    <t>海陽町後期高齢者医療特別会計</t>
    <phoneticPr fontId="5"/>
  </si>
  <si>
    <t>海陽町水道事業会計</t>
    <phoneticPr fontId="5"/>
  </si>
  <si>
    <t>法適用企業</t>
    <phoneticPr fontId="5"/>
  </si>
  <si>
    <t>海陽町病院事業会計</t>
    <phoneticPr fontId="5"/>
  </si>
  <si>
    <t>海陽町浅川公共下水道事業特別会計</t>
    <phoneticPr fontId="5"/>
  </si>
  <si>
    <t>法非適用企業</t>
    <phoneticPr fontId="5"/>
  </si>
  <si>
    <t>海陽町海部公共下水道事業特別会計</t>
    <phoneticPr fontId="5"/>
  </si>
  <si>
    <t>海陽町宍喰公共下水道事業特別会計</t>
    <phoneticPr fontId="5"/>
  </si>
  <si>
    <t>海陽町神野農業集落排水事業特別会計</t>
    <phoneticPr fontId="5"/>
  </si>
  <si>
    <t>海陽町川西農業集落排水事業特別会計</t>
    <phoneticPr fontId="5"/>
  </si>
  <si>
    <t>海陽町日比原農業集落排水事業特別会計</t>
    <phoneticPr fontId="5"/>
  </si>
  <si>
    <t>海陽町漁業集落排水事業特別会計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</si>
  <si>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</si>
  <si>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</si>
  <si>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</si>
  <si>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</si>
  <si>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</si>
  <si>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</si>
  <si>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</si>
  <si>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</si>
  <si>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</si>
  <si>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</si>
  <si>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</si>
  <si>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</si>
  <si>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</si>
  <si>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</si>
  <si>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</si>
  <si>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</si>
  <si>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</si>
  <si>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</si>
  <si>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</si>
  <si>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</si>
  <si>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</si>
  <si>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</si>
  <si>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</si>
  <si>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</si>
  <si>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</si>
  <si>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</si>
  <si>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</si>
  <si>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</si>
  <si>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</si>
  <si>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</si>
  <si>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</si>
  <si>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</si>
  <si>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</si>
  <si>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</si>
  <si>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</si>
  <si>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</si>
  <si>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</si>
  <si>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</si>
  <si>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</si>
  <si>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</si>
  <si>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</si>
  <si>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</si>
  <si>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</si>
  <si>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</si>
  <si>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</si>
  <si>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</si>
  <si>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</si>
  <si>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</si>
  <si>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</si>
  <si>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</si>
  <si>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</si>
  <si>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</si>
  <si>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</si>
  <si>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</si>
  <si>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</si>
  <si>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</si>
  <si>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</si>
  <si>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</si>
  <si>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</si>
  <si>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</si>
  <si>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</si>
  <si>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</si>
  <si>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</si>
  <si>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</si>
  <si>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</si>
  <si>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</si>
  <si>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</si>
  <si>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</si>
  <si>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</si>
  <si>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</si>
  <si>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</si>
  <si>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</si>
  <si>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</si>
  <si>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</si>
  <si>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</si>
  <si>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</si>
  <si>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</si>
  <si>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</si>
  <si>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</si>
  <si>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</si>
  <si>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</si>
  <si>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</si>
  <si>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</si>
  <si>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</si>
  <si>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</si>
  <si>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</si>
  <si>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</si>
  <si>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</si>
  <si>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</si>
  <si>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</si>
  <si>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</si>
  <si>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</si>
  <si>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</si>
  <si>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</si>
  <si>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</si>
  <si>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</si>
  <si>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</si>
  <si>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</si>
  <si>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</si>
  <si>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</si>
  <si>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</si>
  <si>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</si>
  <si>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</si>
  <si>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</si>
  <si>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</si>
  <si>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</si>
  <si>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</si>
  <si>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</si>
  <si>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</si>
  <si>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</si>
  <si>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</si>
  <si>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</si>
  <si>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</si>
  <si>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</si>
  <si>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</si>
  <si>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</si>
  <si>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</si>
  <si>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</si>
  <si>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</si>
  <si>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</si>
  <si>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</si>
  <si>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</si>
  <si>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</si>
  <si>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</si>
  <si>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</si>
  <si>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</si>
  <si>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</si>
  <si>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</si>
  <si>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</si>
  <si>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</si>
  <si>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</si>
  <si>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</si>
  <si>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</si>
  <si>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</si>
  <si>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</si>
  <si>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海陽町水道事業会計</t>
  </si>
  <si>
    <t>一般会計</t>
  </si>
  <si>
    <t>海陽町国民健康保険特別会計</t>
  </si>
  <si>
    <t>海陽町病院事業会計</t>
  </si>
  <si>
    <t>海陽町海部公共下水道事業特別会計</t>
  </si>
  <si>
    <t>海陽町宍喰公共下水道事業特別会計</t>
  </si>
  <si>
    <t>海陽町川西農業集落排水事業特別会計</t>
  </si>
  <si>
    <t>海陽町浅川公共下水道事業特別会計</t>
  </si>
  <si>
    <t>その他会計（赤字）</t>
  </si>
  <si>
    <t>その他会計（黒字）</t>
  </si>
  <si>
    <t>R01</t>
    <phoneticPr fontId="5"/>
  </si>
  <si>
    <t>R02</t>
    <phoneticPr fontId="5"/>
  </si>
  <si>
    <t>R03</t>
    <phoneticPr fontId="5"/>
  </si>
  <si>
    <t>R04</t>
    <phoneticPr fontId="5"/>
  </si>
  <si>
    <t>R05</t>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</si>
  <si>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</si>
  <si>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</si>
  <si>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2"/>
  </si>
  <si>
    <t>海部老人ホーム町村組合</t>
    <rPh sb="0" eb="2">
      <t>カイフ</t>
    </rPh>
    <rPh sb="2" eb="4">
      <t>ロウジン</t>
    </rPh>
    <rPh sb="7" eb="9">
      <t>チョウソン</t>
    </rPh>
    <rPh sb="9" eb="11">
      <t>クミアイ</t>
    </rPh>
    <phoneticPr fontId="2"/>
  </si>
  <si>
    <t>海部郡衛生処理事務組合</t>
    <rPh sb="0" eb="3">
      <t>カイフグン</t>
    </rPh>
    <rPh sb="3" eb="5">
      <t>エイセイ</t>
    </rPh>
    <rPh sb="5" eb="7">
      <t>ショリ</t>
    </rPh>
    <rPh sb="7" eb="9">
      <t>ジム</t>
    </rPh>
    <rPh sb="9" eb="11">
      <t>クミアイ</t>
    </rPh>
    <phoneticPr fontId="2"/>
  </si>
  <si>
    <t>海部消防組合</t>
    <rPh sb="0" eb="2">
      <t>カイフ</t>
    </rPh>
    <rPh sb="2" eb="4">
      <t>ショウボウ</t>
    </rPh>
    <rPh sb="4" eb="6">
      <t>クミアイ</t>
    </rPh>
    <phoneticPr fontId="2"/>
  </si>
  <si>
    <t>徳島県後期高齢者医療広域連合（一般会計）</t>
    <rPh sb="0" eb="3">
      <t>トクシマケン</t>
    </rPh>
    <rPh sb="3" eb="5">
      <t>コウキ</t>
    </rPh>
    <rPh sb="5" eb="8">
      <t>コウレイシャ</t>
    </rPh>
    <rPh sb="8" eb="10">
      <t>イリョウ</t>
    </rPh>
    <rPh sb="10" eb="14">
      <t>コウイキレンゴウ</t>
    </rPh>
    <rPh sb="15" eb="17">
      <t>イッパン</t>
    </rPh>
    <rPh sb="17" eb="19">
      <t>カイケイ</t>
    </rPh>
    <phoneticPr fontId="2"/>
  </si>
  <si>
    <t>徳島県後期高齢者医療広域連合（後期高齢者医療事務会計）</t>
    <rPh sb="0" eb="3">
      <t>トクシマケン</t>
    </rPh>
    <rPh sb="3" eb="5">
      <t>コウキ</t>
    </rPh>
    <rPh sb="5" eb="8">
      <t>コウレイシャ</t>
    </rPh>
    <rPh sb="8" eb="10">
      <t>イリョウ</t>
    </rPh>
    <rPh sb="10" eb="14">
      <t>コウイキレンゴウ</t>
    </rPh>
    <rPh sb="15" eb="17">
      <t>コウキ</t>
    </rPh>
    <rPh sb="17" eb="20">
      <t>コウレイシャ</t>
    </rPh>
    <rPh sb="20" eb="22">
      <t>イリョウ</t>
    </rPh>
    <rPh sb="22" eb="24">
      <t>ジム</t>
    </rPh>
    <rPh sb="24" eb="26">
      <t>カイケイ</t>
    </rPh>
    <phoneticPr fontId="2"/>
  </si>
  <si>
    <t>海部郡特別養護老人ホーム事務組合</t>
    <rPh sb="0" eb="3">
      <t>カイフグン</t>
    </rPh>
    <rPh sb="3" eb="5">
      <t>トクベツ</t>
    </rPh>
    <rPh sb="5" eb="7">
      <t>ヨウゴ</t>
    </rPh>
    <rPh sb="7" eb="9">
      <t>ロウジン</t>
    </rPh>
    <rPh sb="12" eb="14">
      <t>ジム</t>
    </rPh>
    <rPh sb="14" eb="16">
      <t>クミアイ</t>
    </rPh>
    <phoneticPr fontId="2"/>
  </si>
  <si>
    <t>㈱漁火</t>
    <rPh sb="1" eb="2">
      <t>リョウ</t>
    </rPh>
    <rPh sb="2" eb="3">
      <t>ヒ</t>
    </rPh>
    <phoneticPr fontId="2"/>
  </si>
  <si>
    <t>阿佐海岸鉄道㈱</t>
    <rPh sb="0" eb="2">
      <t>アサ</t>
    </rPh>
    <rPh sb="2" eb="4">
      <t>カイガン</t>
    </rPh>
    <rPh sb="4" eb="6">
      <t>テツドウ</t>
    </rPh>
    <phoneticPr fontId="2"/>
  </si>
  <si>
    <t>（一財）まぜのおか</t>
    <rPh sb="1" eb="2">
      <t>イチ</t>
    </rPh>
    <rPh sb="2" eb="3">
      <t>ザイ</t>
    </rPh>
    <phoneticPr fontId="2"/>
  </si>
  <si>
    <t>-</t>
    <phoneticPr fontId="2"/>
  </si>
  <si>
    <t>海陽町千年のいのちを守るまちづくり基金</t>
    <rPh sb="0" eb="3">
      <t>カイヨウチョウ</t>
    </rPh>
    <phoneticPr fontId="5"/>
  </si>
  <si>
    <t>海陽町子どもあゆみ基金</t>
  </si>
  <si>
    <t>海陽町公共施設整備保全基金</t>
    <rPh sb="0" eb="3">
      <t>カイヨウチョウ</t>
    </rPh>
    <rPh sb="3" eb="5">
      <t>コウキョウ</t>
    </rPh>
    <rPh sb="5" eb="7">
      <t>シセツ</t>
    </rPh>
    <rPh sb="7" eb="9">
      <t>セイビ</t>
    </rPh>
    <rPh sb="9" eb="11">
      <t>ホゼン</t>
    </rPh>
    <rPh sb="11" eb="13">
      <t>キキン</t>
    </rPh>
    <phoneticPr fontId="5"/>
  </si>
  <si>
    <t>海陽町特定施設振興整備基金</t>
  </si>
  <si>
    <t>海陽町鉄道経営安定基金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</si>
</sst>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138402</c:v>
                </c:pt>
                <c:pt idx="3">
                  <c:v>146367</c:v>
                </c:pt>
                <c:pt idx="4">
                  <c:v>165181</c:v>
                </c:pt>
              </c:numCache>
            </c:numRef>
          </c:val>
          <c:smooth val="0"/>
          <c:extLst>
            <c:ext xmlns:c16="http://schemas.microsoft.com/office/drawing/2014/chart" uri="{C3380CC4-5D6E-409C-BE32-E72D297353CC}">
              <c16:uniqueId val="{00000000-76DA-4872-BDD7-F5DA57B6E0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159649</c:v>
                </c:pt>
                <c:pt idx="1">
                  <c:v>122513</c:v>
                </c:pt>
                <c:pt idx="2">
                  <c:v>109092</c:v>
                </c:pt>
                <c:pt idx="3">
                  <c:v>118866</c:v>
                </c:pt>
                <c:pt idx="4">
                  <c:v>126301</c:v>
                </c:pt>
              </c:numCache>
            </c:numRef>
          </c:val>
          <c:smooth val="0"/>
          <c:extLst>
            <c:ext xmlns:c16="http://schemas.microsoft.com/office/drawing/2014/chart" uri="{C3380CC4-5D6E-409C-BE32-E72D297353CC}">
              <c16:uniqueId val="{00000001-76DA-4872-BDD7-F5DA57B6E0F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7.73</c:v>
                </c:pt>
                <c:pt idx="1">
                  <c:v>10.85</c:v>
                </c:pt>
                <c:pt idx="2">
                  <c:v>10.6</c:v>
                </c:pt>
                <c:pt idx="3">
                  <c:v>9.6300000000000008</c:v>
                </c:pt>
                <c:pt idx="4">
                  <c:v>9.85</c:v>
                </c:pt>
              </c:numCache>
            </c:numRef>
          </c:val>
          <c:extLst>
            <c:ext xmlns:c16="http://schemas.microsoft.com/office/drawing/2014/chart" uri="{C3380CC4-5D6E-409C-BE32-E72D297353CC}">
              <c16:uniqueId val="{00000000-E1C8-4CF7-B129-32248A5316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77.36</c:v>
                </c:pt>
                <c:pt idx="1">
                  <c:v>76.28</c:v>
                </c:pt>
                <c:pt idx="2">
                  <c:v>76.02</c:v>
                </c:pt>
                <c:pt idx="3">
                  <c:v>80.7</c:v>
                </c:pt>
                <c:pt idx="4">
                  <c:v>82.67</c:v>
                </c:pt>
              </c:numCache>
            </c:numRef>
          </c:val>
          <c:extLst>
            <c:ext xmlns:c16="http://schemas.microsoft.com/office/drawing/2014/chart" uri="{C3380CC4-5D6E-409C-BE32-E72D297353CC}">
              <c16:uniqueId val="{00000001-E1C8-4CF7-B129-32248A5316A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4.04</c:v>
                </c:pt>
                <c:pt idx="1">
                  <c:v>7.15</c:v>
                </c:pt>
                <c:pt idx="2">
                  <c:v>5.38</c:v>
                </c:pt>
                <c:pt idx="3">
                  <c:v>4.2</c:v>
                </c:pt>
                <c:pt idx="4">
                  <c:v>5.04</c:v>
                </c:pt>
              </c:numCache>
            </c:numRef>
          </c:val>
          <c:smooth val="0"/>
          <c:extLst>
            <c:ext xmlns:c16="http://schemas.microsoft.com/office/drawing/2014/chart" uri="{C3380CC4-5D6E-409C-BE32-E72D297353CC}">
              <c16:uniqueId val="{00000002-E1C8-4CF7-B129-32248A5316A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13.63</c:v>
                </c:pt>
                <c:pt idx="2">
                  <c:v>#N/A</c:v>
                </c:pt>
                <c:pt idx="3">
                  <c:v>0.44</c:v>
                </c:pt>
                <c:pt idx="4">
                  <c:v>#N/A</c:v>
                </c:pt>
                <c:pt idx="5">
                  <c:v>0.63</c:v>
                </c:pt>
                <c:pt idx="6">
                  <c:v>#N/A</c:v>
                </c:pt>
                <c:pt idx="7">
                  <c:v>0.6</c:v>
                </c:pt>
                <c:pt idx="8">
                  <c:v>#N/A</c:v>
                </c:pt>
                <c:pt idx="9">
                  <c:v>0.54</c:v>
                </c:pt>
              </c:numCache>
            </c:numRef>
          </c:val>
          <c:extLst>
            <c:ext xmlns:c16="http://schemas.microsoft.com/office/drawing/2014/chart" uri="{C3380CC4-5D6E-409C-BE32-E72D297353CC}">
              <c16:uniqueId val="{00000000-91C2-4273-A65F-2D3A4C71B8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C2-4273-A65F-2D3A4C71B8C4}"/>
            </c:ext>
          </c:extLst>
        </c:ser>
        <c:ser>
          <c:idx val="2"/>
          <c:order val="2"/>
          <c:tx>
            <c:strRef>
              <c:f>データシート!$A$29</c:f>
              <c:strCache>
                <c:ptCount val="1"/>
                <c:pt idx="0">
                  <c:v>海陽町浅川公共下水道事業特別会計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0.09</c:v>
                </c:pt>
                <c:pt idx="2">
                  <c:v>#N/A</c:v>
                </c:pt>
                <c:pt idx="3">
                  <c:v>0.11</c:v>
                </c:pt>
                <c:pt idx="4">
                  <c:v>#N/A</c:v>
                </c:pt>
                <c:pt idx="5">
                  <c:v>0.13</c:v>
                </c:pt>
                <c:pt idx="6">
                  <c:v>#N/A</c:v>
                </c:pt>
                <c:pt idx="7">
                  <c:v>0.17</c:v>
                </c:pt>
                <c:pt idx="8">
                  <c:v>#N/A</c:v>
                </c:pt>
                <c:pt idx="9">
                  <c:v>0.28000000000000003</c:v>
                </c:pt>
              </c:numCache>
            </c:numRef>
          </c:val>
          <c:extLst>
            <c:ext xmlns:c16="http://schemas.microsoft.com/office/drawing/2014/chart" uri="{C3380CC4-5D6E-409C-BE32-E72D297353CC}">
              <c16:uniqueId val="{00000002-91C2-4273-A65F-2D3A4C71B8C4}"/>
            </c:ext>
          </c:extLst>
        </c:ser>
        <c:ser>
          <c:idx val="3"/>
          <c:order val="3"/>
          <c:tx>
            <c:strRef>
              <c:f>データシート!$A$30</c:f>
              <c:strCache>
                <c:ptCount val="1"/>
                <c:pt idx="0">
                  <c:v>海陽町川西農業集落排水事業特別会計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0.12</c:v>
                </c:pt>
                <c:pt idx="2">
                  <c:v>#N/A</c:v>
                </c:pt>
                <c:pt idx="3">
                  <c:v>0.14000000000000001</c:v>
                </c:pt>
                <c:pt idx="4">
                  <c:v>#N/A</c:v>
                </c:pt>
                <c:pt idx="5">
                  <c:v>0.16</c:v>
                </c:pt>
                <c:pt idx="6">
                  <c:v>#N/A</c:v>
                </c:pt>
                <c:pt idx="7">
                  <c:v>0.2</c:v>
                </c:pt>
                <c:pt idx="8">
                  <c:v>#N/A</c:v>
                </c:pt>
                <c:pt idx="9">
                  <c:v>0.32</c:v>
                </c:pt>
              </c:numCache>
            </c:numRef>
          </c:val>
          <c:extLst>
            <c:ext xmlns:c16="http://schemas.microsoft.com/office/drawing/2014/chart" uri="{C3380CC4-5D6E-409C-BE32-E72D297353CC}">
              <c16:uniqueId val="{00000003-91C2-4273-A65F-2D3A4C71B8C4}"/>
            </c:ext>
          </c:extLst>
        </c:ser>
        <c:ser>
          <c:idx val="4"/>
          <c:order val="4"/>
          <c:tx>
            <c:strRef>
              <c:f>データシート!$A$31</c:f>
              <c:strCache>
                <c:ptCount val="1"/>
                <c:pt idx="0">
                  <c:v>海陽町宍喰公共下水道事業特別会計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0.12</c:v>
                </c:pt>
                <c:pt idx="4">
                  <c:v>#N/A</c:v>
                </c:pt>
                <c:pt idx="5">
                  <c:v>0.14000000000000001</c:v>
                </c:pt>
                <c:pt idx="6">
                  <c:v>#N/A</c:v>
                </c:pt>
                <c:pt idx="7">
                  <c:v>0.18</c:v>
                </c:pt>
                <c:pt idx="8">
                  <c:v>#N/A</c:v>
                </c:pt>
                <c:pt idx="9">
                  <c:v>0.34</c:v>
                </c:pt>
              </c:numCache>
            </c:numRef>
          </c:val>
          <c:extLst>
            <c:ext xmlns:c16="http://schemas.microsoft.com/office/drawing/2014/chart" uri="{C3380CC4-5D6E-409C-BE32-E72D297353CC}">
              <c16:uniqueId val="{00000004-91C2-4273-A65F-2D3A4C71B8C4}"/>
            </c:ext>
          </c:extLst>
        </c:ser>
        <c:ser>
          <c:idx val="5"/>
          <c:order val="5"/>
          <c:tx>
            <c:strRef>
              <c:f>データシート!$A$32</c:f>
              <c:strCache>
                <c:ptCount val="1"/>
                <c:pt idx="0">
                  <c:v>海陽町海部公共下水道事業特別会計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0.17</c:v>
                </c:pt>
                <c:pt idx="2">
                  <c:v>#N/A</c:v>
                </c:pt>
                <c:pt idx="3">
                  <c:v>0.18</c:v>
                </c:pt>
                <c:pt idx="4">
                  <c:v>#N/A</c:v>
                </c:pt>
                <c:pt idx="5">
                  <c:v>0.19</c:v>
                </c:pt>
                <c:pt idx="6">
                  <c:v>#N/A</c:v>
                </c:pt>
                <c:pt idx="7">
                  <c:v>0.24</c:v>
                </c:pt>
                <c:pt idx="8">
                  <c:v>#N/A</c:v>
                </c:pt>
                <c:pt idx="9">
                  <c:v>0.35</c:v>
                </c:pt>
              </c:numCache>
            </c:numRef>
          </c:val>
          <c:extLst>
            <c:ext xmlns:c16="http://schemas.microsoft.com/office/drawing/2014/chart" uri="{C3380CC4-5D6E-409C-BE32-E72D297353CC}">
              <c16:uniqueId val="{00000005-91C2-4273-A65F-2D3A4C71B8C4}"/>
            </c:ext>
          </c:extLst>
        </c:ser>
        <c:ser>
          <c:idx val="6"/>
          <c:order val="6"/>
          <c:tx>
            <c:strRef>
              <c:f>データシート!$A$33</c:f>
              <c:strCache>
                <c:ptCount val="1"/>
                <c:pt idx="0">
                  <c:v>海陽町病院事業会計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0.41</c:v>
                </c:pt>
                <c:pt idx="2">
                  <c:v>#N/A</c:v>
                </c:pt>
                <c:pt idx="3">
                  <c:v>0.83</c:v>
                </c:pt>
                <c:pt idx="4">
                  <c:v>#N/A</c:v>
                </c:pt>
                <c:pt idx="5">
                  <c:v>1.26</c:v>
                </c:pt>
                <c:pt idx="6">
                  <c:v>#N/A</c:v>
                </c:pt>
                <c:pt idx="7">
                  <c:v>1.33</c:v>
                </c:pt>
                <c:pt idx="8">
                  <c:v>#N/A</c:v>
                </c:pt>
                <c:pt idx="9">
                  <c:v>0.69</c:v>
                </c:pt>
              </c:numCache>
            </c:numRef>
          </c:val>
          <c:extLst>
            <c:ext xmlns:c16="http://schemas.microsoft.com/office/drawing/2014/chart" uri="{C3380CC4-5D6E-409C-BE32-E72D297353CC}">
              <c16:uniqueId val="{00000006-91C2-4273-A65F-2D3A4C71B8C4}"/>
            </c:ext>
          </c:extLst>
        </c:ser>
        <c:ser>
          <c:idx val="7"/>
          <c:order val="7"/>
          <c:tx>
            <c:strRef>
              <c:f>データシート!$A$34</c:f>
              <c:strCache>
                <c:ptCount val="1"/>
                <c:pt idx="0">
                  <c:v>海陽町国民健康保険特別会計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1.05</c:v>
                </c:pt>
                <c:pt idx="2">
                  <c:v>#N/A</c:v>
                </c:pt>
                <c:pt idx="3">
                  <c:v>1.51</c:v>
                </c:pt>
                <c:pt idx="4">
                  <c:v>#N/A</c:v>
                </c:pt>
                <c:pt idx="5">
                  <c:v>2.06</c:v>
                </c:pt>
                <c:pt idx="6">
                  <c:v>#N/A</c:v>
                </c:pt>
                <c:pt idx="7">
                  <c:v>2.93</c:v>
                </c:pt>
                <c:pt idx="8">
                  <c:v>#N/A</c:v>
                </c:pt>
                <c:pt idx="9">
                  <c:v>2.48</c:v>
                </c:pt>
              </c:numCache>
            </c:numRef>
          </c:val>
          <c:extLst>
            <c:ext xmlns:c16="http://schemas.microsoft.com/office/drawing/2014/chart" uri="{C3380CC4-5D6E-409C-BE32-E72D297353CC}">
              <c16:uniqueId val="{00000007-91C2-4273-A65F-2D3A4C71B8C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7.73</c:v>
                </c:pt>
                <c:pt idx="2">
                  <c:v>#N/A</c:v>
                </c:pt>
                <c:pt idx="3">
                  <c:v>10.85</c:v>
                </c:pt>
                <c:pt idx="4">
                  <c:v>#N/A</c:v>
                </c:pt>
                <c:pt idx="5">
                  <c:v>10.59</c:v>
                </c:pt>
                <c:pt idx="6">
                  <c:v>#N/A</c:v>
                </c:pt>
                <c:pt idx="7">
                  <c:v>9.6300000000000008</c:v>
                </c:pt>
                <c:pt idx="8">
                  <c:v>#N/A</c:v>
                </c:pt>
                <c:pt idx="9">
                  <c:v>9.84</c:v>
                </c:pt>
              </c:numCache>
            </c:numRef>
          </c:val>
          <c:extLst>
            <c:ext xmlns:c16="http://schemas.microsoft.com/office/drawing/2014/chart" uri="{C3380CC4-5D6E-409C-BE32-E72D297353CC}">
              <c16:uniqueId val="{00000008-91C2-4273-A65F-2D3A4C71B8C4}"/>
            </c:ext>
          </c:extLst>
        </c:ser>
        <c:ser>
          <c:idx val="9"/>
          <c:order val="9"/>
          <c:tx>
            <c:strRef>
              <c:f>データシート!$A$36</c:f>
              <c:strCache>
                <c:ptCount val="1"/>
                <c:pt idx="0">
                  <c:v>海陽町水道事業会計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#N/A</c:v>
                </c:pt>
                <c:pt idx="3">
                  <c:v>13.38</c:v>
                </c:pt>
                <c:pt idx="4">
                  <c:v>#N/A</c:v>
                </c:pt>
                <c:pt idx="5">
                  <c:v>13.13</c:v>
                </c:pt>
                <c:pt idx="6">
                  <c:v>#N/A</c:v>
                </c:pt>
                <c:pt idx="7">
                  <c:v>13.53</c:v>
                </c:pt>
                <c:pt idx="8">
                  <c:v>#N/A</c:v>
                </c:pt>
                <c:pt idx="9">
                  <c:v>14.16</c:v>
                </c:pt>
              </c:numCache>
            </c:numRef>
          </c:val>
          <c:extLst>
            <c:ext xmlns:c16="http://schemas.microsoft.com/office/drawing/2014/chart" uri="{C3380CC4-5D6E-409C-BE32-E72D297353CC}">
              <c16:uniqueId val="{00000009-91C2-4273-A65F-2D3A4C71B8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965</c:v>
                </c:pt>
                <c:pt idx="5">
                  <c:v>957</c:v>
                </c:pt>
                <c:pt idx="8">
                  <c:v>890</c:v>
                </c:pt>
                <c:pt idx="11">
                  <c:v>880</c:v>
                </c:pt>
                <c:pt idx="14">
                  <c:v>837</c:v>
                </c:pt>
              </c:numCache>
            </c:numRef>
          </c:val>
          <c:extLst>
            <c:ext xmlns:c16="http://schemas.microsoft.com/office/drawing/2014/chart" uri="{C3380CC4-5D6E-409C-BE32-E72D297353CC}">
              <c16:uniqueId val="{00000000-6FA0-4DD7-A537-C5422D6CAD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A0-4DD7-A537-C5422D6CAD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FA0-4DD7-A537-C5422D6CAD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25</c:v>
                </c:pt>
                <c:pt idx="3">
                  <c:v>24</c:v>
                </c:pt>
                <c:pt idx="6">
                  <c:v>1</c:v>
                </c:pt>
                <c:pt idx="9">
                  <c:v>0</c:v>
                </c:pt>
                <c:pt idx="12">
                  <c:v>0</c:v>
                </c:pt>
              </c:numCache>
            </c:numRef>
          </c:val>
          <c:extLst>
            <c:ext xmlns:c16="http://schemas.microsoft.com/office/drawing/2014/chart" uri="{C3380CC4-5D6E-409C-BE32-E72D297353CC}">
              <c16:uniqueId val="{00000003-6FA0-4DD7-A537-C5422D6CAD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231</c:v>
                </c:pt>
                <c:pt idx="3">
                  <c:v>205</c:v>
                </c:pt>
                <c:pt idx="6">
                  <c:v>194</c:v>
                </c:pt>
                <c:pt idx="9">
                  <c:v>196</c:v>
                </c:pt>
                <c:pt idx="12">
                  <c:v>189</c:v>
                </c:pt>
              </c:numCache>
            </c:numRef>
          </c:val>
          <c:extLst>
            <c:ext xmlns:c16="http://schemas.microsoft.com/office/drawing/2014/chart" uri="{C3380CC4-5D6E-409C-BE32-E72D297353CC}">
              <c16:uniqueId val="{00000004-6FA0-4DD7-A537-C5422D6CAD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A0-4DD7-A537-C5422D6CAD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A0-4DD7-A537-C5422D6CAD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789</c:v>
                </c:pt>
                <c:pt idx="3">
                  <c:v>787</c:v>
                </c:pt>
                <c:pt idx="6">
                  <c:v>731</c:v>
                </c:pt>
                <c:pt idx="9">
                  <c:v>746</c:v>
                </c:pt>
                <c:pt idx="12">
                  <c:v>706</c:v>
                </c:pt>
              </c:numCache>
            </c:numRef>
          </c:val>
          <c:extLst>
            <c:ext xmlns:c16="http://schemas.microsoft.com/office/drawing/2014/chart" uri="{C3380CC4-5D6E-409C-BE32-E72D297353CC}">
              <c16:uniqueId val="{00000007-6FA0-4DD7-A537-C5422D6CADC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80</c:v>
                </c:pt>
                <c:pt idx="2">
                  <c:v>#N/A</c:v>
                </c:pt>
                <c:pt idx="3">
                  <c:v>#N/A</c:v>
                </c:pt>
                <c:pt idx="4">
                  <c:v>59</c:v>
                </c:pt>
                <c:pt idx="5">
                  <c:v>#N/A</c:v>
                </c:pt>
                <c:pt idx="6">
                  <c:v>#N/A</c:v>
                </c:pt>
                <c:pt idx="7">
                  <c:v>36</c:v>
                </c:pt>
                <c:pt idx="8">
                  <c:v>#N/A</c:v>
                </c:pt>
                <c:pt idx="9">
                  <c:v>#N/A</c:v>
                </c:pt>
                <c:pt idx="10">
                  <c:v>62</c:v>
                </c:pt>
                <c:pt idx="11">
                  <c:v>#N/A</c:v>
                </c:pt>
                <c:pt idx="12">
                  <c:v>#N/A</c:v>
                </c:pt>
                <c:pt idx="13">
                  <c:v>58</c:v>
                </c:pt>
                <c:pt idx="14">
                  <c:v>#N/A</c:v>
                </c:pt>
              </c:numCache>
            </c:numRef>
          </c:val>
          <c:smooth val="0"/>
          <c:extLst>
            <c:ext xmlns:c16="http://schemas.microsoft.com/office/drawing/2014/chart" uri="{C3380CC4-5D6E-409C-BE32-E72D297353CC}">
              <c16:uniqueId val="{00000008-6FA0-4DD7-A537-C5422D6CADC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7657</c:v>
                </c:pt>
                <c:pt idx="5">
                  <c:v>7265</c:v>
                </c:pt>
                <c:pt idx="8">
                  <c:v>6914</c:v>
                </c:pt>
                <c:pt idx="11">
                  <c:v>6743</c:v>
                </c:pt>
                <c:pt idx="14">
                  <c:v>6475</c:v>
                </c:pt>
              </c:numCache>
            </c:numRef>
          </c:val>
          <c:extLst>
            <c:ext xmlns:c16="http://schemas.microsoft.com/office/drawing/2014/chart" uri="{C3380CC4-5D6E-409C-BE32-E72D297353CC}">
              <c16:uniqueId val="{00000000-FFD9-481E-966E-AB514046F8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121</c:v>
                </c:pt>
                <c:pt idx="5">
                  <c:v>100</c:v>
                </c:pt>
                <c:pt idx="8">
                  <c:v>94</c:v>
                </c:pt>
                <c:pt idx="11">
                  <c:v>90</c:v>
                </c:pt>
                <c:pt idx="14">
                  <c:v>86</c:v>
                </c:pt>
              </c:numCache>
            </c:numRef>
          </c:val>
          <c:extLst>
            <c:ext xmlns:c16="http://schemas.microsoft.com/office/drawing/2014/chart" uri="{C3380CC4-5D6E-409C-BE32-E72D297353CC}">
              <c16:uniqueId val="{00000001-FFD9-481E-966E-AB514046F8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8987</c:v>
                </c:pt>
                <c:pt idx="5">
                  <c:v>9025</c:v>
                </c:pt>
                <c:pt idx="8">
                  <c:v>9706</c:v>
                </c:pt>
                <c:pt idx="11">
                  <c:v>10386</c:v>
                </c:pt>
                <c:pt idx="14">
                  <c:v>10625</c:v>
                </c:pt>
              </c:numCache>
            </c:numRef>
          </c:val>
          <c:extLst>
            <c:ext xmlns:c16="http://schemas.microsoft.com/office/drawing/2014/chart" uri="{C3380CC4-5D6E-409C-BE32-E72D297353CC}">
              <c16:uniqueId val="{00000002-FFD9-481E-966E-AB514046F8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D9-481E-966E-AB514046F8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D9-481E-966E-AB514046F8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D9-481E-966E-AB514046F8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1169</c:v>
                </c:pt>
                <c:pt idx="3">
                  <c:v>1148</c:v>
                </c:pt>
                <c:pt idx="6">
                  <c:v>1101</c:v>
                </c:pt>
                <c:pt idx="9">
                  <c:v>1048</c:v>
                </c:pt>
                <c:pt idx="12">
                  <c:v>986</c:v>
                </c:pt>
              </c:numCache>
            </c:numRef>
          </c:val>
          <c:extLst>
            <c:ext xmlns:c16="http://schemas.microsoft.com/office/drawing/2014/chart" uri="{C3380CC4-5D6E-409C-BE32-E72D297353CC}">
              <c16:uniqueId val="{00000006-FFD9-481E-966E-AB514046F8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22</c:v>
                </c:pt>
                <c:pt idx="3">
                  <c:v>1</c:v>
                </c:pt>
                <c:pt idx="6">
                  <c:v>0</c:v>
                </c:pt>
                <c:pt idx="9">
                  <c:v>0</c:v>
                </c:pt>
                <c:pt idx="12">
                  <c:v>0</c:v>
                </c:pt>
              </c:numCache>
            </c:numRef>
          </c:val>
          <c:extLst>
            <c:ext xmlns:c16="http://schemas.microsoft.com/office/drawing/2014/chart" uri="{C3380CC4-5D6E-409C-BE32-E72D297353CC}">
              <c16:uniqueId val="{00000007-FFD9-481E-966E-AB514046F8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2254</c:v>
                </c:pt>
                <c:pt idx="3">
                  <c:v>1819</c:v>
                </c:pt>
                <c:pt idx="6">
                  <c:v>1800</c:v>
                </c:pt>
                <c:pt idx="9">
                  <c:v>1778</c:v>
                </c:pt>
                <c:pt idx="12">
                  <c:v>1729</c:v>
                </c:pt>
              </c:numCache>
            </c:numRef>
          </c:val>
          <c:extLst>
            <c:ext xmlns:c16="http://schemas.microsoft.com/office/drawing/2014/chart" uri="{C3380CC4-5D6E-409C-BE32-E72D297353CC}">
              <c16:uniqueId val="{00000008-FFD9-481E-966E-AB514046F8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50</c:v>
                </c:pt>
                <c:pt idx="3">
                  <c:v>45</c:v>
                </c:pt>
                <c:pt idx="6">
                  <c:v>37</c:v>
                </c:pt>
                <c:pt idx="9">
                  <c:v>30</c:v>
                </c:pt>
                <c:pt idx="12">
                  <c:v>23</c:v>
                </c:pt>
              </c:numCache>
            </c:numRef>
          </c:val>
          <c:extLst>
            <c:ext xmlns:c16="http://schemas.microsoft.com/office/drawing/2014/chart" uri="{C3380CC4-5D6E-409C-BE32-E72D297353CC}">
              <c16:uniqueId val="{00000009-FFD9-481E-966E-AB514046F8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6737</c:v>
                </c:pt>
                <c:pt idx="3">
                  <c:v>6608</c:v>
                </c:pt>
                <c:pt idx="6">
                  <c:v>6378</c:v>
                </c:pt>
                <c:pt idx="9">
                  <c:v>6123</c:v>
                </c:pt>
                <c:pt idx="12">
                  <c:v>5895</c:v>
                </c:pt>
              </c:numCache>
            </c:numRef>
          </c:val>
          <c:extLst>
            <c:ext xmlns:c16="http://schemas.microsoft.com/office/drawing/2014/chart" uri="{C3380CC4-5D6E-409C-BE32-E72D297353CC}">
              <c16:uniqueId val="{0000000A-FFD9-481E-966E-AB514046F89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FD9-481E-966E-AB514046F89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3823</c:v>
                </c:pt>
                <c:pt idx="1">
                  <c:v>3948</c:v>
                </c:pt>
                <c:pt idx="2">
                  <c:v>4042</c:v>
                </c:pt>
              </c:numCache>
            </c:numRef>
          </c:val>
          <c:extLst>
            <c:ext xmlns:c16="http://schemas.microsoft.com/office/drawing/2014/chart" uri="{C3380CC4-5D6E-409C-BE32-E72D297353CC}">
              <c16:uniqueId val="{00000000-75CC-42DF-996C-2B591DF397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1897</c:v>
                </c:pt>
                <c:pt idx="1">
                  <c:v>1897</c:v>
                </c:pt>
                <c:pt idx="2">
                  <c:v>1918</c:v>
                </c:pt>
              </c:numCache>
            </c:numRef>
          </c:val>
          <c:extLst>
            <c:ext xmlns:c16="http://schemas.microsoft.com/office/drawing/2014/chart" uri="{C3380CC4-5D6E-409C-BE32-E72D297353CC}">
              <c16:uniqueId val="{00000001-75CC-42DF-996C-2B591DF397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3813</c:v>
                </c:pt>
                <c:pt idx="1">
                  <c:v>4384</c:v>
                </c:pt>
                <c:pt idx="2">
                  <c:v>4483</c:v>
                </c:pt>
              </c:numCache>
            </c:numRef>
          </c:val>
          <c:extLst>
            <c:ext xmlns:c16="http://schemas.microsoft.com/office/drawing/2014/chart" uri="{C3380CC4-5D6E-409C-BE32-E72D297353CC}">
              <c16:uniqueId val="{00000002-75CC-42DF-996C-2B591DF397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8,402
8,194
327.67
8,491,488
7,980,275
481,549
4,889,092
5,894,735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人口の減少や全国平均を上回る高齢者比率（令和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度末</a:t>
          </a:r>
          <a:r>
            <a:rPr kumimoji="1" lang="en-US" altLang="ja-JP" sz="1300">
              <a:latin typeface="ＭＳ Ｐゴシック" panose="020B0600070205080204" pitchFamily="50" charset="-128"/>
              <a:ea typeface="ＭＳ Ｐゴシック" panose="020B0600070205080204" pitchFamily="50" charset="-128"/>
            </a:rPr>
            <a:t>.47.5</a:t>
          </a:r>
          <a:r>
            <a:rPr kumimoji="1" lang="ja-JP" altLang="en-US" sz="1300">
              <a:latin typeface="ＭＳ Ｐゴシック" panose="020B0600070205080204" pitchFamily="50" charset="-128"/>
              <a:ea typeface="ＭＳ Ｐゴシック" panose="020B0600070205080204" pitchFamily="50" charset="-128"/>
            </a:rPr>
            <a:t>％）に加え、町内に大型事業所が少ないことなどから地方税収が乏しく、類似団体平均を大きく下回っている。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は、税の徴収力を強化することに努め、増収を図るとともに、一次産業をはじめ、新しい地域産業の創出や、活力あるまちづくり施策を展開しつつ、海陽町行財政改革プランの着実な実行により徹底した歳出削減をすることで、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162278</xdr:rowOff>
    </xdr:from>
    <xdr:to>
      <xdr:col>23</xdr:col>
      <xdr:colOff>133350</xdr:colOff>
      <xdr:row>43</xdr:row>
      <xdr:rowOff>162278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3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162278</xdr:rowOff>
    </xdr:from>
    <xdr:to>
      <xdr:col>19</xdr:col>
      <xdr:colOff>133350</xdr:colOff>
      <xdr:row>43</xdr:row>
      <xdr:rowOff>162278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43</xdr:row>
      <xdr:rowOff>162278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43</xdr:row>
      <xdr:rowOff>162278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111478</xdr:rowOff>
    </xdr:from>
    <xdr:to>
      <xdr:col>23</xdr:col>
      <xdr:colOff>184150</xdr:colOff>
      <xdr:row>44</xdr:row>
      <xdr:rowOff>41628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7355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111478</xdr:rowOff>
    </xdr:from>
    <xdr:to>
      <xdr:col>19</xdr:col>
      <xdr:colOff>184150</xdr:colOff>
      <xdr:row>44</xdr:row>
      <xdr:rowOff>41628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26405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111478</xdr:rowOff>
    </xdr:from>
    <xdr:to>
      <xdr:col>15</xdr:col>
      <xdr:colOff>133350</xdr:colOff>
      <xdr:row>44</xdr:row>
      <xdr:rowOff>41628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26405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臨時財政対策債（△</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百万円）や普通交付税（△</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百万円）の減、歳出では、職員人件費の増や衛生処理事務組合負担金の増などによる経常一財の増により、前年度と比較して</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87.9</a:t>
          </a:r>
          <a:r>
            <a:rPr kumimoji="1" lang="ja-JP" altLang="en-US" sz="1300">
              <a:latin typeface="ＭＳ Ｐゴシック" panose="020B0600070205080204" pitchFamily="50" charset="-128"/>
              <a:ea typeface="ＭＳ Ｐゴシック" panose="020B0600070205080204" pitchFamily="50" charset="-128"/>
            </a:rPr>
            <a:t>％となっている。（類似団体平均を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ポイント上回っており、県平均を</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今後も引き続き行財政改革への取組を実施し、義務的経費の削減に努めることとする。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62</xdr:row>
      <xdr:rowOff>80645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77830"/>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117898</xdr:rowOff>
    </xdr:from>
    <xdr:to>
      <xdr:col>19</xdr:col>
      <xdr:colOff>133350</xdr:colOff>
      <xdr:row>61</xdr:row>
      <xdr:rowOff>119380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04898"/>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117898</xdr:rowOff>
    </xdr:from>
    <xdr:to>
      <xdr:col>15</xdr:col>
      <xdr:colOff>82550</xdr:colOff>
      <xdr:row>61</xdr:row>
      <xdr:rowOff>163619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404898"/>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123402</xdr:rowOff>
    </xdr:from>
    <xdr:to>
      <xdr:col>11</xdr:col>
      <xdr:colOff>31750</xdr:colOff>
      <xdr:row>61</xdr:row>
      <xdr:rowOff>163619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8185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5715</xdr:rowOff>
    </xdr:from>
    <xdr:to>
      <xdr:col>11</xdr:col>
      <xdr:colOff>82550</xdr:colOff>
      <xdr:row>62</xdr:row>
      <xdr:rowOff>107315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92092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1922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67098</xdr:rowOff>
    </xdr:from>
    <xdr:to>
      <xdr:col>15</xdr:col>
      <xdr:colOff>133350</xdr:colOff>
      <xdr:row>60</xdr:row>
      <xdr:rowOff>168698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7425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112819</xdr:rowOff>
    </xdr:from>
    <xdr:to>
      <xdr:col>11</xdr:col>
      <xdr:colOff>82550</xdr:colOff>
      <xdr:row>62</xdr:row>
      <xdr:rowOff>42969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53146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72602</xdr:rowOff>
    </xdr:from>
    <xdr:to>
      <xdr:col>7</xdr:col>
      <xdr:colOff>31750</xdr:colOff>
      <xdr:row>62</xdr:row>
      <xdr:rowOff>2752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12929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[306,489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300,489</a:t>
          </a:r>
          <a:r>
            <a:rPr kumimoji="1" lang="ja-JP" altLang="en-US" sz="1300">
              <a:latin typeface="ＭＳ Ｐゴシック" panose="020B0600070205080204" pitchFamily="50" charset="-128"/>
              <a:ea typeface="ＭＳ Ｐゴシック" panose="020B0600070205080204" pitchFamily="50" charset="-128"/>
            </a:rPr>
            <a:t>円と前年度決算額と比較では</a:t>
          </a:r>
          <a:r>
            <a:rPr kumimoji="1" lang="en-US" altLang="ja-JP" sz="1300">
              <a:latin typeface="ＭＳ Ｐゴシック" panose="020B0600070205080204" pitchFamily="50" charset="-128"/>
              <a:ea typeface="ＭＳ Ｐゴシック" panose="020B0600070205080204" pitchFamily="50" charset="-128"/>
            </a:rPr>
            <a:t>5,804</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300,653</a:t>
          </a:r>
          <a:r>
            <a:rPr kumimoji="1" lang="ja-JP" altLang="en-US" sz="1300">
              <a:latin typeface="ＭＳ Ｐゴシック" panose="020B0600070205080204" pitchFamily="50" charset="-128"/>
              <a:ea typeface="ＭＳ Ｐゴシック" panose="020B0600070205080204" pitchFamily="50" charset="-128"/>
            </a:rPr>
            <a:t>円を下回っている。主な増加要因としては、コロナ対策事業（コロナワクチン接種体制確保事業、地元商品券配布事業）の減などにより、前年度と比較して物件費総額が減となったが、分母となる人口（</a:t>
          </a:r>
          <a:r>
            <a:rPr kumimoji="1" lang="en-US" altLang="ja-JP" sz="1300">
              <a:latin typeface="ＭＳ Ｐゴシック" panose="020B0600070205080204" pitchFamily="50" charset="-128"/>
              <a:ea typeface="ＭＳ Ｐゴシック" panose="020B0600070205080204" pitchFamily="50" charset="-128"/>
            </a:rPr>
            <a:t>8,645</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8,402</a:t>
          </a:r>
          <a:r>
            <a:rPr kumimoji="1" lang="ja-JP" altLang="en-US" sz="1300">
              <a:latin typeface="ＭＳ Ｐゴシック" panose="020B0600070205080204" pitchFamily="50" charset="-128"/>
              <a:ea typeface="ＭＳ Ｐゴシック" panose="020B0600070205080204" pitchFamily="50" charset="-128"/>
            </a:rPr>
            <a:t>人）の減より人口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人当たりの決算額が上昇となった。</a:t>
          </a:r>
        </a:p>
        <a:p>
          <a:r>
            <a:rPr kumimoji="1" lang="ja-JP" altLang="en-US" sz="1300">
              <a:latin typeface="ＭＳ Ｐゴシック" panose="020B0600070205080204" pitchFamily="50" charset="-128"/>
              <a:ea typeface="ＭＳ Ｐゴシック" panose="020B0600070205080204" pitchFamily="50" charset="-128"/>
            </a:rPr>
            <a:t>　今後も職員数の適正管理及び物件費の削減に努め、適正化を図る。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144852</xdr:rowOff>
    </xdr:from>
    <xdr:to>
      <xdr:col>23</xdr:col>
      <xdr:colOff>133350</xdr:colOff>
      <xdr:row>82</xdr:row>
      <xdr:rowOff>152633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03752"/>
          <a:ext cx="838200" cy="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110535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7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136502</xdr:rowOff>
    </xdr:from>
    <xdr:to>
      <xdr:col>19</xdr:col>
      <xdr:colOff>133350</xdr:colOff>
      <xdr:row>82</xdr:row>
      <xdr:rowOff>144852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95402"/>
          <a:ext cx="889000" cy="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22547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95365</xdr:rowOff>
    </xdr:from>
    <xdr:to>
      <xdr:col>15</xdr:col>
      <xdr:colOff>82550</xdr:colOff>
      <xdr:row>82</xdr:row>
      <xdr:rowOff>136502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54265"/>
          <a:ext cx="889000" cy="4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171088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82572</xdr:rowOff>
    </xdr:from>
    <xdr:to>
      <xdr:col>11</xdr:col>
      <xdr:colOff>31750</xdr:colOff>
      <xdr:row>82</xdr:row>
      <xdr:rowOff>95365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41472"/>
          <a:ext cx="889000" cy="1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28777</xdr:rowOff>
    </xdr:from>
    <xdr:to>
      <xdr:col>11</xdr:col>
      <xdr:colOff>82550</xdr:colOff>
      <xdr:row>82</xdr:row>
      <xdr:rowOff>130377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140554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5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xdr:rowOff>
    </xdr:from>
    <xdr:to>
      <xdr:col>7</xdr:col>
      <xdr:colOff>31750</xdr:colOff>
      <xdr:row>82</xdr:row>
      <xdr:rowOff>101750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111927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101833</xdr:rowOff>
    </xdr:from>
    <xdr:to>
      <xdr:col>23</xdr:col>
      <xdr:colOff>184150</xdr:colOff>
      <xdr:row>83</xdr:row>
      <xdr:rowOff>31983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6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73910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3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94052</xdr:rowOff>
    </xdr:from>
    <xdr:to>
      <xdr:col>19</xdr:col>
      <xdr:colOff>184150</xdr:colOff>
      <xdr:row>83</xdr:row>
      <xdr:rowOff>24202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8979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3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85702</xdr:rowOff>
    </xdr:from>
    <xdr:to>
      <xdr:col>15</xdr:col>
      <xdr:colOff>133350</xdr:colOff>
      <xdr:row>83</xdr:row>
      <xdr:rowOff>15852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4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629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3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44565</xdr:rowOff>
    </xdr:from>
    <xdr:to>
      <xdr:col>11</xdr:col>
      <xdr:colOff>82550</xdr:colOff>
      <xdr:row>82</xdr:row>
      <xdr:rowOff>146165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130942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8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31772</xdr:rowOff>
    </xdr:from>
    <xdr:to>
      <xdr:col>7</xdr:col>
      <xdr:colOff>31750</xdr:colOff>
      <xdr:row>82</xdr:row>
      <xdr:rowOff>133372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9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118149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7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年度の指数は</a:t>
          </a:r>
          <a:r>
            <a:rPr kumimoji="1" lang="en-US" altLang="ja-JP" sz="1300">
              <a:latin typeface="ＭＳ Ｐゴシック" panose="020B0600070205080204" pitchFamily="50" charset="-128"/>
              <a:ea typeface="ＭＳ Ｐゴシック" panose="020B0600070205080204" pitchFamily="50" charset="-128"/>
            </a:rPr>
            <a:t>90.5</a:t>
          </a:r>
          <a:r>
            <a:rPr kumimoji="1" lang="ja-JP" altLang="en-US" sz="1300">
              <a:latin typeface="ＭＳ Ｐゴシック" panose="020B0600070205080204" pitchFamily="50" charset="-128"/>
              <a:ea typeface="ＭＳ Ｐゴシック" panose="020B0600070205080204" pitchFamily="50" charset="-128"/>
            </a:rPr>
            <a:t>となっており、類似団体平均を</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ポイント、全国町村平均を</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今後も引き続き給与の適正管理に努める。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86482</xdr:rowOff>
    </xdr:from>
    <xdr:to>
      <xdr:col>81</xdr:col>
      <xdr:colOff>44450</xdr:colOff>
      <xdr:row>82</xdr:row>
      <xdr:rowOff>143934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145382"/>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82</xdr:row>
      <xdr:rowOff>155423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202834"/>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155423</xdr:rowOff>
    </xdr:from>
    <xdr:to>
      <xdr:col>72</xdr:col>
      <xdr:colOff>203200</xdr:colOff>
      <xdr:row>83</xdr:row>
      <xdr:rowOff>29936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2143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64407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2602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35682</xdr:rowOff>
    </xdr:from>
    <xdr:to>
      <xdr:col>81</xdr:col>
      <xdr:colOff>95250</xdr:colOff>
      <xdr:row>82</xdr:row>
      <xdr:rowOff>137282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52209</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3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93134</xdr:rowOff>
    </xdr:from>
    <xdr:to>
      <xdr:col>77</xdr:col>
      <xdr:colOff>95250</xdr:colOff>
      <xdr:row>83</xdr:row>
      <xdr:rowOff>23284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33461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104623</xdr:rowOff>
    </xdr:from>
    <xdr:to>
      <xdr:col>73</xdr:col>
      <xdr:colOff>44450</xdr:colOff>
      <xdr:row>83</xdr:row>
      <xdr:rowOff>34773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44950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3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11.31</a:t>
          </a:r>
          <a:r>
            <a:rPr kumimoji="1" lang="ja-JP" altLang="en-US" sz="1300">
              <a:latin typeface="ＭＳ Ｐゴシック" panose="020B0600070205080204" pitchFamily="50" charset="-128"/>
              <a:ea typeface="ＭＳ Ｐゴシック" panose="020B0600070205080204" pitchFamily="50" charset="-128"/>
            </a:rPr>
            <a:t>人と、類似団体平均より</a:t>
          </a:r>
          <a:r>
            <a:rPr kumimoji="1" lang="en-US" altLang="ja-JP" sz="1300">
              <a:latin typeface="ＭＳ Ｐゴシック" panose="020B0600070205080204" pitchFamily="50" charset="-128"/>
              <a:ea typeface="ＭＳ Ｐゴシック" panose="020B0600070205080204" pitchFamily="50" charset="-128"/>
            </a:rPr>
            <a:t>2.87</a:t>
          </a:r>
          <a:r>
            <a:rPr kumimoji="1" lang="ja-JP" altLang="en-US" sz="1300">
              <a:latin typeface="ＭＳ Ｐゴシック" panose="020B0600070205080204" pitchFamily="50" charset="-128"/>
              <a:ea typeface="ＭＳ Ｐゴシック" panose="020B0600070205080204" pitchFamily="50" charset="-128"/>
            </a:rPr>
            <a:t>人少ない職員数となっている。</a:t>
          </a:r>
        </a:p>
        <a:p>
          <a:r>
            <a:rPr kumimoji="1" lang="ja-JP" altLang="en-US" sz="1300">
              <a:latin typeface="ＭＳ Ｐゴシック" panose="020B0600070205080204" pitchFamily="50" charset="-128"/>
              <a:ea typeface="ＭＳ Ｐゴシック" panose="020B0600070205080204" pitchFamily="50" charset="-128"/>
            </a:rPr>
            <a:t>　今後も事務分掌見直しによる職員配置の適正化により、適正な定員管理に努める。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32512</xdr:rowOff>
    </xdr:from>
    <xdr:to>
      <xdr:col>81</xdr:col>
      <xdr:colOff>44450</xdr:colOff>
      <xdr:row>61</xdr:row>
      <xdr:rowOff>39751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90962"/>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10795</xdr:rowOff>
    </xdr:from>
    <xdr:to>
      <xdr:col>77</xdr:col>
      <xdr:colOff>44450</xdr:colOff>
      <xdr:row>61</xdr:row>
      <xdr:rowOff>32512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6924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162137</xdr:rowOff>
    </xdr:from>
    <xdr:to>
      <xdr:col>72</xdr:col>
      <xdr:colOff>203200</xdr:colOff>
      <xdr:row>61</xdr:row>
      <xdr:rowOff>10795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4913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128355</xdr:rowOff>
    </xdr:from>
    <xdr:to>
      <xdr:col>68</xdr:col>
      <xdr:colOff>152400</xdr:colOff>
      <xdr:row>60</xdr:row>
      <xdr:rowOff>162137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15355"/>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153839</xdr:rowOff>
    </xdr:from>
    <xdr:to>
      <xdr:col>68</xdr:col>
      <xdr:colOff>203200</xdr:colOff>
      <xdr:row>62</xdr:row>
      <xdr:rowOff>83989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68766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142579</xdr:rowOff>
    </xdr:from>
    <xdr:to>
      <xdr:col>64</xdr:col>
      <xdr:colOff>152400</xdr:colOff>
      <xdr:row>62</xdr:row>
      <xdr:rowOff>72729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57506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8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160401</xdr:rowOff>
    </xdr:from>
    <xdr:to>
      <xdr:col>81</xdr:col>
      <xdr:colOff>95250</xdr:colOff>
      <xdr:row>61</xdr:row>
      <xdr:rowOff>90551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5478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9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153162</xdr:rowOff>
    </xdr:from>
    <xdr:to>
      <xdr:col>77</xdr:col>
      <xdr:colOff>95250</xdr:colOff>
      <xdr:row>61</xdr:row>
      <xdr:rowOff>83312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93489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0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131445</xdr:rowOff>
    </xdr:from>
    <xdr:to>
      <xdr:col>73</xdr:col>
      <xdr:colOff>44450</xdr:colOff>
      <xdr:row>61</xdr:row>
      <xdr:rowOff>61595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111337</xdr:rowOff>
    </xdr:from>
    <xdr:to>
      <xdr:col>68</xdr:col>
      <xdr:colOff>203200</xdr:colOff>
      <xdr:row>61</xdr:row>
      <xdr:rowOff>41487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51664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77555</xdr:rowOff>
    </xdr:from>
    <xdr:to>
      <xdr:col>64</xdr:col>
      <xdr:colOff>152400</xdr:colOff>
      <xdr:row>61</xdr:row>
      <xdr:rowOff>7705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17882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3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ポイント減少となった。主な理由は平成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年度過疎債（ケーブルテレビ関連事業など）等の償還終了により、令和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年度公債費決算額（</a:t>
          </a:r>
          <a:r>
            <a:rPr kumimoji="1" lang="en-US" altLang="ja-JP" sz="1300">
              <a:latin typeface="ＭＳ Ｐゴシック" panose="020B0600070205080204" pitchFamily="50" charset="-128"/>
              <a:ea typeface="ＭＳ Ｐゴシック" panose="020B0600070205080204" pitchFamily="50" charset="-128"/>
            </a:rPr>
            <a:t>706</a:t>
          </a:r>
          <a:r>
            <a:rPr kumimoji="1" lang="ja-JP" altLang="en-US" sz="1300">
              <a:latin typeface="ＭＳ Ｐゴシック" panose="020B0600070205080204" pitchFamily="50" charset="-128"/>
              <a:ea typeface="ＭＳ Ｐゴシック" panose="020B0600070205080204" pitchFamily="50" charset="-128"/>
            </a:rPr>
            <a:t>百万円）が令和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年度公債費決算額（</a:t>
          </a:r>
          <a:r>
            <a:rPr kumimoji="1" lang="en-US" altLang="ja-JP" sz="1300">
              <a:latin typeface="ＭＳ Ｐゴシック" panose="020B0600070205080204" pitchFamily="50" charset="-128"/>
              <a:ea typeface="ＭＳ Ｐゴシック" panose="020B0600070205080204" pitchFamily="50" charset="-128"/>
            </a:rPr>
            <a:t>787</a:t>
          </a:r>
          <a:r>
            <a:rPr kumimoji="1" lang="ja-JP" altLang="en-US" sz="1300">
              <a:latin typeface="ＭＳ Ｐゴシック" panose="020B0600070205080204" pitchFamily="50" charset="-128"/>
              <a:ea typeface="ＭＳ Ｐゴシック" panose="020B0600070205080204" pitchFamily="50" charset="-128"/>
            </a:rPr>
            <a:t>百万円）を大きく下回ったためである。</a:t>
          </a:r>
        </a:p>
        <a:p>
          <a:r>
            <a:rPr kumimoji="1" lang="ja-JP" altLang="en-US" sz="1300">
              <a:latin typeface="ＭＳ Ｐゴシック" panose="020B0600070205080204" pitchFamily="50" charset="-128"/>
              <a:ea typeface="ＭＳ Ｐゴシック" panose="020B0600070205080204" pitchFamily="50" charset="-128"/>
            </a:rPr>
            <a:t>　今後も、建設事業の必要性や規模の見直し、繰上償還等により、なお一層の健全化を図っていく。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33274</xdr:rowOff>
    </xdr:from>
    <xdr:to>
      <xdr:col>81</xdr:col>
      <xdr:colOff>44450</xdr:colOff>
      <xdr:row>37</xdr:row>
      <xdr:rowOff>42926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3769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42926</xdr:rowOff>
    </xdr:from>
    <xdr:to>
      <xdr:col>77</xdr:col>
      <xdr:colOff>44450</xdr:colOff>
      <xdr:row>37</xdr:row>
      <xdr:rowOff>62230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3865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62230</xdr:rowOff>
    </xdr:from>
    <xdr:to>
      <xdr:col>72</xdr:col>
      <xdr:colOff>203200</xdr:colOff>
      <xdr:row>37</xdr:row>
      <xdr:rowOff>81534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4058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62230</xdr:rowOff>
    </xdr:from>
    <xdr:to>
      <xdr:col>68</xdr:col>
      <xdr:colOff>152400</xdr:colOff>
      <xdr:row>37</xdr:row>
      <xdr:rowOff>81534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4058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153924</xdr:rowOff>
    </xdr:from>
    <xdr:to>
      <xdr:col>81</xdr:col>
      <xdr:colOff>95250</xdr:colOff>
      <xdr:row>37</xdr:row>
      <xdr:rowOff>84074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170451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163576</xdr:rowOff>
    </xdr:from>
    <xdr:to>
      <xdr:col>77</xdr:col>
      <xdr:colOff>95250</xdr:colOff>
      <xdr:row>37</xdr:row>
      <xdr:rowOff>93726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103903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10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11430</xdr:rowOff>
    </xdr:from>
    <xdr:to>
      <xdr:col>73</xdr:col>
      <xdr:colOff>44450</xdr:colOff>
      <xdr:row>37</xdr:row>
      <xdr:rowOff>113030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123207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30734</xdr:rowOff>
    </xdr:from>
    <xdr:to>
      <xdr:col>68</xdr:col>
      <xdr:colOff>203200</xdr:colOff>
      <xdr:row>37</xdr:row>
      <xdr:rowOff>132334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3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142511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14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11430</xdr:rowOff>
    </xdr:from>
    <xdr:to>
      <xdr:col>64</xdr:col>
      <xdr:colOff>152400</xdr:colOff>
      <xdr:row>37</xdr:row>
      <xdr:rowOff>113030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123207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数値の好転要因である基準財政需要額見込額の減（△</a:t>
          </a:r>
          <a:r>
            <a:rPr kumimoji="1" lang="en-US" altLang="ja-JP" sz="1200">
              <a:latin typeface="ＭＳ Ｐゴシック" panose="020B0600070205080204" pitchFamily="50" charset="-128"/>
              <a:ea typeface="ＭＳ Ｐゴシック" panose="020B0600070205080204" pitchFamily="50" charset="-128"/>
            </a:rPr>
            <a:t>268</a:t>
          </a:r>
          <a:r>
            <a:rPr kumimoji="1" lang="ja-JP" altLang="en-US" sz="1200">
              <a:latin typeface="ＭＳ Ｐゴシック" panose="020B0600070205080204" pitchFamily="50" charset="-128"/>
              <a:ea typeface="ＭＳ Ｐゴシック" panose="020B0600070205080204" pitchFamily="50" charset="-128"/>
            </a:rPr>
            <a:t>百万円）となったが、地方債の現在高の減（△</a:t>
          </a:r>
          <a:r>
            <a:rPr kumimoji="1" lang="en-US" altLang="ja-JP" sz="1200">
              <a:latin typeface="ＭＳ Ｐゴシック" panose="020B0600070205080204" pitchFamily="50" charset="-128"/>
              <a:ea typeface="ＭＳ Ｐゴシック" panose="020B0600070205080204" pitchFamily="50" charset="-128"/>
            </a:rPr>
            <a:t>228</a:t>
          </a:r>
          <a:r>
            <a:rPr kumimoji="1" lang="ja-JP" altLang="en-US" sz="1200">
              <a:latin typeface="ＭＳ Ｐゴシック" panose="020B0600070205080204" pitchFamily="50" charset="-128"/>
              <a:ea typeface="ＭＳ Ｐゴシック" panose="020B0600070205080204" pitchFamily="50" charset="-128"/>
            </a:rPr>
            <a:t>百万円）や公営企業債等繰入見込額の減（△</a:t>
          </a:r>
          <a:r>
            <a:rPr kumimoji="1" lang="en-US" altLang="ja-JP" sz="1200">
              <a:latin typeface="ＭＳ Ｐゴシック" panose="020B0600070205080204" pitchFamily="50" charset="-128"/>
              <a:ea typeface="ＭＳ Ｐゴシック" panose="020B0600070205080204" pitchFamily="50" charset="-128"/>
            </a:rPr>
            <a:t>49</a:t>
          </a:r>
          <a:r>
            <a:rPr kumimoji="1" lang="ja-JP" altLang="en-US" sz="1200">
              <a:latin typeface="ＭＳ Ｐゴシック" panose="020B0600070205080204" pitchFamily="50" charset="-128"/>
              <a:ea typeface="ＭＳ Ｐゴシック" panose="020B0600070205080204" pitchFamily="50" charset="-128"/>
            </a:rPr>
            <a:t>百万円）、退職手当負担見込額の減（△</a:t>
          </a:r>
          <a:r>
            <a:rPr kumimoji="1" lang="en-US" altLang="ja-JP" sz="1200">
              <a:latin typeface="ＭＳ Ｐゴシック" panose="020B0600070205080204" pitchFamily="50" charset="-128"/>
              <a:ea typeface="ＭＳ Ｐゴシック" panose="020B0600070205080204" pitchFamily="50" charset="-128"/>
            </a:rPr>
            <a:t>62</a:t>
          </a:r>
          <a:r>
            <a:rPr kumimoji="1" lang="ja-JP" altLang="en-US" sz="1200">
              <a:latin typeface="ＭＳ Ｐゴシック" panose="020B0600070205080204" pitchFamily="50" charset="-128"/>
              <a:ea typeface="ＭＳ Ｐゴシック" panose="020B0600070205080204" pitchFamily="50" charset="-128"/>
            </a:rPr>
            <a:t>百万円）など将来負担額が大きく減少していること、並びに充当可能基金の増（</a:t>
          </a:r>
          <a:r>
            <a:rPr kumimoji="1" lang="en-US" altLang="ja-JP" sz="1200">
              <a:latin typeface="ＭＳ Ｐゴシック" panose="020B0600070205080204" pitchFamily="50" charset="-128"/>
              <a:ea typeface="ＭＳ Ｐゴシック" panose="020B0600070205080204" pitchFamily="50" charset="-128"/>
            </a:rPr>
            <a:t>+239</a:t>
          </a:r>
          <a:r>
            <a:rPr kumimoji="1" lang="ja-JP" altLang="en-US" sz="1200">
              <a:latin typeface="ＭＳ Ｐゴシック" panose="020B0600070205080204" pitchFamily="50" charset="-128"/>
              <a:ea typeface="ＭＳ Ｐゴシック" panose="020B0600070205080204" pitchFamily="50" charset="-128"/>
            </a:rPr>
            <a:t>百万円）など充当可能財源等が大きく増加しているため、前年度数値より改善となった。（</a:t>
          </a:r>
          <a:r>
            <a:rPr kumimoji="1" lang="en-US" altLang="ja-JP" sz="1200">
              <a:latin typeface="ＭＳ Ｐゴシック" panose="020B0600070205080204" pitchFamily="50" charset="-128"/>
              <a:ea typeface="ＭＳ Ｐゴシック" panose="020B0600070205080204" pitchFamily="50" charset="-128"/>
            </a:rPr>
            <a:t>R4</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205.1</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210.8</a:t>
          </a:r>
          <a:r>
            <a:rPr kumimoji="1" lang="ja-JP" altLang="en-US" sz="1200">
              <a:latin typeface="ＭＳ Ｐゴシック" panose="020B0600070205080204" pitchFamily="50" charset="-128"/>
              <a:ea typeface="ＭＳ Ｐゴシック" panose="020B0600070205080204" pitchFamily="50" charset="-128"/>
            </a:rPr>
            <a:t>％）</a:t>
          </a:r>
        </a:p>
        <a:p>
          <a:r>
            <a:rPr kumimoji="1" lang="ja-JP" altLang="en-US" sz="1200">
              <a:latin typeface="ＭＳ Ｐゴシック" panose="020B0600070205080204" pitchFamily="50" charset="-128"/>
              <a:ea typeface="ＭＳ Ｐゴシック" panose="020B0600070205080204" pitchFamily="50" charset="-128"/>
            </a:rPr>
            <a:t>　今後も公債費等義務的経費の削減を中心に行財政改革を進め、財政の健全化に努める。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8,402
8,194
327.67
8,491,488
7,980,275
481,549
4,889,092
5,894,735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までの定員適正化計画に基づき定員管理等に取り組んできた結果、人件費にかかる経常収支比率は低い水準であり、類似団体平均と比較すると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しかし、一部事務組合負担金に係る人件費に準ずる費用については、人口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人当たりの決算額が類似団体と比較して高い水準にあることから、これらを含めた人件費関係経費全体について、削減していく必要がある。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35</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40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104140</xdr:rowOff>
    </xdr:from>
    <xdr:to>
      <xdr:col>19</xdr:col>
      <xdr:colOff>187325</xdr:colOff>
      <xdr:row>35</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33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104140</xdr:rowOff>
    </xdr:from>
    <xdr:to>
      <xdr:col>15</xdr:col>
      <xdr:colOff>98425</xdr:colOff>
      <xdr:row>35</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334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54610</xdr:rowOff>
    </xdr:from>
    <xdr:to>
      <xdr:col>11</xdr:col>
      <xdr:colOff>9525</xdr:colOff>
      <xdr:row>35</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1246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160020</xdr:rowOff>
    </xdr:from>
    <xdr:to>
      <xdr:col>20</xdr:col>
      <xdr:colOff>38100</xdr:colOff>
      <xdr:row>35</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100347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53340</xdr:rowOff>
    </xdr:from>
    <xdr:to>
      <xdr:col>15</xdr:col>
      <xdr:colOff>149225</xdr:colOff>
      <xdr:row>34</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3810</xdr:rowOff>
    </xdr:from>
    <xdr:to>
      <xdr:col>6</xdr:col>
      <xdr:colOff>171450</xdr:colOff>
      <xdr:row>33</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115587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ポイント上回っている。主な要因としては、</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年度から開始した給食業務の外部委託の影響によるものである。</a:t>
          </a:r>
        </a:p>
        <a:p>
          <a:r>
            <a:rPr kumimoji="1" lang="ja-JP" altLang="en-US" sz="1300">
              <a:latin typeface="ＭＳ Ｐゴシック" panose="020B0600070205080204" pitchFamily="50" charset="-128"/>
              <a:ea typeface="ＭＳ Ｐゴシック" panose="020B0600070205080204" pitchFamily="50" charset="-128"/>
            </a:rPr>
            <a:t>　今後も、海陽町行財政改革プランに基づき経費の節減に努め、より一層の適正化を図る。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42418</xdr:rowOff>
    </xdr:from>
    <xdr:to>
      <xdr:col>82</xdr:col>
      <xdr:colOff>107950</xdr:colOff>
      <xdr:row>17</xdr:row>
      <xdr:rowOff>83566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570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168148</xdr:rowOff>
    </xdr:from>
    <xdr:to>
      <xdr:col>78</xdr:col>
      <xdr:colOff>69850</xdr:colOff>
      <xdr:row>17</xdr:row>
      <xdr:rowOff>42418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11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16</xdr:row>
      <xdr:rowOff>168148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70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46990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70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103632</xdr:rowOff>
    </xdr:from>
    <xdr:to>
      <xdr:col>69</xdr:col>
      <xdr:colOff>142875</xdr:colOff>
      <xdr:row>17</xdr:row>
      <xdr:rowOff>33782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18559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4843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163068</xdr:rowOff>
    </xdr:from>
    <xdr:to>
      <xdr:col>78</xdr:col>
      <xdr:colOff>120650</xdr:colOff>
      <xdr:row>17</xdr:row>
      <xdr:rowOff>93218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77995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9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117348</xdr:rowOff>
    </xdr:from>
    <xdr:to>
      <xdr:col>74</xdr:col>
      <xdr:colOff>31750</xdr:colOff>
      <xdr:row>17</xdr:row>
      <xdr:rowOff>47498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32275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年度末で高齢者比率</a:t>
          </a:r>
          <a:r>
            <a:rPr kumimoji="1" lang="en-US" altLang="ja-JP" sz="1300">
              <a:latin typeface="ＭＳ Ｐゴシック" panose="020B0600070205080204" pitchFamily="50" charset="-128"/>
              <a:ea typeface="ＭＳ Ｐゴシック" panose="020B0600070205080204" pitchFamily="50" charset="-128"/>
            </a:rPr>
            <a:t>47.5</a:t>
          </a:r>
          <a:r>
            <a:rPr kumimoji="1" lang="ja-JP" altLang="en-US" sz="1300">
              <a:latin typeface="ＭＳ Ｐゴシック" panose="020B0600070205080204" pitchFamily="50" charset="-128"/>
              <a:ea typeface="ＭＳ Ｐゴシック" panose="020B0600070205080204" pitchFamily="50" charset="-128"/>
            </a:rPr>
            <a:t>％と少子高齢化が進む本町であるが、扶助費の経常収支比率は類似団体平均より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ポイント低くなっている。</a:t>
          </a:r>
        </a:p>
        <a:p>
          <a:r>
            <a:rPr kumimoji="1" lang="ja-JP" altLang="en-US" sz="1300">
              <a:latin typeface="ＭＳ Ｐゴシック" panose="020B0600070205080204" pitchFamily="50" charset="-128"/>
              <a:ea typeface="ＭＳ Ｐゴシック" panose="020B0600070205080204" pitchFamily="50" charset="-128"/>
            </a:rPr>
            <a:t>　国レベルで社会保障関係経費の増加が見込まれるなか、本町では保健、医療、介護に関し包括的に取組を行っており、今後も更なる充実を図り、関係機関等と連携し扶助費の抑制に努める。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251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53</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23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23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168927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今後も国民健康保険及び介護保険の保険料の適正化を図り、普通会計の負担額を減らしていくよう努める。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43180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598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168910</xdr:rowOff>
    </xdr:from>
    <xdr:to>
      <xdr:col>78</xdr:col>
      <xdr:colOff>69850</xdr:colOff>
      <xdr:row>56</xdr:row>
      <xdr:rowOff>5080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59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56</xdr:row>
      <xdr:rowOff>66040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606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57</xdr:row>
      <xdr:rowOff>1270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6672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135907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118110</xdr:rowOff>
    </xdr:from>
    <xdr:to>
      <xdr:col>78</xdr:col>
      <xdr:colOff>120650</xdr:colOff>
      <xdr:row>56</xdr:row>
      <xdr:rowOff>48260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58437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125730</xdr:rowOff>
    </xdr:from>
    <xdr:to>
      <xdr:col>74</xdr:col>
      <xdr:colOff>31750</xdr:colOff>
      <xdr:row>56</xdr:row>
      <xdr:rowOff>55880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66057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xdr:rowOff>
    </xdr:from>
    <xdr:to>
      <xdr:col>69</xdr:col>
      <xdr:colOff>142875</xdr:colOff>
      <xdr:row>56</xdr:row>
      <xdr:rowOff>116840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補助費の経常収支比率は類似団体平均を</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ポイント上回り、</a:t>
          </a:r>
          <a:r>
            <a:rPr kumimoji="1" lang="en-US" altLang="ja-JP" sz="1300">
              <a:latin typeface="ＭＳ Ｐゴシック" panose="020B0600070205080204" pitchFamily="50" charset="-128"/>
              <a:ea typeface="ＭＳ Ｐゴシック" panose="020B0600070205080204" pitchFamily="50" charset="-128"/>
            </a:rPr>
            <a:t>20.4</a:t>
          </a:r>
          <a:r>
            <a:rPr kumimoji="1" lang="ja-JP" altLang="en-US" sz="1300">
              <a:latin typeface="ＭＳ Ｐゴシック" panose="020B0600070205080204" pitchFamily="50" charset="-128"/>
              <a:ea typeface="ＭＳ Ｐゴシック" panose="020B0600070205080204" pitchFamily="50" charset="-128"/>
            </a:rPr>
            <a:t>％の前年度と比べると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ポイント高くなっている。類似団体を上回っている主な要因は病院事業会計への繰出金や広域で行っている消防組合、衛生処理事務組合などへの負担金の影響が考えられる。</a:t>
          </a:r>
        </a:p>
        <a:p>
          <a:r>
            <a:rPr kumimoji="1" lang="ja-JP" altLang="en-US" sz="1300">
              <a:latin typeface="ＭＳ Ｐゴシック" panose="020B0600070205080204" pitchFamily="50" charset="-128"/>
              <a:ea typeface="ＭＳ Ｐゴシック" panose="020B0600070205080204" pitchFamily="50" charset="-128"/>
            </a:rPr>
            <a:t>　今後は、病院事業の経営安定化や一部事務組合に対しても経費削減の努力を要請し、補助費の削減を図る。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145288</xdr:rowOff>
    </xdr:from>
    <xdr:to>
      <xdr:col>82</xdr:col>
      <xdr:colOff>107950</xdr:colOff>
      <xdr:row>39</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66038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99568</xdr:rowOff>
    </xdr:from>
    <xdr:to>
      <xdr:col>78</xdr:col>
      <xdr:colOff>69850</xdr:colOff>
      <xdr:row>38</xdr:row>
      <xdr:rowOff>145288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6146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99568</xdr:rowOff>
    </xdr:from>
    <xdr:to>
      <xdr:col>73</xdr:col>
      <xdr:colOff>180975</xdr:colOff>
      <xdr:row>38</xdr:row>
      <xdr:rowOff>154432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6146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154432</xdr:rowOff>
    </xdr:from>
    <xdr:to>
      <xdr:col>69</xdr:col>
      <xdr:colOff>92075</xdr:colOff>
      <xdr:row>39</xdr:row>
      <xdr:rowOff>1270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6695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158496</xdr:rowOff>
    </xdr:from>
    <xdr:to>
      <xdr:col>82</xdr:col>
      <xdr:colOff>158750</xdr:colOff>
      <xdr:row>39</xdr:row>
      <xdr:rowOff>88646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130573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94488</xdr:rowOff>
    </xdr:from>
    <xdr:to>
      <xdr:col>78</xdr:col>
      <xdr:colOff>120650</xdr:colOff>
      <xdr:row>39</xdr:row>
      <xdr:rowOff>24638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9415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48768</xdr:rowOff>
    </xdr:from>
    <xdr:to>
      <xdr:col>74</xdr:col>
      <xdr:colOff>31750</xdr:colOff>
      <xdr:row>38</xdr:row>
      <xdr:rowOff>150368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135145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103632</xdr:rowOff>
    </xdr:from>
    <xdr:to>
      <xdr:col>69</xdr:col>
      <xdr:colOff>142875</xdr:colOff>
      <xdr:row>39</xdr:row>
      <xdr:rowOff>33782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18559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121920</xdr:rowOff>
    </xdr:from>
    <xdr:to>
      <xdr:col>65</xdr:col>
      <xdr:colOff>53975</xdr:colOff>
      <xdr:row>39</xdr:row>
      <xdr:rowOff>52070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36847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年度過疎債（ケーブルテレビ関連事業ほか）の償還終了の影響などにより、前年度より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今後も大型事業の償還開始が控えているため、事業</a:t>
          </a:r>
          <a:r>
            <a:rPr kumimoji="1" lang="ja-JP" altLang="en-US" sz="1300">
              <a:latin typeface="ＭＳ Ｐゴシック" panose="020B0600070205080204" pitchFamily="50" charset="-128"/>
              <a:ea typeface="ＭＳ Ｐゴシック" panose="020B0600070205080204" pitchFamily="50" charset="-128"/>
            </a:rPr>
            <a:t>の厳選や見直しによる新規発行地方債の管理に努めることで公債費負担の軽減を図る。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24130</xdr:rowOff>
    </xdr:from>
    <xdr:to>
      <xdr:col>24</xdr:col>
      <xdr:colOff>25400</xdr:colOff>
      <xdr:row>76</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0543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16511</xdr:rowOff>
    </xdr:from>
    <xdr:to>
      <xdr:col>19</xdr:col>
      <xdr:colOff>187325</xdr:colOff>
      <xdr:row>76</xdr:row>
      <xdr:rowOff>50800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467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16511</xdr:rowOff>
    </xdr:from>
    <xdr:to>
      <xdr:col>15</xdr:col>
      <xdr:colOff>98425</xdr:colOff>
      <xdr:row>76</xdr:row>
      <xdr:rowOff>77470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467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77470</xdr:rowOff>
    </xdr:from>
    <xdr:to>
      <xdr:col>11</xdr:col>
      <xdr:colOff>9525</xdr:colOff>
      <xdr:row>76</xdr:row>
      <xdr:rowOff>92711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076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144780</xdr:rowOff>
    </xdr:from>
    <xdr:to>
      <xdr:col>24</xdr:col>
      <xdr:colOff>76200</xdr:colOff>
      <xdr:row>76</xdr:row>
      <xdr:rowOff>74930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161307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137160</xdr:rowOff>
    </xdr:from>
    <xdr:to>
      <xdr:col>15</xdr:col>
      <xdr:colOff>149225</xdr:colOff>
      <xdr:row>76</xdr:row>
      <xdr:rowOff>67311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77487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26670</xdr:rowOff>
    </xdr:from>
    <xdr:to>
      <xdr:col>11</xdr:col>
      <xdr:colOff>60325</xdr:colOff>
      <xdr:row>76</xdr:row>
      <xdr:rowOff>128270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公債費を除いた経常収支比率は</a:t>
          </a:r>
          <a:r>
            <a:rPr kumimoji="1" lang="en-US" altLang="ja-JP" sz="1300">
              <a:latin typeface="ＭＳ Ｐゴシック" panose="020B0600070205080204" pitchFamily="50" charset="-128"/>
              <a:ea typeface="ＭＳ Ｐゴシック" panose="020B0600070205080204" pitchFamily="50" charset="-128"/>
            </a:rPr>
            <a:t>73.6</a:t>
          </a:r>
          <a:r>
            <a:rPr kumimoji="1" lang="ja-JP" altLang="en-US" sz="1300">
              <a:latin typeface="ＭＳ Ｐゴシック" panose="020B0600070205080204" pitchFamily="50" charset="-128"/>
              <a:ea typeface="ＭＳ Ｐゴシック" panose="020B0600070205080204" pitchFamily="50" charset="-128"/>
            </a:rPr>
            <a:t>％と前年度と比べると</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ポイント高くなっており、類似団体平均を上回っている。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今後も経費削減に努め、数値の改善を図る。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54611</xdr:rowOff>
    </xdr:from>
    <xdr:to>
      <xdr:col>82</xdr:col>
      <xdr:colOff>107950</xdr:colOff>
      <xdr:row>78</xdr:row>
      <xdr:rowOff>35561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56261"/>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96520</xdr:rowOff>
    </xdr:from>
    <xdr:to>
      <xdr:col>78</xdr:col>
      <xdr:colOff>69850</xdr:colOff>
      <xdr:row>77</xdr:row>
      <xdr:rowOff>54611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1267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96520</xdr:rowOff>
    </xdr:from>
    <xdr:to>
      <xdr:col>73</xdr:col>
      <xdr:colOff>180975</xdr:colOff>
      <xdr:row>77</xdr:row>
      <xdr:rowOff>69850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1267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16511</xdr:rowOff>
    </xdr:from>
    <xdr:to>
      <xdr:col>69</xdr:col>
      <xdr:colOff>92075</xdr:colOff>
      <xdr:row>77</xdr:row>
      <xdr:rowOff>69850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2181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102870</xdr:rowOff>
    </xdr:from>
    <xdr:to>
      <xdr:col>65</xdr:col>
      <xdr:colOff>53975</xdr:colOff>
      <xdr:row>78</xdr:row>
      <xdr:rowOff>33020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17797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3811</xdr:rowOff>
    </xdr:from>
    <xdr:to>
      <xdr:col>78</xdr:col>
      <xdr:colOff>120650</xdr:colOff>
      <xdr:row>77</xdr:row>
      <xdr:rowOff>105411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115588</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45720</xdr:rowOff>
    </xdr:from>
    <xdr:to>
      <xdr:col>74</xdr:col>
      <xdr:colOff>31750</xdr:colOff>
      <xdr:row>76</xdr:row>
      <xdr:rowOff>147320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157497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137161</xdr:rowOff>
    </xdr:from>
    <xdr:to>
      <xdr:col>65</xdr:col>
      <xdr:colOff>53975</xdr:colOff>
      <xdr:row>77</xdr:row>
      <xdr:rowOff>67311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77487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34120</xdr:rowOff>
    </xdr:from>
    <xdr:to>
      <xdr:col>29</xdr:col>
      <xdr:colOff>127000</xdr:colOff>
      <xdr:row>17</xdr:row>
      <xdr:rowOff>107447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96395"/>
          <a:ext cx="647700" cy="73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28610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0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107447</xdr:rowOff>
    </xdr:from>
    <xdr:to>
      <xdr:col>26</xdr:col>
      <xdr:colOff>50800</xdr:colOff>
      <xdr:row>17</xdr:row>
      <xdr:rowOff>159675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69722"/>
          <a:ext cx="698500" cy="52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125263</xdr:rowOff>
    </xdr:from>
    <xdr:to>
      <xdr:col>22</xdr:col>
      <xdr:colOff>114300</xdr:colOff>
      <xdr:row>17</xdr:row>
      <xdr:rowOff>159675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87538"/>
          <a:ext cx="698500" cy="34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125263</xdr:rowOff>
    </xdr:from>
    <xdr:to>
      <xdr:col>18</xdr:col>
      <xdr:colOff>177800</xdr:colOff>
      <xdr:row>18</xdr:row>
      <xdr:rowOff>30996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87538"/>
          <a:ext cx="698500" cy="77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110266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137728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154770</xdr:rowOff>
    </xdr:from>
    <xdr:to>
      <xdr:col>29</xdr:col>
      <xdr:colOff>177800</xdr:colOff>
      <xdr:row>17</xdr:row>
      <xdr:rowOff>84920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45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171297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9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56647</xdr:rowOff>
    </xdr:from>
    <xdr:to>
      <xdr:col>26</xdr:col>
      <xdr:colOff>101600</xdr:colOff>
      <xdr:row>17</xdr:row>
      <xdr:rowOff>158247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18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168424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87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108875</xdr:rowOff>
    </xdr:from>
    <xdr:to>
      <xdr:col>22</xdr:col>
      <xdr:colOff>165100</xdr:colOff>
      <xdr:row>18</xdr:row>
      <xdr:rowOff>39025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71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49202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74463</xdr:rowOff>
    </xdr:from>
    <xdr:to>
      <xdr:col>19</xdr:col>
      <xdr:colOff>38100</xdr:colOff>
      <xdr:row>18</xdr:row>
      <xdr:rowOff>4613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6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14790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0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151646</xdr:rowOff>
    </xdr:from>
    <xdr:to>
      <xdr:col>15</xdr:col>
      <xdr:colOff>101600</xdr:colOff>
      <xdr:row>18</xdr:row>
      <xdr:rowOff>81796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13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91973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8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26057</xdr:rowOff>
    </xdr:from>
    <xdr:to>
      <xdr:col>29</xdr:col>
      <xdr:colOff>127000</xdr:colOff>
      <xdr:row>38</xdr:row>
      <xdr:rowOff>29159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93657"/>
          <a:ext cx="647700" cy="3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26057</xdr:rowOff>
    </xdr:from>
    <xdr:to>
      <xdr:col>26</xdr:col>
      <xdr:colOff>50800</xdr:colOff>
      <xdr:row>38</xdr:row>
      <xdr:rowOff>74781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93657"/>
          <a:ext cx="698500" cy="48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35005</xdr:rowOff>
    </xdr:from>
    <xdr:to>
      <xdr:col>22</xdr:col>
      <xdr:colOff>114300</xdr:colOff>
      <xdr:row>38</xdr:row>
      <xdr:rowOff>74781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502605"/>
          <a:ext cx="698500" cy="39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3278</xdr:rowOff>
    </xdr:from>
    <xdr:to>
      <xdr:col>18</xdr:col>
      <xdr:colOff>177800</xdr:colOff>
      <xdr:row>38</xdr:row>
      <xdr:rowOff>35005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70878"/>
          <a:ext cx="698500" cy="31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109788</xdr:rowOff>
    </xdr:from>
    <xdr:to>
      <xdr:col>19</xdr:col>
      <xdr:colOff>38100</xdr:colOff>
      <xdr:row>37</xdr:row>
      <xdr:rowOff>39938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221565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145645</xdr:rowOff>
    </xdr:from>
    <xdr:to>
      <xdr:col>15</xdr:col>
      <xdr:colOff>101600</xdr:colOff>
      <xdr:row>37</xdr:row>
      <xdr:rowOff>75795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8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257422</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6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321259</xdr:rowOff>
    </xdr:from>
    <xdr:to>
      <xdr:col>29</xdr:col>
      <xdr:colOff>177800</xdr:colOff>
      <xdr:row>38</xdr:row>
      <xdr:rowOff>79959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45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293336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41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318157</xdr:rowOff>
    </xdr:from>
    <xdr:to>
      <xdr:col>26</xdr:col>
      <xdr:colOff>101600</xdr:colOff>
      <xdr:row>38</xdr:row>
      <xdr:rowOff>76857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42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61634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29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23981</xdr:rowOff>
    </xdr:from>
    <xdr:to>
      <xdr:col>22</xdr:col>
      <xdr:colOff>165100</xdr:colOff>
      <xdr:row>38</xdr:row>
      <xdr:rowOff>125581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91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110358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7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327105</xdr:rowOff>
    </xdr:from>
    <xdr:to>
      <xdr:col>19</xdr:col>
      <xdr:colOff>38100</xdr:colOff>
      <xdr:row>38</xdr:row>
      <xdr:rowOff>85805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51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70582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3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295378</xdr:rowOff>
    </xdr:from>
    <xdr:to>
      <xdr:col>15</xdr:col>
      <xdr:colOff>101600</xdr:colOff>
      <xdr:row>38</xdr:row>
      <xdr:rowOff>54078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20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38855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0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8,402
8,194
327.67
8,491,488
7,980,275
481,549
4,889,092
5,894,735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74983</xdr:rowOff>
    </xdr:from>
    <xdr:to>
      <xdr:col>24</xdr:col>
      <xdr:colOff>63500</xdr:colOff>
      <xdr:row>35</xdr:row>
      <xdr:rowOff>136675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75733"/>
          <a:ext cx="838200" cy="6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136675</xdr:rowOff>
    </xdr:from>
    <xdr:to>
      <xdr:col>19</xdr:col>
      <xdr:colOff>177800</xdr:colOff>
      <xdr:row>35</xdr:row>
      <xdr:rowOff>170622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37425"/>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150391</xdr:rowOff>
    </xdr:from>
    <xdr:to>
      <xdr:col>15</xdr:col>
      <xdr:colOff>50800</xdr:colOff>
      <xdr:row>35</xdr:row>
      <xdr:rowOff>170622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51141"/>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150391</xdr:rowOff>
    </xdr:from>
    <xdr:to>
      <xdr:col>10</xdr:col>
      <xdr:colOff>114300</xdr:colOff>
      <xdr:row>37</xdr:row>
      <xdr:rowOff>106195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51141"/>
          <a:ext cx="889000" cy="29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58024</xdr:rowOff>
    </xdr:from>
    <xdr:to>
      <xdr:col>10</xdr:col>
      <xdr:colOff>165100</xdr:colOff>
      <xdr:row>35</xdr:row>
      <xdr:rowOff>159624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4701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13630</xdr:rowOff>
    </xdr:from>
    <xdr:to>
      <xdr:col>6</xdr:col>
      <xdr:colOff>38100</xdr:colOff>
      <xdr:row>36</xdr:row>
      <xdr:rowOff>115230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131757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24183</xdr:rowOff>
    </xdr:from>
    <xdr:to>
      <xdr:col>24</xdr:col>
      <xdr:colOff>114300</xdr:colOff>
      <xdr:row>35</xdr:row>
      <xdr:rowOff>125783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2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2610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0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85875</xdr:rowOff>
    </xdr:from>
    <xdr:to>
      <xdr:col>20</xdr:col>
      <xdr:colOff>38100</xdr:colOff>
      <xdr:row>36</xdr:row>
      <xdr:rowOff>16025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8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7152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7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119822</xdr:rowOff>
    </xdr:from>
    <xdr:to>
      <xdr:col>15</xdr:col>
      <xdr:colOff>101600</xdr:colOff>
      <xdr:row>36</xdr:row>
      <xdr:rowOff>49972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2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41099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1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99591</xdr:rowOff>
    </xdr:from>
    <xdr:to>
      <xdr:col>10</xdr:col>
      <xdr:colOff>165100</xdr:colOff>
      <xdr:row>36</xdr:row>
      <xdr:rowOff>29741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0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20868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19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55395</xdr:rowOff>
    </xdr:from>
    <xdr:to>
      <xdr:col>6</xdr:col>
      <xdr:colOff>38100</xdr:colOff>
      <xdr:row>37</xdr:row>
      <xdr:rowOff>156995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148122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156517</xdr:rowOff>
    </xdr:from>
    <xdr:to>
      <xdr:col>24</xdr:col>
      <xdr:colOff>63500</xdr:colOff>
      <xdr:row>57</xdr:row>
      <xdr:rowOff>158305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29167"/>
          <a:ext cx="838200" cy="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122800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95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156517</xdr:rowOff>
    </xdr:from>
    <xdr:to>
      <xdr:col>19</xdr:col>
      <xdr:colOff>177800</xdr:colOff>
      <xdr:row>57</xdr:row>
      <xdr:rowOff>157238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29167"/>
          <a:ext cx="889000" cy="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68939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1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157238</xdr:rowOff>
    </xdr:from>
    <xdr:to>
      <xdr:col>15</xdr:col>
      <xdr:colOff>50800</xdr:colOff>
      <xdr:row>58</xdr:row>
      <xdr:rowOff>38646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29888"/>
          <a:ext cx="889000" cy="5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93249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1003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166987</xdr:rowOff>
    </xdr:from>
    <xdr:to>
      <xdr:col>10</xdr:col>
      <xdr:colOff>114300</xdr:colOff>
      <xdr:row>58</xdr:row>
      <xdr:rowOff>38646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39637"/>
          <a:ext cx="889000" cy="4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35236</xdr:rowOff>
    </xdr:from>
    <xdr:to>
      <xdr:col>10</xdr:col>
      <xdr:colOff>165100</xdr:colOff>
      <xdr:row>58</xdr:row>
      <xdr:rowOff>136836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7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127963</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1007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34864</xdr:rowOff>
    </xdr:from>
    <xdr:to>
      <xdr:col>6</xdr:col>
      <xdr:colOff>38100</xdr:colOff>
      <xdr:row>58</xdr:row>
      <xdr:rowOff>136464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7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127591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1007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107505</xdr:rowOff>
    </xdr:from>
    <xdr:to>
      <xdr:col>24</xdr:col>
      <xdr:colOff>114300</xdr:colOff>
      <xdr:row>58</xdr:row>
      <xdr:rowOff>37655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130382</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3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105717</xdr:rowOff>
    </xdr:from>
    <xdr:to>
      <xdr:col>20</xdr:col>
      <xdr:colOff>38100</xdr:colOff>
      <xdr:row>58</xdr:row>
      <xdr:rowOff>35867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7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52394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5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106438</xdr:rowOff>
    </xdr:from>
    <xdr:to>
      <xdr:col>15</xdr:col>
      <xdr:colOff>101600</xdr:colOff>
      <xdr:row>58</xdr:row>
      <xdr:rowOff>36588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53115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5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159296</xdr:rowOff>
    </xdr:from>
    <xdr:to>
      <xdr:col>10</xdr:col>
      <xdr:colOff>165100</xdr:colOff>
      <xdr:row>58</xdr:row>
      <xdr:rowOff>89446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105973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70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116187</xdr:rowOff>
    </xdr:from>
    <xdr:to>
      <xdr:col>6</xdr:col>
      <xdr:colOff>38100</xdr:colOff>
      <xdr:row>58</xdr:row>
      <xdr:rowOff>46337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62864</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66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143033</xdr:rowOff>
    </xdr:from>
    <xdr:to>
      <xdr:col>24</xdr:col>
      <xdr:colOff>63500</xdr:colOff>
      <xdr:row>78</xdr:row>
      <xdr:rowOff>148006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16133"/>
          <a:ext cx="838200" cy="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142824</xdr:rowOff>
    </xdr:from>
    <xdr:to>
      <xdr:col>19</xdr:col>
      <xdr:colOff>177800</xdr:colOff>
      <xdr:row>78</xdr:row>
      <xdr:rowOff>143033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15924"/>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142787</xdr:rowOff>
    </xdr:from>
    <xdr:to>
      <xdr:col>15</xdr:col>
      <xdr:colOff>50800</xdr:colOff>
      <xdr:row>78</xdr:row>
      <xdr:rowOff>142824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15887"/>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141776</xdr:rowOff>
    </xdr:from>
    <xdr:to>
      <xdr:col>10</xdr:col>
      <xdr:colOff>114300</xdr:colOff>
      <xdr:row>78</xdr:row>
      <xdr:rowOff>142787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14876"/>
          <a:ext cx="88900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97206</xdr:rowOff>
    </xdr:from>
    <xdr:to>
      <xdr:col>24</xdr:col>
      <xdr:colOff>114300</xdr:colOff>
      <xdr:row>79</xdr:row>
      <xdr:rowOff>27356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12133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8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92233</xdr:rowOff>
    </xdr:from>
    <xdr:to>
      <xdr:col>20</xdr:col>
      <xdr:colOff>38100</xdr:colOff>
      <xdr:row>79</xdr:row>
      <xdr:rowOff>22383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13510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5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92024</xdr:rowOff>
    </xdr:from>
    <xdr:to>
      <xdr:col>15</xdr:col>
      <xdr:colOff>101600</xdr:colOff>
      <xdr:row>79</xdr:row>
      <xdr:rowOff>22174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6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13301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5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91987</xdr:rowOff>
    </xdr:from>
    <xdr:to>
      <xdr:col>10</xdr:col>
      <xdr:colOff>165100</xdr:colOff>
      <xdr:row>79</xdr:row>
      <xdr:rowOff>22137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6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13264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5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90976</xdr:rowOff>
    </xdr:from>
    <xdr:to>
      <xdr:col>6</xdr:col>
      <xdr:colOff>38100</xdr:colOff>
      <xdr:row>79</xdr:row>
      <xdr:rowOff>21126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6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12253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5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80739</xdr:rowOff>
    </xdr:from>
    <xdr:to>
      <xdr:col>24</xdr:col>
      <xdr:colOff>63500</xdr:colOff>
      <xdr:row>98</xdr:row>
      <xdr:rowOff>2696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11389"/>
          <a:ext cx="838200" cy="9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55218</xdr:rowOff>
    </xdr:from>
    <xdr:to>
      <xdr:col>19</xdr:col>
      <xdr:colOff>177800</xdr:colOff>
      <xdr:row>98</xdr:row>
      <xdr:rowOff>2696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85868"/>
          <a:ext cx="889000" cy="1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55218</xdr:rowOff>
    </xdr:from>
    <xdr:to>
      <xdr:col>15</xdr:col>
      <xdr:colOff>50800</xdr:colOff>
      <xdr:row>98</xdr:row>
      <xdr:rowOff>124840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85868"/>
          <a:ext cx="889000" cy="2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124840</xdr:rowOff>
    </xdr:from>
    <xdr:to>
      <xdr:col>10</xdr:col>
      <xdr:colOff>114300</xdr:colOff>
      <xdr:row>98</xdr:row>
      <xdr:rowOff>139581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926940"/>
          <a:ext cx="889000" cy="1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150906</xdr:rowOff>
    </xdr:from>
    <xdr:to>
      <xdr:col>10</xdr:col>
      <xdr:colOff>165100</xdr:colOff>
      <xdr:row>98</xdr:row>
      <xdr:rowOff>81056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8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97583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5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1493</xdr:rowOff>
    </xdr:from>
    <xdr:to>
      <xdr:col>6</xdr:col>
      <xdr:colOff>38100</xdr:colOff>
      <xdr:row>98</xdr:row>
      <xdr:rowOff>103093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8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119620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7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29939</xdr:rowOff>
    </xdr:from>
    <xdr:to>
      <xdr:col>24</xdr:col>
      <xdr:colOff>114300</xdr:colOff>
      <xdr:row>97</xdr:row>
      <xdr:rowOff>131539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8366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3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123346</xdr:rowOff>
    </xdr:from>
    <xdr:to>
      <xdr:col>20</xdr:col>
      <xdr:colOff>38100</xdr:colOff>
      <xdr:row>98</xdr:row>
      <xdr:rowOff>53496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5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44623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4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4418</xdr:rowOff>
    </xdr:from>
    <xdr:to>
      <xdr:col>15</xdr:col>
      <xdr:colOff>101600</xdr:colOff>
      <xdr:row>97</xdr:row>
      <xdr:rowOff>106018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3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97145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2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74040</xdr:rowOff>
    </xdr:from>
    <xdr:to>
      <xdr:col>10</xdr:col>
      <xdr:colOff>165100</xdr:colOff>
      <xdr:row>99</xdr:row>
      <xdr:rowOff>4190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166767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6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88781</xdr:rowOff>
    </xdr:from>
    <xdr:to>
      <xdr:col>6</xdr:col>
      <xdr:colOff>38100</xdr:colOff>
      <xdr:row>99</xdr:row>
      <xdr:rowOff>18931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9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10058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48792</xdr:rowOff>
    </xdr:from>
    <xdr:to>
      <xdr:col>55</xdr:col>
      <xdr:colOff>0</xdr:colOff>
      <xdr:row>36</xdr:row>
      <xdr:rowOff>61904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20992"/>
          <a:ext cx="838200" cy="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21486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9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61904</xdr:rowOff>
    </xdr:from>
    <xdr:to>
      <xdr:col>50</xdr:col>
      <xdr:colOff>114300</xdr:colOff>
      <xdr:row>36</xdr:row>
      <xdr:rowOff>70914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34104"/>
          <a:ext cx="889000" cy="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162797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3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59670</xdr:rowOff>
    </xdr:from>
    <xdr:to>
      <xdr:col>45</xdr:col>
      <xdr:colOff>177800</xdr:colOff>
      <xdr:row>36</xdr:row>
      <xdr:rowOff>70914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88970"/>
          <a:ext cx="889000" cy="35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27358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59670</xdr:rowOff>
    </xdr:from>
    <xdr:to>
      <xdr:col>41</xdr:col>
      <xdr:colOff>50800</xdr:colOff>
      <xdr:row>36</xdr:row>
      <xdr:rowOff>121272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88970"/>
          <a:ext cx="889000" cy="4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134261</xdr:rowOff>
    </xdr:from>
    <xdr:to>
      <xdr:col>41</xdr:col>
      <xdr:colOff>101600</xdr:colOff>
      <xdr:row>35</xdr:row>
      <xdr:rowOff>64411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55538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5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62885</xdr:rowOff>
    </xdr:from>
    <xdr:to>
      <xdr:col>36</xdr:col>
      <xdr:colOff>165100</xdr:colOff>
      <xdr:row>37</xdr:row>
      <xdr:rowOff>164485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155612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9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169442</xdr:rowOff>
    </xdr:from>
    <xdr:to>
      <xdr:col>55</xdr:col>
      <xdr:colOff>50800</xdr:colOff>
      <xdr:row>36</xdr:row>
      <xdr:rowOff>99592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7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20869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2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11104</xdr:rowOff>
    </xdr:from>
    <xdr:to>
      <xdr:col>50</xdr:col>
      <xdr:colOff>165100</xdr:colOff>
      <xdr:row>36</xdr:row>
      <xdr:rowOff>112704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129231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5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20114</xdr:rowOff>
    </xdr:from>
    <xdr:to>
      <xdr:col>46</xdr:col>
      <xdr:colOff>38100</xdr:colOff>
      <xdr:row>36</xdr:row>
      <xdr:rowOff>121714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9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138241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6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8870</xdr:rowOff>
    </xdr:from>
    <xdr:to>
      <xdr:col>41</xdr:col>
      <xdr:colOff>101600</xdr:colOff>
      <xdr:row>34</xdr:row>
      <xdr:rowOff>110470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3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126997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1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70472</xdr:rowOff>
    </xdr:from>
    <xdr:to>
      <xdr:col>36</xdr:col>
      <xdr:colOff>165100</xdr:colOff>
      <xdr:row>37</xdr:row>
      <xdr:rowOff>622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4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17149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1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81955</xdr:rowOff>
    </xdr:from>
    <xdr:to>
      <xdr:col>55</xdr:col>
      <xdr:colOff>0</xdr:colOff>
      <xdr:row>58</xdr:row>
      <xdr:rowOff>85354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26055"/>
          <a:ext cx="838200" cy="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85354</xdr:rowOff>
    </xdr:from>
    <xdr:to>
      <xdr:col>50</xdr:col>
      <xdr:colOff>114300</xdr:colOff>
      <xdr:row>58</xdr:row>
      <xdr:rowOff>89823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29454"/>
          <a:ext cx="889000" cy="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83687</xdr:rowOff>
    </xdr:from>
    <xdr:to>
      <xdr:col>45</xdr:col>
      <xdr:colOff>177800</xdr:colOff>
      <xdr:row>58</xdr:row>
      <xdr:rowOff>89823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27787"/>
          <a:ext cx="889000" cy="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66708</xdr:rowOff>
    </xdr:from>
    <xdr:to>
      <xdr:col>41</xdr:col>
      <xdr:colOff>50800</xdr:colOff>
      <xdr:row>58</xdr:row>
      <xdr:rowOff>83687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10808"/>
          <a:ext cx="889000" cy="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31053</xdr:rowOff>
    </xdr:from>
    <xdr:to>
      <xdr:col>41</xdr:col>
      <xdr:colOff>101600</xdr:colOff>
      <xdr:row>58</xdr:row>
      <xdr:rowOff>132653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149180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31173</xdr:rowOff>
    </xdr:from>
    <xdr:to>
      <xdr:col>36</xdr:col>
      <xdr:colOff>165100</xdr:colOff>
      <xdr:row>58</xdr:row>
      <xdr:rowOff>132773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123900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6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31155</xdr:rowOff>
    </xdr:from>
    <xdr:to>
      <xdr:col>55</xdr:col>
      <xdr:colOff>50800</xdr:colOff>
      <xdr:row>58</xdr:row>
      <xdr:rowOff>132755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7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34554</xdr:rowOff>
    </xdr:from>
    <xdr:to>
      <xdr:col>50</xdr:col>
      <xdr:colOff>165100</xdr:colOff>
      <xdr:row>58</xdr:row>
      <xdr:rowOff>136154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127281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71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39023</xdr:rowOff>
    </xdr:from>
    <xdr:to>
      <xdr:col>46</xdr:col>
      <xdr:colOff>38100</xdr:colOff>
      <xdr:row>58</xdr:row>
      <xdr:rowOff>140623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8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131750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7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32887</xdr:rowOff>
    </xdr:from>
    <xdr:to>
      <xdr:col>41</xdr:col>
      <xdr:colOff>101600</xdr:colOff>
      <xdr:row>58</xdr:row>
      <xdr:rowOff>134487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125614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6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15908</xdr:rowOff>
    </xdr:from>
    <xdr:to>
      <xdr:col>36</xdr:col>
      <xdr:colOff>165100</xdr:colOff>
      <xdr:row>58</xdr:row>
      <xdr:rowOff>117508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6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134035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3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133378</xdr:rowOff>
    </xdr:from>
    <xdr:to>
      <xdr:col>55</xdr:col>
      <xdr:colOff>0</xdr:colOff>
      <xdr:row>78</xdr:row>
      <xdr:rowOff>135128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06478"/>
          <a:ext cx="838200" cy="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134327</xdr:rowOff>
    </xdr:from>
    <xdr:to>
      <xdr:col>50</xdr:col>
      <xdr:colOff>114300</xdr:colOff>
      <xdr:row>78</xdr:row>
      <xdr:rowOff>135128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07427"/>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134327</xdr:rowOff>
    </xdr:from>
    <xdr:to>
      <xdr:col>45</xdr:col>
      <xdr:colOff>177800</xdr:colOff>
      <xdr:row>78</xdr:row>
      <xdr:rowOff>135815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07427"/>
          <a:ext cx="889000" cy="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135730</xdr:rowOff>
    </xdr:from>
    <xdr:to>
      <xdr:col>41</xdr:col>
      <xdr:colOff>50800</xdr:colOff>
      <xdr:row>78</xdr:row>
      <xdr:rowOff>135815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08830"/>
          <a:ext cx="8890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72504</xdr:rowOff>
    </xdr:from>
    <xdr:to>
      <xdr:col>41</xdr:col>
      <xdr:colOff>101600</xdr:colOff>
      <xdr:row>79</xdr:row>
      <xdr:rowOff>2654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19181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2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70421</xdr:rowOff>
    </xdr:from>
    <xdr:to>
      <xdr:col>36</xdr:col>
      <xdr:colOff>165100</xdr:colOff>
      <xdr:row>79</xdr:row>
      <xdr:rowOff>571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4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17098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82578</xdr:rowOff>
    </xdr:from>
    <xdr:to>
      <xdr:col>55</xdr:col>
      <xdr:colOff>50800</xdr:colOff>
      <xdr:row>79</xdr:row>
      <xdr:rowOff>12728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38895</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84328</xdr:rowOff>
    </xdr:from>
    <xdr:to>
      <xdr:col>50</xdr:col>
      <xdr:colOff>165100</xdr:colOff>
      <xdr:row>79</xdr:row>
      <xdr:rowOff>14478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5605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5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83527</xdr:rowOff>
    </xdr:from>
    <xdr:to>
      <xdr:col>46</xdr:col>
      <xdr:colOff>38100</xdr:colOff>
      <xdr:row>79</xdr:row>
      <xdr:rowOff>13677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4804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85015</xdr:rowOff>
    </xdr:from>
    <xdr:to>
      <xdr:col>41</xdr:col>
      <xdr:colOff>101600</xdr:colOff>
      <xdr:row>79</xdr:row>
      <xdr:rowOff>15165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6292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5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84930</xdr:rowOff>
    </xdr:from>
    <xdr:to>
      <xdr:col>36</xdr:col>
      <xdr:colOff>165100</xdr:colOff>
      <xdr:row>79</xdr:row>
      <xdr:rowOff>15080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6207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55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136885</xdr:rowOff>
    </xdr:from>
    <xdr:to>
      <xdr:col>55</xdr:col>
      <xdr:colOff>0</xdr:colOff>
      <xdr:row>97</xdr:row>
      <xdr:rowOff>146303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767535"/>
          <a:ext cx="8382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77884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08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146303</xdr:rowOff>
    </xdr:from>
    <xdr:to>
      <xdr:col>50</xdr:col>
      <xdr:colOff>114300</xdr:colOff>
      <xdr:row>98</xdr:row>
      <xdr:rowOff>52927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76953"/>
          <a:ext cx="889000" cy="7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54137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8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38182</xdr:rowOff>
    </xdr:from>
    <xdr:to>
      <xdr:col>45</xdr:col>
      <xdr:colOff>177800</xdr:colOff>
      <xdr:row>98</xdr:row>
      <xdr:rowOff>52927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40282"/>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65043</xdr:rowOff>
    </xdr:from>
    <xdr:to>
      <xdr:col>41</xdr:col>
      <xdr:colOff>50800</xdr:colOff>
      <xdr:row>98</xdr:row>
      <xdr:rowOff>38182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695693"/>
          <a:ext cx="889000" cy="14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160096</xdr:rowOff>
    </xdr:from>
    <xdr:to>
      <xdr:col>41</xdr:col>
      <xdr:colOff>101600</xdr:colOff>
      <xdr:row>98</xdr:row>
      <xdr:rowOff>90246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9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81373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88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158482</xdr:rowOff>
    </xdr:from>
    <xdr:to>
      <xdr:col>36</xdr:col>
      <xdr:colOff>165100</xdr:colOff>
      <xdr:row>98</xdr:row>
      <xdr:rowOff>88632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79759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86085</xdr:rowOff>
    </xdr:from>
    <xdr:to>
      <xdr:col>55</xdr:col>
      <xdr:colOff>50800</xdr:colOff>
      <xdr:row>98</xdr:row>
      <xdr:rowOff>16235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1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108962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6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95503</xdr:rowOff>
    </xdr:from>
    <xdr:to>
      <xdr:col>50</xdr:col>
      <xdr:colOff>165100</xdr:colOff>
      <xdr:row>98</xdr:row>
      <xdr:rowOff>25653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2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42180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50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2127</xdr:rowOff>
    </xdr:from>
    <xdr:to>
      <xdr:col>46</xdr:col>
      <xdr:colOff>38100</xdr:colOff>
      <xdr:row>98</xdr:row>
      <xdr:rowOff>103727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94854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9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158832</xdr:rowOff>
    </xdr:from>
    <xdr:to>
      <xdr:col>41</xdr:col>
      <xdr:colOff>101600</xdr:colOff>
      <xdr:row>98</xdr:row>
      <xdr:rowOff>88982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105509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5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14243</xdr:rowOff>
    </xdr:from>
    <xdr:to>
      <xdr:col>36</xdr:col>
      <xdr:colOff>165100</xdr:colOff>
      <xdr:row>97</xdr:row>
      <xdr:rowOff>115843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4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132370</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42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71065</xdr:rowOff>
    </xdr:from>
    <xdr:to>
      <xdr:col>85</xdr:col>
      <xdr:colOff>127000</xdr:colOff>
      <xdr:row>39</xdr:row>
      <xdr:rowOff>75964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57615"/>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17051</xdr:rowOff>
    </xdr:from>
    <xdr:to>
      <xdr:col>81</xdr:col>
      <xdr:colOff>50800</xdr:colOff>
      <xdr:row>39</xdr:row>
      <xdr:rowOff>71065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03601"/>
          <a:ext cx="889000" cy="5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17051</xdr:rowOff>
    </xdr:from>
    <xdr:to>
      <xdr:col>76</xdr:col>
      <xdr:colOff>114300</xdr:colOff>
      <xdr:row>39</xdr:row>
      <xdr:rowOff>26097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03601"/>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26097</xdr:rowOff>
    </xdr:from>
    <xdr:to>
      <xdr:col>71</xdr:col>
      <xdr:colOff>177800</xdr:colOff>
      <xdr:row>39</xdr:row>
      <xdr:rowOff>55564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12647"/>
          <a:ext cx="889000" cy="2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106938</xdr:rowOff>
    </xdr:from>
    <xdr:to>
      <xdr:col>72</xdr:col>
      <xdr:colOff>38100</xdr:colOff>
      <xdr:row>39</xdr:row>
      <xdr:rowOff>37088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53615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9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124159</xdr:rowOff>
    </xdr:from>
    <xdr:to>
      <xdr:col>67</xdr:col>
      <xdr:colOff>101600</xdr:colOff>
      <xdr:row>39</xdr:row>
      <xdr:rowOff>54309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70836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1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25164</xdr:rowOff>
    </xdr:from>
    <xdr:to>
      <xdr:col>85</xdr:col>
      <xdr:colOff>177800</xdr:colOff>
      <xdr:row>39</xdr:row>
      <xdr:rowOff>126764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1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111541</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2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20265</xdr:rowOff>
    </xdr:from>
    <xdr:to>
      <xdr:col>81</xdr:col>
      <xdr:colOff>101600</xdr:colOff>
      <xdr:row>39</xdr:row>
      <xdr:rowOff>121865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0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112992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79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137701</xdr:rowOff>
    </xdr:from>
    <xdr:to>
      <xdr:col>76</xdr:col>
      <xdr:colOff>165100</xdr:colOff>
      <xdr:row>39</xdr:row>
      <xdr:rowOff>67851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5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58978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74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146747</xdr:rowOff>
    </xdr:from>
    <xdr:to>
      <xdr:col>72</xdr:col>
      <xdr:colOff>38100</xdr:colOff>
      <xdr:row>39</xdr:row>
      <xdr:rowOff>76897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6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68024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75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4764</xdr:rowOff>
    </xdr:from>
    <xdr:to>
      <xdr:col>67</xdr:col>
      <xdr:colOff>101600</xdr:colOff>
      <xdr:row>39</xdr:row>
      <xdr:rowOff>106364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9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97491</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78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167368</xdr:rowOff>
    </xdr:from>
    <xdr:to>
      <xdr:col>85</xdr:col>
      <xdr:colOff>127000</xdr:colOff>
      <xdr:row>77</xdr:row>
      <xdr:rowOff>2398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197568"/>
          <a:ext cx="838200" cy="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146335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167368</xdr:rowOff>
    </xdr:from>
    <xdr:to>
      <xdr:col>81</xdr:col>
      <xdr:colOff>50800</xdr:colOff>
      <xdr:row>77</xdr:row>
      <xdr:rowOff>7333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197568"/>
          <a:ext cx="889000" cy="1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97159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1260</xdr:rowOff>
    </xdr:from>
    <xdr:to>
      <xdr:col>76</xdr:col>
      <xdr:colOff>114300</xdr:colOff>
      <xdr:row>77</xdr:row>
      <xdr:rowOff>7333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202910"/>
          <a:ext cx="889000" cy="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109504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154727</xdr:rowOff>
    </xdr:from>
    <xdr:to>
      <xdr:col>71</xdr:col>
      <xdr:colOff>177800</xdr:colOff>
      <xdr:row>77</xdr:row>
      <xdr:rowOff>1260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184927"/>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43039</xdr:rowOff>
    </xdr:from>
    <xdr:to>
      <xdr:col>72</xdr:col>
      <xdr:colOff>38100</xdr:colOff>
      <xdr:row>77</xdr:row>
      <xdr:rowOff>144639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4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135766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33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50473</xdr:rowOff>
    </xdr:from>
    <xdr:to>
      <xdr:col>67</xdr:col>
      <xdr:colOff>101600</xdr:colOff>
      <xdr:row>77</xdr:row>
      <xdr:rowOff>152073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5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143200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34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123048</xdr:rowOff>
    </xdr:from>
    <xdr:to>
      <xdr:col>85</xdr:col>
      <xdr:colOff>177800</xdr:colOff>
      <xdr:row>77</xdr:row>
      <xdr:rowOff>53198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5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145925</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00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116568</xdr:rowOff>
    </xdr:from>
    <xdr:to>
      <xdr:col>81</xdr:col>
      <xdr:colOff>101600</xdr:colOff>
      <xdr:row>77</xdr:row>
      <xdr:rowOff>46718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63245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92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127983</xdr:rowOff>
    </xdr:from>
    <xdr:to>
      <xdr:col>76</xdr:col>
      <xdr:colOff>165100</xdr:colOff>
      <xdr:row>77</xdr:row>
      <xdr:rowOff>58133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5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74660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9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121910</xdr:rowOff>
    </xdr:from>
    <xdr:to>
      <xdr:col>72</xdr:col>
      <xdr:colOff>38100</xdr:colOff>
      <xdr:row>77</xdr:row>
      <xdr:rowOff>52060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5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68587</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292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103927</xdr:rowOff>
    </xdr:from>
    <xdr:to>
      <xdr:col>67</xdr:col>
      <xdr:colOff>101600</xdr:colOff>
      <xdr:row>77</xdr:row>
      <xdr:rowOff>34077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13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50604</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90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98862</xdr:rowOff>
    </xdr:from>
    <xdr:to>
      <xdr:col>85</xdr:col>
      <xdr:colOff>127000</xdr:colOff>
      <xdr:row>98</xdr:row>
      <xdr:rowOff>26521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729512"/>
          <a:ext cx="838200" cy="9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95883</xdr:rowOff>
    </xdr:from>
    <xdr:to>
      <xdr:col>81</xdr:col>
      <xdr:colOff>50800</xdr:colOff>
      <xdr:row>97</xdr:row>
      <xdr:rowOff>98862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726533"/>
          <a:ext cx="889000" cy="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81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95883</xdr:rowOff>
    </xdr:from>
    <xdr:to>
      <xdr:col>76</xdr:col>
      <xdr:colOff>114300</xdr:colOff>
      <xdr:row>98</xdr:row>
      <xdr:rowOff>75598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726533"/>
          <a:ext cx="889000" cy="15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170373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8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75598</xdr:rowOff>
    </xdr:from>
    <xdr:to>
      <xdr:col>71</xdr:col>
      <xdr:colOff>177800</xdr:colOff>
      <xdr:row>98</xdr:row>
      <xdr:rowOff>88229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77698"/>
          <a:ext cx="889000" cy="1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155342</xdr:rowOff>
    </xdr:from>
    <xdr:to>
      <xdr:col>72</xdr:col>
      <xdr:colOff>38100</xdr:colOff>
      <xdr:row>98</xdr:row>
      <xdr:rowOff>85492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8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102019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6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18805</xdr:rowOff>
    </xdr:from>
    <xdr:to>
      <xdr:col>67</xdr:col>
      <xdr:colOff>101600</xdr:colOff>
      <xdr:row>98</xdr:row>
      <xdr:rowOff>120405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2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136932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9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147171</xdr:rowOff>
    </xdr:from>
    <xdr:to>
      <xdr:col>85</xdr:col>
      <xdr:colOff>177800</xdr:colOff>
      <xdr:row>98</xdr:row>
      <xdr:rowOff>77321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7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68199</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9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48062</xdr:rowOff>
    </xdr:from>
    <xdr:to>
      <xdr:col>81</xdr:col>
      <xdr:colOff>101600</xdr:colOff>
      <xdr:row>97</xdr:row>
      <xdr:rowOff>149662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67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166189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45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45083</xdr:rowOff>
    </xdr:from>
    <xdr:to>
      <xdr:col>76</xdr:col>
      <xdr:colOff>165100</xdr:colOff>
      <xdr:row>97</xdr:row>
      <xdr:rowOff>146683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67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163210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45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24798</xdr:rowOff>
    </xdr:from>
    <xdr:to>
      <xdr:col>72</xdr:col>
      <xdr:colOff>38100</xdr:colOff>
      <xdr:row>98</xdr:row>
      <xdr:rowOff>126398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117525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37429</xdr:rowOff>
    </xdr:from>
    <xdr:to>
      <xdr:col>67</xdr:col>
      <xdr:colOff>101600</xdr:colOff>
      <xdr:row>98</xdr:row>
      <xdr:rowOff>139029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3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130156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74192</xdr:rowOff>
    </xdr:from>
    <xdr:to>
      <xdr:col>102</xdr:col>
      <xdr:colOff>165100</xdr:colOff>
      <xdr:row>59</xdr:row>
      <xdr:rowOff>4342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20869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76542</xdr:rowOff>
    </xdr:from>
    <xdr:to>
      <xdr:col>98</xdr:col>
      <xdr:colOff>38100</xdr:colOff>
      <xdr:row>59</xdr:row>
      <xdr:rowOff>6692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23219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61519</xdr:rowOff>
    </xdr:from>
    <xdr:to>
      <xdr:col>116</xdr:col>
      <xdr:colOff>63500</xdr:colOff>
      <xdr:row>73</xdr:row>
      <xdr:rowOff>133376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577369"/>
          <a:ext cx="838200" cy="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133376</xdr:rowOff>
    </xdr:from>
    <xdr:to>
      <xdr:col>111</xdr:col>
      <xdr:colOff>177800</xdr:colOff>
      <xdr:row>73</xdr:row>
      <xdr:rowOff>165341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649226"/>
          <a:ext cx="889000" cy="3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165341</xdr:rowOff>
    </xdr:from>
    <xdr:to>
      <xdr:col>107</xdr:col>
      <xdr:colOff>50800</xdr:colOff>
      <xdr:row>74</xdr:row>
      <xdr:rowOff>45872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681191"/>
          <a:ext cx="889000" cy="5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21831</xdr:rowOff>
    </xdr:from>
    <xdr:to>
      <xdr:col>102</xdr:col>
      <xdr:colOff>114300</xdr:colOff>
      <xdr:row>74</xdr:row>
      <xdr:rowOff>45872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709131"/>
          <a:ext cx="889000" cy="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165367</xdr:rowOff>
    </xdr:from>
    <xdr:to>
      <xdr:col>102</xdr:col>
      <xdr:colOff>165100</xdr:colOff>
      <xdr:row>76</xdr:row>
      <xdr:rowOff>95517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86644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128105</xdr:rowOff>
    </xdr:from>
    <xdr:to>
      <xdr:col>98</xdr:col>
      <xdr:colOff>38100</xdr:colOff>
      <xdr:row>76</xdr:row>
      <xdr:rowOff>58254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49382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10719</xdr:rowOff>
    </xdr:from>
    <xdr:to>
      <xdr:col>116</xdr:col>
      <xdr:colOff>114300</xdr:colOff>
      <xdr:row>73</xdr:row>
      <xdr:rowOff>112319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5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33596</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37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82576</xdr:rowOff>
    </xdr:from>
    <xdr:to>
      <xdr:col>112</xdr:col>
      <xdr:colOff>38100</xdr:colOff>
      <xdr:row>74</xdr:row>
      <xdr:rowOff>12726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59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29253</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37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114541</xdr:rowOff>
    </xdr:from>
    <xdr:to>
      <xdr:col>107</xdr:col>
      <xdr:colOff>101600</xdr:colOff>
      <xdr:row>74</xdr:row>
      <xdr:rowOff>44691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6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61218</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2405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166522</xdr:rowOff>
    </xdr:from>
    <xdr:to>
      <xdr:col>102</xdr:col>
      <xdr:colOff>165100</xdr:colOff>
      <xdr:row>74</xdr:row>
      <xdr:rowOff>96672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6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113199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45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142481</xdr:rowOff>
    </xdr:from>
    <xdr:to>
      <xdr:col>98</xdr:col>
      <xdr:colOff>38100</xdr:colOff>
      <xdr:row>74</xdr:row>
      <xdr:rowOff>72631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65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89158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43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949,807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繰出金は、類似団体と比較すると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35,653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円上回っており、前年度と比較しても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％）している。令和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年度は繰出金自身の増加（</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百万円）及び人口減（△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人）による影響で住民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人当たりのコストが増加となった。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扶助費が大きく増加となっているのは、国の住民税非課税世帯等への給付金事業（物価高騰対応重点支援地方創生臨時交付金事業）の増によるものである。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公債費については、類似団体と比較して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11,774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年度に実施した地方債繰上償還（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百万円）の影響によるものである。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8,402
8,194
327.67
8,491,488
7,980,275
481,549
4,889,092
5,894,735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84999</xdr:rowOff>
    </xdr:from>
    <xdr:to>
      <xdr:col>24</xdr:col>
      <xdr:colOff>63500</xdr:colOff>
      <xdr:row>38</xdr:row>
      <xdr:rowOff>5152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28649"/>
          <a:ext cx="838200" cy="9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5152</xdr:rowOff>
    </xdr:from>
    <xdr:to>
      <xdr:col>19</xdr:col>
      <xdr:colOff>177800</xdr:colOff>
      <xdr:row>38</xdr:row>
      <xdr:rowOff>10541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520252"/>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10541</xdr:rowOff>
    </xdr:from>
    <xdr:to>
      <xdr:col>15</xdr:col>
      <xdr:colOff>50800</xdr:colOff>
      <xdr:row>38</xdr:row>
      <xdr:rowOff>26543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52564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26543</xdr:rowOff>
    </xdr:from>
    <xdr:to>
      <xdr:col>10</xdr:col>
      <xdr:colOff>114300</xdr:colOff>
      <xdr:row>38</xdr:row>
      <xdr:rowOff>74059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541643"/>
          <a:ext cx="889000" cy="4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23259</xdr:rowOff>
    </xdr:from>
    <xdr:to>
      <xdr:col>10</xdr:col>
      <xdr:colOff>165100</xdr:colOff>
      <xdr:row>36</xdr:row>
      <xdr:rowOff>124859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141386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7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147193</xdr:rowOff>
    </xdr:from>
    <xdr:to>
      <xdr:col>6</xdr:col>
      <xdr:colOff>38100</xdr:colOff>
      <xdr:row>36</xdr:row>
      <xdr:rowOff>77343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93870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34199</xdr:rowOff>
    </xdr:from>
    <xdr:to>
      <xdr:col>24</xdr:col>
      <xdr:colOff>114300</xdr:colOff>
      <xdr:row>37</xdr:row>
      <xdr:rowOff>135799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7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12626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5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125802</xdr:rowOff>
    </xdr:from>
    <xdr:to>
      <xdr:col>20</xdr:col>
      <xdr:colOff>38100</xdr:colOff>
      <xdr:row>38</xdr:row>
      <xdr:rowOff>55952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6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47079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6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131191</xdr:rowOff>
    </xdr:from>
    <xdr:to>
      <xdr:col>15</xdr:col>
      <xdr:colOff>101600</xdr:colOff>
      <xdr:row>38</xdr:row>
      <xdr:rowOff>61340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748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52468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6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147193</xdr:rowOff>
    </xdr:from>
    <xdr:to>
      <xdr:col>10</xdr:col>
      <xdr:colOff>165100</xdr:colOff>
      <xdr:row>38</xdr:row>
      <xdr:rowOff>77343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68470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8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23259</xdr:rowOff>
    </xdr:from>
    <xdr:to>
      <xdr:col>6</xdr:col>
      <xdr:colOff>38100</xdr:colOff>
      <xdr:row>38</xdr:row>
      <xdr:rowOff>124859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5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115986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63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34443</xdr:rowOff>
    </xdr:from>
    <xdr:to>
      <xdr:col>24</xdr:col>
      <xdr:colOff>63500</xdr:colOff>
      <xdr:row>58</xdr:row>
      <xdr:rowOff>80024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978543"/>
          <a:ext cx="838200" cy="4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34443</xdr:rowOff>
    </xdr:from>
    <xdr:to>
      <xdr:col>19</xdr:col>
      <xdr:colOff>177800</xdr:colOff>
      <xdr:row>58</xdr:row>
      <xdr:rowOff>60596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78543"/>
          <a:ext cx="889000" cy="2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163948</xdr:rowOff>
    </xdr:from>
    <xdr:to>
      <xdr:col>15</xdr:col>
      <xdr:colOff>50800</xdr:colOff>
      <xdr:row>58</xdr:row>
      <xdr:rowOff>60596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36598"/>
          <a:ext cx="889000" cy="6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163948</xdr:rowOff>
    </xdr:from>
    <xdr:to>
      <xdr:col>10</xdr:col>
      <xdr:colOff>114300</xdr:colOff>
      <xdr:row>58</xdr:row>
      <xdr:rowOff>105605</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36598"/>
          <a:ext cx="889000" cy="1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105290</xdr:rowOff>
    </xdr:from>
    <xdr:to>
      <xdr:col>10</xdr:col>
      <xdr:colOff>165100</xdr:colOff>
      <xdr:row>58</xdr:row>
      <xdr:rowOff>35440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51967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5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79711</xdr:rowOff>
    </xdr:from>
    <xdr:to>
      <xdr:col>6</xdr:col>
      <xdr:colOff>38100</xdr:colOff>
      <xdr:row>59</xdr:row>
      <xdr:rowOff>9861</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988</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29224</xdr:rowOff>
    </xdr:from>
    <xdr:to>
      <xdr:col>24</xdr:col>
      <xdr:colOff>114300</xdr:colOff>
      <xdr:row>58</xdr:row>
      <xdr:rowOff>130824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7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117907</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9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155093</xdr:rowOff>
    </xdr:from>
    <xdr:to>
      <xdr:col>20</xdr:col>
      <xdr:colOff>38100</xdr:colOff>
      <xdr:row>58</xdr:row>
      <xdr:rowOff>85243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76370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02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9796</xdr:rowOff>
    </xdr:from>
    <xdr:to>
      <xdr:col>15</xdr:col>
      <xdr:colOff>101600</xdr:colOff>
      <xdr:row>58</xdr:row>
      <xdr:rowOff>111396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5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102523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04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113148</xdr:rowOff>
    </xdr:from>
    <xdr:to>
      <xdr:col>10</xdr:col>
      <xdr:colOff>165100</xdr:colOff>
      <xdr:row>58</xdr:row>
      <xdr:rowOff>43298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8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34425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97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54805</xdr:rowOff>
    </xdr:from>
    <xdr:to>
      <xdr:col>6</xdr:col>
      <xdr:colOff>38100</xdr:colOff>
      <xdr:row>58</xdr:row>
      <xdr:rowOff>156405</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9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1482</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77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58410</xdr:rowOff>
    </xdr:from>
    <xdr:to>
      <xdr:col>24</xdr:col>
      <xdr:colOff>63500</xdr:colOff>
      <xdr:row>76</xdr:row>
      <xdr:rowOff>112306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88610"/>
          <a:ext cx="838200" cy="5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80683</xdr:rowOff>
    </xdr:from>
    <xdr:to>
      <xdr:col>19</xdr:col>
      <xdr:colOff>177800</xdr:colOff>
      <xdr:row>76</xdr:row>
      <xdr:rowOff>112306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110883"/>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80683</xdr:rowOff>
    </xdr:from>
    <xdr:to>
      <xdr:col>15</xdr:col>
      <xdr:colOff>50800</xdr:colOff>
      <xdr:row>77</xdr:row>
      <xdr:rowOff>50012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10883"/>
          <a:ext cx="889000" cy="14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50012</xdr:rowOff>
    </xdr:from>
    <xdr:to>
      <xdr:col>10</xdr:col>
      <xdr:colOff>114300</xdr:colOff>
      <xdr:row>77</xdr:row>
      <xdr:rowOff>71611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251662"/>
          <a:ext cx="889000" cy="2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78750</xdr:rowOff>
    </xdr:from>
    <xdr:to>
      <xdr:col>10</xdr:col>
      <xdr:colOff>165100</xdr:colOff>
      <xdr:row>78</xdr:row>
      <xdr:rowOff>8900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8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37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95560</xdr:rowOff>
    </xdr:from>
    <xdr:to>
      <xdr:col>6</xdr:col>
      <xdr:colOff>38100</xdr:colOff>
      <xdr:row>78</xdr:row>
      <xdr:rowOff>25710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16837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8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7610</xdr:rowOff>
    </xdr:from>
    <xdr:to>
      <xdr:col>24</xdr:col>
      <xdr:colOff>114300</xdr:colOff>
      <xdr:row>76</xdr:row>
      <xdr:rowOff>109210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3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30487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88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61506</xdr:rowOff>
    </xdr:from>
    <xdr:to>
      <xdr:col>20</xdr:col>
      <xdr:colOff>38100</xdr:colOff>
      <xdr:row>76</xdr:row>
      <xdr:rowOff>163106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9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8183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86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29883</xdr:rowOff>
    </xdr:from>
    <xdr:to>
      <xdr:col>15</xdr:col>
      <xdr:colOff>101600</xdr:colOff>
      <xdr:row>76</xdr:row>
      <xdr:rowOff>131483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148010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170662</xdr:rowOff>
    </xdr:from>
    <xdr:to>
      <xdr:col>10</xdr:col>
      <xdr:colOff>165100</xdr:colOff>
      <xdr:row>77</xdr:row>
      <xdr:rowOff>100812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0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117339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97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20811</xdr:rowOff>
    </xdr:from>
    <xdr:to>
      <xdr:col>6</xdr:col>
      <xdr:colOff>38100</xdr:colOff>
      <xdr:row>77</xdr:row>
      <xdr:rowOff>122411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2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138938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99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98039</xdr:rowOff>
    </xdr:from>
    <xdr:to>
      <xdr:col>24</xdr:col>
      <xdr:colOff>63500</xdr:colOff>
      <xdr:row>98</xdr:row>
      <xdr:rowOff>102012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00139"/>
          <a:ext cx="8382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99320</xdr:rowOff>
    </xdr:from>
    <xdr:to>
      <xdr:col>19</xdr:col>
      <xdr:colOff>177800</xdr:colOff>
      <xdr:row>98</xdr:row>
      <xdr:rowOff>102012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01420"/>
          <a:ext cx="889000" cy="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99320</xdr:rowOff>
    </xdr:from>
    <xdr:to>
      <xdr:col>15</xdr:col>
      <xdr:colOff>50800</xdr:colOff>
      <xdr:row>98</xdr:row>
      <xdr:rowOff>105766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01420"/>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142090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103837</xdr:rowOff>
    </xdr:from>
    <xdr:to>
      <xdr:col>10</xdr:col>
      <xdr:colOff>114300</xdr:colOff>
      <xdr:row>98</xdr:row>
      <xdr:rowOff>105766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05937"/>
          <a:ext cx="889000" cy="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57418</xdr:rowOff>
    </xdr:from>
    <xdr:to>
      <xdr:col>10</xdr:col>
      <xdr:colOff>165100</xdr:colOff>
      <xdr:row>98</xdr:row>
      <xdr:rowOff>159018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150145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59407</xdr:rowOff>
    </xdr:from>
    <xdr:to>
      <xdr:col>6</xdr:col>
      <xdr:colOff>38100</xdr:colOff>
      <xdr:row>98</xdr:row>
      <xdr:rowOff>161007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152134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47239</xdr:rowOff>
    </xdr:from>
    <xdr:to>
      <xdr:col>24</xdr:col>
      <xdr:colOff>114300</xdr:colOff>
      <xdr:row>98</xdr:row>
      <xdr:rowOff>148839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51212</xdr:rowOff>
    </xdr:from>
    <xdr:to>
      <xdr:col>20</xdr:col>
      <xdr:colOff>38100</xdr:colOff>
      <xdr:row>98</xdr:row>
      <xdr:rowOff>152812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5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143939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4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48520</xdr:rowOff>
    </xdr:from>
    <xdr:to>
      <xdr:col>15</xdr:col>
      <xdr:colOff>101600</xdr:colOff>
      <xdr:row>98</xdr:row>
      <xdr:rowOff>150120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166647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2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54966</xdr:rowOff>
    </xdr:from>
    <xdr:to>
      <xdr:col>10</xdr:col>
      <xdr:colOff>165100</xdr:colOff>
      <xdr:row>98</xdr:row>
      <xdr:rowOff>156566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5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3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53037</xdr:rowOff>
    </xdr:from>
    <xdr:to>
      <xdr:col>6</xdr:col>
      <xdr:colOff>38100</xdr:colOff>
      <xdr:row>98</xdr:row>
      <xdr:rowOff>154637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171164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3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122047</xdr:rowOff>
    </xdr:from>
    <xdr:to>
      <xdr:col>41</xdr:col>
      <xdr:colOff>101600</xdr:colOff>
      <xdr:row>38</xdr:row>
      <xdr:rowOff>52197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6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68724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40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124047</xdr:rowOff>
    </xdr:from>
    <xdr:to>
      <xdr:col>36</xdr:col>
      <xdr:colOff>165100</xdr:colOff>
      <xdr:row>38</xdr:row>
      <xdr:rowOff>54197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6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70724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42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22899</xdr:rowOff>
    </xdr:from>
    <xdr:to>
      <xdr:col>55</xdr:col>
      <xdr:colOff>0</xdr:colOff>
      <xdr:row>57</xdr:row>
      <xdr:rowOff>52928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795549"/>
          <a:ext cx="838200" cy="3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2780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75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32738</xdr:rowOff>
    </xdr:from>
    <xdr:to>
      <xdr:col>50</xdr:col>
      <xdr:colOff>114300</xdr:colOff>
      <xdr:row>57</xdr:row>
      <xdr:rowOff>52928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805388"/>
          <a:ext cx="889000" cy="2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135248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13188</xdr:rowOff>
    </xdr:from>
    <xdr:to>
      <xdr:col>45</xdr:col>
      <xdr:colOff>177800</xdr:colOff>
      <xdr:row>57</xdr:row>
      <xdr:rowOff>32738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785838"/>
          <a:ext cx="889000" cy="1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121043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8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12617</xdr:rowOff>
    </xdr:from>
    <xdr:to>
      <xdr:col>41</xdr:col>
      <xdr:colOff>50800</xdr:colOff>
      <xdr:row>57</xdr:row>
      <xdr:rowOff>13188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78526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13009</xdr:rowOff>
    </xdr:from>
    <xdr:to>
      <xdr:col>41</xdr:col>
      <xdr:colOff>101600</xdr:colOff>
      <xdr:row>57</xdr:row>
      <xdr:rowOff>114609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105736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8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23804</xdr:rowOff>
    </xdr:from>
    <xdr:to>
      <xdr:col>36</xdr:col>
      <xdr:colOff>165100</xdr:colOff>
      <xdr:row>57</xdr:row>
      <xdr:rowOff>125404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116531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88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143549</xdr:rowOff>
    </xdr:from>
    <xdr:to>
      <xdr:col>55</xdr:col>
      <xdr:colOff>50800</xdr:colOff>
      <xdr:row>57</xdr:row>
      <xdr:rowOff>73699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4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166426</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59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2128</xdr:rowOff>
    </xdr:from>
    <xdr:to>
      <xdr:col>50</xdr:col>
      <xdr:colOff>165100</xdr:colOff>
      <xdr:row>57</xdr:row>
      <xdr:rowOff>103728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7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120255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55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153388</xdr:rowOff>
    </xdr:from>
    <xdr:to>
      <xdr:col>46</xdr:col>
      <xdr:colOff>38100</xdr:colOff>
      <xdr:row>57</xdr:row>
      <xdr:rowOff>83538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100065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52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133838</xdr:rowOff>
    </xdr:from>
    <xdr:to>
      <xdr:col>41</xdr:col>
      <xdr:colOff>101600</xdr:colOff>
      <xdr:row>57</xdr:row>
      <xdr:rowOff>63988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3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80515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5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133267</xdr:rowOff>
    </xdr:from>
    <xdr:to>
      <xdr:col>36</xdr:col>
      <xdr:colOff>165100</xdr:colOff>
      <xdr:row>57</xdr:row>
      <xdr:rowOff>63417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79944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50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44035</xdr:rowOff>
    </xdr:from>
    <xdr:to>
      <xdr:col>55</xdr:col>
      <xdr:colOff>0</xdr:colOff>
      <xdr:row>78</xdr:row>
      <xdr:rowOff>48523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17135"/>
          <a:ext cx="838200" cy="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5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21160</xdr:rowOff>
    </xdr:from>
    <xdr:to>
      <xdr:col>50</xdr:col>
      <xdr:colOff>114300</xdr:colOff>
      <xdr:row>78</xdr:row>
      <xdr:rowOff>44035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94260"/>
          <a:ext cx="889000" cy="2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21160</xdr:rowOff>
    </xdr:from>
    <xdr:to>
      <xdr:col>45</xdr:col>
      <xdr:colOff>177800</xdr:colOff>
      <xdr:row>78</xdr:row>
      <xdr:rowOff>60144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94260"/>
          <a:ext cx="889000" cy="3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103686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60144</xdr:rowOff>
    </xdr:from>
    <xdr:to>
      <xdr:col>41</xdr:col>
      <xdr:colOff>50800</xdr:colOff>
      <xdr:row>78</xdr:row>
      <xdr:rowOff>133383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33244"/>
          <a:ext cx="889000" cy="7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44841</xdr:rowOff>
    </xdr:from>
    <xdr:to>
      <xdr:col>41</xdr:col>
      <xdr:colOff>101600</xdr:colOff>
      <xdr:row>78</xdr:row>
      <xdr:rowOff>146441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41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137568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51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95727</xdr:rowOff>
    </xdr:from>
    <xdr:to>
      <xdr:col>36</xdr:col>
      <xdr:colOff>165100</xdr:colOff>
      <xdr:row>79</xdr:row>
      <xdr:rowOff>25877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17004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5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169173</xdr:rowOff>
    </xdr:from>
    <xdr:to>
      <xdr:col>55</xdr:col>
      <xdr:colOff>50800</xdr:colOff>
      <xdr:row>78</xdr:row>
      <xdr:rowOff>99323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7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20600</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2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164685</xdr:rowOff>
    </xdr:from>
    <xdr:to>
      <xdr:col>50</xdr:col>
      <xdr:colOff>165100</xdr:colOff>
      <xdr:row>78</xdr:row>
      <xdr:rowOff>94835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6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85962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5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141810</xdr:rowOff>
    </xdr:from>
    <xdr:to>
      <xdr:col>46</xdr:col>
      <xdr:colOff>38100</xdr:colOff>
      <xdr:row>78</xdr:row>
      <xdr:rowOff>71960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88487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11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9344</xdr:rowOff>
    </xdr:from>
    <xdr:to>
      <xdr:col>41</xdr:col>
      <xdr:colOff>101600</xdr:colOff>
      <xdr:row>78</xdr:row>
      <xdr:rowOff>110944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8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127471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15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82583</xdr:rowOff>
    </xdr:from>
    <xdr:to>
      <xdr:col>36</xdr:col>
      <xdr:colOff>165100</xdr:colOff>
      <xdr:row>79</xdr:row>
      <xdr:rowOff>12733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5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29260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23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73512</xdr:rowOff>
    </xdr:from>
    <xdr:to>
      <xdr:col>55</xdr:col>
      <xdr:colOff>0</xdr:colOff>
      <xdr:row>96</xdr:row>
      <xdr:rowOff>92997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532712"/>
          <a:ext cx="838200" cy="1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169157</xdr:rowOff>
    </xdr:from>
    <xdr:to>
      <xdr:col>50</xdr:col>
      <xdr:colOff>114300</xdr:colOff>
      <xdr:row>96</xdr:row>
      <xdr:rowOff>73512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456907"/>
          <a:ext cx="889000" cy="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169157</xdr:rowOff>
    </xdr:from>
    <xdr:to>
      <xdr:col>45</xdr:col>
      <xdr:colOff>177800</xdr:colOff>
      <xdr:row>96</xdr:row>
      <xdr:rowOff>94492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456907"/>
          <a:ext cx="889000" cy="9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146121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468</xdr:rowOff>
    </xdr:from>
    <xdr:to>
      <xdr:col>41</xdr:col>
      <xdr:colOff>50800</xdr:colOff>
      <xdr:row>96</xdr:row>
      <xdr:rowOff>94492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459668"/>
          <a:ext cx="889000" cy="9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15049</xdr:rowOff>
    </xdr:from>
    <xdr:to>
      <xdr:col>41</xdr:col>
      <xdr:colOff>101600</xdr:colOff>
      <xdr:row>96</xdr:row>
      <xdr:rowOff>116649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133176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30835</xdr:rowOff>
    </xdr:from>
    <xdr:to>
      <xdr:col>36</xdr:col>
      <xdr:colOff>165100</xdr:colOff>
      <xdr:row>96</xdr:row>
      <xdr:rowOff>132435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123562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8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42197</xdr:rowOff>
    </xdr:from>
    <xdr:to>
      <xdr:col>55</xdr:col>
      <xdr:colOff>50800</xdr:colOff>
      <xdr:row>96</xdr:row>
      <xdr:rowOff>143797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0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20624</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7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22712</xdr:rowOff>
    </xdr:from>
    <xdr:to>
      <xdr:col>50</xdr:col>
      <xdr:colOff>165100</xdr:colOff>
      <xdr:row>96</xdr:row>
      <xdr:rowOff>124312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8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140839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5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118357</xdr:rowOff>
    </xdr:from>
    <xdr:to>
      <xdr:col>46</xdr:col>
      <xdr:colOff>38100</xdr:colOff>
      <xdr:row>96</xdr:row>
      <xdr:rowOff>48507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65034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18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43692</xdr:rowOff>
    </xdr:from>
    <xdr:to>
      <xdr:col>41</xdr:col>
      <xdr:colOff>101600</xdr:colOff>
      <xdr:row>96</xdr:row>
      <xdr:rowOff>145292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0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136419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9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121118</xdr:rowOff>
    </xdr:from>
    <xdr:to>
      <xdr:col>36</xdr:col>
      <xdr:colOff>165100</xdr:colOff>
      <xdr:row>96</xdr:row>
      <xdr:rowOff>51268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0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67795</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18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69569</xdr:rowOff>
    </xdr:from>
    <xdr:to>
      <xdr:col>85</xdr:col>
      <xdr:colOff>127000</xdr:colOff>
      <xdr:row>36</xdr:row>
      <xdr:rowOff>118228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070319"/>
          <a:ext cx="838200" cy="2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50900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9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69569</xdr:rowOff>
    </xdr:from>
    <xdr:to>
      <xdr:col>81</xdr:col>
      <xdr:colOff>50800</xdr:colOff>
      <xdr:row>36</xdr:row>
      <xdr:rowOff>159703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070319"/>
          <a:ext cx="889000" cy="26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128613</xdr:rowOff>
    </xdr:from>
    <xdr:to>
      <xdr:col>76</xdr:col>
      <xdr:colOff>114300</xdr:colOff>
      <xdr:row>36</xdr:row>
      <xdr:rowOff>159703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300813"/>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19942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123077</xdr:rowOff>
    </xdr:from>
    <xdr:to>
      <xdr:col>71</xdr:col>
      <xdr:colOff>177800</xdr:colOff>
      <xdr:row>36</xdr:row>
      <xdr:rowOff>128613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295277"/>
          <a:ext cx="8890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144202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48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57742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67428</xdr:rowOff>
    </xdr:from>
    <xdr:to>
      <xdr:col>85</xdr:col>
      <xdr:colOff>177800</xdr:colOff>
      <xdr:row>36</xdr:row>
      <xdr:rowOff>169028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3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90305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09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18769</xdr:rowOff>
    </xdr:from>
    <xdr:to>
      <xdr:col>81</xdr:col>
      <xdr:colOff>101600</xdr:colOff>
      <xdr:row>35</xdr:row>
      <xdr:rowOff>120369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01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136896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7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108903</xdr:rowOff>
    </xdr:from>
    <xdr:to>
      <xdr:col>76</xdr:col>
      <xdr:colOff>165100</xdr:colOff>
      <xdr:row>37</xdr:row>
      <xdr:rowOff>39053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8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55580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05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77813</xdr:rowOff>
    </xdr:from>
    <xdr:to>
      <xdr:col>72</xdr:col>
      <xdr:colOff>38100</xdr:colOff>
      <xdr:row>37</xdr:row>
      <xdr:rowOff>7963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5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24490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02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72277</xdr:rowOff>
    </xdr:from>
    <xdr:to>
      <xdr:col>67</xdr:col>
      <xdr:colOff>101600</xdr:colOff>
      <xdr:row>37</xdr:row>
      <xdr:rowOff>2427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4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18954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01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11330</xdr:rowOff>
    </xdr:from>
    <xdr:to>
      <xdr:col>85</xdr:col>
      <xdr:colOff>127000</xdr:colOff>
      <xdr:row>57</xdr:row>
      <xdr:rowOff>93382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83980"/>
          <a:ext cx="838200" cy="8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141035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4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93382</xdr:rowOff>
    </xdr:from>
    <xdr:to>
      <xdr:col>81</xdr:col>
      <xdr:colOff>50800</xdr:colOff>
      <xdr:row>57</xdr:row>
      <xdr:rowOff>119050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66032"/>
          <a:ext cx="889000" cy="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85602</xdr:rowOff>
    </xdr:from>
    <xdr:to>
      <xdr:col>76</xdr:col>
      <xdr:colOff>114300</xdr:colOff>
      <xdr:row>57</xdr:row>
      <xdr:rowOff>119050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58252"/>
          <a:ext cx="889000" cy="3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85602</xdr:rowOff>
    </xdr:from>
    <xdr:to>
      <xdr:col>71</xdr:col>
      <xdr:colOff>177800</xdr:colOff>
      <xdr:row>57</xdr:row>
      <xdr:rowOff>86764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58252"/>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33304</xdr:rowOff>
    </xdr:from>
    <xdr:to>
      <xdr:col>72</xdr:col>
      <xdr:colOff>38100</xdr:colOff>
      <xdr:row>57</xdr:row>
      <xdr:rowOff>134904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151431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56686</xdr:rowOff>
    </xdr:from>
    <xdr:to>
      <xdr:col>67</xdr:col>
      <xdr:colOff>101600</xdr:colOff>
      <xdr:row>57</xdr:row>
      <xdr:rowOff>158286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2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149413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92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131980</xdr:rowOff>
    </xdr:from>
    <xdr:to>
      <xdr:col>85</xdr:col>
      <xdr:colOff>177800</xdr:colOff>
      <xdr:row>57</xdr:row>
      <xdr:rowOff>62130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3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154857</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58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42582</xdr:rowOff>
    </xdr:from>
    <xdr:to>
      <xdr:col>81</xdr:col>
      <xdr:colOff>101600</xdr:colOff>
      <xdr:row>57</xdr:row>
      <xdr:rowOff>144182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1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135309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0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68250</xdr:rowOff>
    </xdr:from>
    <xdr:to>
      <xdr:col>76</xdr:col>
      <xdr:colOff>165100</xdr:colOff>
      <xdr:row>57</xdr:row>
      <xdr:rowOff>169850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160977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34802</xdr:rowOff>
    </xdr:from>
    <xdr:to>
      <xdr:col>72</xdr:col>
      <xdr:colOff>38100</xdr:colOff>
      <xdr:row>57</xdr:row>
      <xdr:rowOff>136402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0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127529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0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35964</xdr:rowOff>
    </xdr:from>
    <xdr:to>
      <xdr:col>67</xdr:col>
      <xdr:colOff>101600</xdr:colOff>
      <xdr:row>57</xdr:row>
      <xdr:rowOff>137564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0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154091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8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71065</xdr:rowOff>
    </xdr:from>
    <xdr:to>
      <xdr:col>85</xdr:col>
      <xdr:colOff>127000</xdr:colOff>
      <xdr:row>79</xdr:row>
      <xdr:rowOff>75964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15615"/>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17050</xdr:rowOff>
    </xdr:from>
    <xdr:to>
      <xdr:col>81</xdr:col>
      <xdr:colOff>50800</xdr:colOff>
      <xdr:row>79</xdr:row>
      <xdr:rowOff>71065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61600"/>
          <a:ext cx="889000" cy="5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17050</xdr:rowOff>
    </xdr:from>
    <xdr:to>
      <xdr:col>76</xdr:col>
      <xdr:colOff>114300</xdr:colOff>
      <xdr:row>79</xdr:row>
      <xdr:rowOff>19576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61600"/>
          <a:ext cx="889000" cy="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19576</xdr:rowOff>
    </xdr:from>
    <xdr:to>
      <xdr:col>71</xdr:col>
      <xdr:colOff>177800</xdr:colOff>
      <xdr:row>79</xdr:row>
      <xdr:rowOff>55564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64126"/>
          <a:ext cx="889000" cy="3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106829</xdr:rowOff>
    </xdr:from>
    <xdr:to>
      <xdr:col>72</xdr:col>
      <xdr:colOff>38100</xdr:colOff>
      <xdr:row>79</xdr:row>
      <xdr:rowOff>36979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53506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5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124158</xdr:rowOff>
    </xdr:from>
    <xdr:to>
      <xdr:col>67</xdr:col>
      <xdr:colOff>101600</xdr:colOff>
      <xdr:row>79</xdr:row>
      <xdr:rowOff>54308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9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70835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27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25164</xdr:rowOff>
    </xdr:from>
    <xdr:to>
      <xdr:col>85</xdr:col>
      <xdr:colOff>177800</xdr:colOff>
      <xdr:row>79</xdr:row>
      <xdr:rowOff>126764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6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111541</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8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20265</xdr:rowOff>
    </xdr:from>
    <xdr:to>
      <xdr:col>81</xdr:col>
      <xdr:colOff>101600</xdr:colOff>
      <xdr:row>79</xdr:row>
      <xdr:rowOff>121865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6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112992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5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137700</xdr:rowOff>
    </xdr:from>
    <xdr:to>
      <xdr:col>76</xdr:col>
      <xdr:colOff>165100</xdr:colOff>
      <xdr:row>79</xdr:row>
      <xdr:rowOff>67850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58977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140226</xdr:rowOff>
    </xdr:from>
    <xdr:to>
      <xdr:col>72</xdr:col>
      <xdr:colOff>38100</xdr:colOff>
      <xdr:row>79</xdr:row>
      <xdr:rowOff>70376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1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61503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0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4764</xdr:rowOff>
    </xdr:from>
    <xdr:to>
      <xdr:col>67</xdr:col>
      <xdr:colOff>101600</xdr:colOff>
      <xdr:row>79</xdr:row>
      <xdr:rowOff>106364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97491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4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167368</xdr:rowOff>
    </xdr:from>
    <xdr:to>
      <xdr:col>85</xdr:col>
      <xdr:colOff>127000</xdr:colOff>
      <xdr:row>97</xdr:row>
      <xdr:rowOff>2398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626568"/>
          <a:ext cx="838200" cy="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05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167368</xdr:rowOff>
    </xdr:from>
    <xdr:to>
      <xdr:col>81</xdr:col>
      <xdr:colOff>50800</xdr:colOff>
      <xdr:row>97</xdr:row>
      <xdr:rowOff>7333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26568"/>
          <a:ext cx="889000" cy="1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97159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1260</xdr:rowOff>
    </xdr:from>
    <xdr:to>
      <xdr:col>76</xdr:col>
      <xdr:colOff>114300</xdr:colOff>
      <xdr:row>97</xdr:row>
      <xdr:rowOff>7333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631910"/>
          <a:ext cx="889000" cy="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109504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154628</xdr:rowOff>
    </xdr:from>
    <xdr:to>
      <xdr:col>71</xdr:col>
      <xdr:colOff>177800</xdr:colOff>
      <xdr:row>97</xdr:row>
      <xdr:rowOff>1260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613828"/>
          <a:ext cx="889000" cy="1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42875</xdr:rowOff>
    </xdr:from>
    <xdr:to>
      <xdr:col>72</xdr:col>
      <xdr:colOff>38100</xdr:colOff>
      <xdr:row>97</xdr:row>
      <xdr:rowOff>144475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135602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6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50457</xdr:rowOff>
    </xdr:from>
    <xdr:to>
      <xdr:col>67</xdr:col>
      <xdr:colOff>101600</xdr:colOff>
      <xdr:row>97</xdr:row>
      <xdr:rowOff>152057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143184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7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123048</xdr:rowOff>
    </xdr:from>
    <xdr:to>
      <xdr:col>85</xdr:col>
      <xdr:colOff>177800</xdr:colOff>
      <xdr:row>97</xdr:row>
      <xdr:rowOff>53198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8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145925</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3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116568</xdr:rowOff>
    </xdr:from>
    <xdr:to>
      <xdr:col>81</xdr:col>
      <xdr:colOff>101600</xdr:colOff>
      <xdr:row>97</xdr:row>
      <xdr:rowOff>46718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63245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35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127983</xdr:rowOff>
    </xdr:from>
    <xdr:to>
      <xdr:col>76</xdr:col>
      <xdr:colOff>165100</xdr:colOff>
      <xdr:row>97</xdr:row>
      <xdr:rowOff>58133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8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74660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36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121910</xdr:rowOff>
    </xdr:from>
    <xdr:to>
      <xdr:col>72</xdr:col>
      <xdr:colOff>38100</xdr:colOff>
      <xdr:row>97</xdr:row>
      <xdr:rowOff>52060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8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68587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35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103828</xdr:rowOff>
    </xdr:from>
    <xdr:to>
      <xdr:col>67</xdr:col>
      <xdr:colOff>101600</xdr:colOff>
      <xdr:row>97</xdr:row>
      <xdr:rowOff>33978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6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50505</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33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72075</xdr:rowOff>
    </xdr:from>
    <xdr:to>
      <xdr:col>102</xdr:col>
      <xdr:colOff>165100</xdr:colOff>
      <xdr:row>39</xdr:row>
      <xdr:rowOff>2225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18752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2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78979</xdr:rowOff>
    </xdr:from>
    <xdr:to>
      <xdr:col>98</xdr:col>
      <xdr:colOff>38100</xdr:colOff>
      <xdr:row>39</xdr:row>
      <xdr:rowOff>9129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9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25656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949,807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総務費が、前年度と比較して△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41,872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円となっている。主な理由は、鉄道経営安定基金積立金負担金（対前年度△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百万円）及び子どもあゆみ基金積立金（対前年度△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百万円）による影響である。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民生費が、前年度と比較して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+14,146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円となっている。主な理由は、住民税非課税世帯などの給付金事業（対前年度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百万円）及び人口減（△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人）による影響で住民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人当たりのコストが増加となった。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消防費が、前年度と比較して△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13,480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円となっている。主な理由は、中里農業構造改善センター耐震補強及び改修事業（対前年度△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百万円）による影響である。　</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教育費が、前年度と比較して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+21,536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円となっている。主な理由は、小中学校体育館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LED</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照明整備事業（対前年度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百万円）、村山集会所整備事業（対前年度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百万円）、教育費人件費（総額）（対前年度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百万円）、宍喰小学校トイレ改修事業（対前年度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百万円）などによる影響である。</a:t>
          </a:r>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公債費については、類似団体と比較して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11,774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年度に実施した地方債繰上償還（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百万円）の影響によるものである。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定員適正化計画に基づく人件費の抑制、行財政改革の実行による徹底した経費削減により、財政調整基金残高は</a:t>
          </a:r>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年度末で</a:t>
          </a:r>
          <a:r>
            <a:rPr kumimoji="1" lang="en-US" altLang="ja-JP" sz="1400">
              <a:solidFill>
                <a:sysClr val="windowText" lastClr="000000"/>
              </a:solidFill>
              <a:latin typeface="ＭＳ ゴシック" pitchFamily="49" charset="-128"/>
              <a:ea typeface="ＭＳ ゴシック" pitchFamily="49" charset="-128"/>
            </a:rPr>
            <a:t>4,042</a:t>
          </a:r>
          <a:r>
            <a:rPr kumimoji="1" lang="ja-JP" altLang="en-US" sz="1400">
              <a:solidFill>
                <a:sysClr val="windowText" lastClr="000000"/>
              </a:solidFill>
              <a:latin typeface="ＭＳ ゴシック" pitchFamily="49" charset="-128"/>
              <a:ea typeface="ＭＳ ゴシック" pitchFamily="49" charset="-128"/>
            </a:rPr>
            <a:t>百万円</a:t>
          </a:r>
          <a:r>
            <a:rPr kumimoji="1" lang="ja-JP" altLang="en-US" sz="1400">
              <a:latin typeface="ＭＳ ゴシック" pitchFamily="49" charset="-128"/>
              <a:ea typeface="ＭＳ ゴシック" pitchFamily="49" charset="-128"/>
            </a:rPr>
            <a:t>となっており将来に備えての財源確保もできている。しかし、今後、大規模事業（宍喰地区防災公園、防災行政無線システム、衛生組合ごみ処理施設整備事業、海部消防組合庁舎整備事業等）が控えているため、より一層の行財政改革の実行等により、経費削減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全ての会計において資金不足は生じていない。健全に運営されているといえる。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繰上償還額を除いた元利償還金は</a:t>
          </a:r>
          <a:r>
            <a:rPr kumimoji="1" lang="ja-JP" altLang="en-US" sz="1400">
              <a:solidFill>
                <a:schemeClr val="tx1"/>
              </a:solidFill>
              <a:latin typeface="ＭＳ ゴシック" pitchFamily="49" charset="-128"/>
              <a:ea typeface="ＭＳ ゴシック" pitchFamily="49" charset="-128"/>
            </a:rPr>
            <a:t>、対前年度</a:t>
          </a:r>
          <a:r>
            <a:rPr kumimoji="1" lang="en-US" altLang="ja-JP" sz="1400">
              <a:solidFill>
                <a:schemeClr val="tx1"/>
              </a:solidFill>
              <a:latin typeface="ＭＳ ゴシック" pitchFamily="49" charset="-128"/>
              <a:ea typeface="ＭＳ ゴシック" pitchFamily="49" charset="-128"/>
            </a:rPr>
            <a:t>40</a:t>
          </a:r>
          <a:r>
            <a:rPr kumimoji="1" lang="ja-JP" altLang="en-US" sz="1400">
              <a:solidFill>
                <a:schemeClr val="tx1"/>
              </a:solidFill>
              <a:latin typeface="ＭＳ ゴシック" pitchFamily="49" charset="-128"/>
              <a:ea typeface="ＭＳ ゴシック" pitchFamily="49" charset="-128"/>
            </a:rPr>
            <a:t>百万円減の</a:t>
          </a:r>
          <a:r>
            <a:rPr kumimoji="1" lang="en-US" altLang="ja-JP" sz="1400">
              <a:solidFill>
                <a:schemeClr val="tx1"/>
              </a:solidFill>
              <a:latin typeface="ＭＳ ゴシック" pitchFamily="49" charset="-128"/>
              <a:ea typeface="ＭＳ ゴシック" pitchFamily="49" charset="-128"/>
            </a:rPr>
            <a:t>706</a:t>
          </a:r>
          <a:r>
            <a:rPr kumimoji="1" lang="ja-JP" altLang="en-US" sz="1400">
              <a:solidFill>
                <a:schemeClr val="tx1"/>
              </a:solidFill>
              <a:latin typeface="ＭＳ ゴシック" pitchFamily="49" charset="-128"/>
              <a:ea typeface="ＭＳ ゴシック" pitchFamily="49" charset="-128"/>
            </a:rPr>
            <a:t>百万円となっている。主な要因は、平成</a:t>
          </a:r>
          <a:r>
            <a:rPr kumimoji="1" lang="en-US" altLang="ja-JP" sz="1400">
              <a:solidFill>
                <a:schemeClr val="tx1"/>
              </a:solidFill>
              <a:latin typeface="ＭＳ ゴシック" pitchFamily="49" charset="-128"/>
              <a:ea typeface="ＭＳ ゴシック" pitchFamily="49" charset="-128"/>
            </a:rPr>
            <a:t>21</a:t>
          </a:r>
          <a:r>
            <a:rPr kumimoji="1" lang="ja-JP" altLang="en-US" sz="1400">
              <a:solidFill>
                <a:schemeClr val="tx1"/>
              </a:solidFill>
              <a:latin typeface="ＭＳ ゴシック" pitchFamily="49" charset="-128"/>
              <a:ea typeface="ＭＳ ゴシック" pitchFamily="49" charset="-128"/>
            </a:rPr>
            <a:t>年度過疎債（ケーブルテレビ関連事業など）等の償還終了によるものである。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地方債の現在高の減</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228</a:t>
          </a:r>
          <a:r>
            <a:rPr kumimoji="1" lang="ja-JP" altLang="en-US" sz="1400">
              <a:solidFill>
                <a:sysClr val="windowText" lastClr="000000"/>
              </a:solidFill>
              <a:latin typeface="ＭＳ ゴシック" pitchFamily="49" charset="-128"/>
              <a:ea typeface="ＭＳ ゴシック" pitchFamily="49" charset="-128"/>
            </a:rPr>
            <a:t>百万円）や公営企業債等繰入見込額の減（△</a:t>
          </a:r>
          <a:r>
            <a:rPr kumimoji="1" lang="en-US" altLang="ja-JP" sz="1400">
              <a:solidFill>
                <a:sysClr val="windowText" lastClr="000000"/>
              </a:solidFill>
              <a:latin typeface="ＭＳ ゴシック" pitchFamily="49" charset="-128"/>
              <a:ea typeface="ＭＳ ゴシック" pitchFamily="49" charset="-128"/>
            </a:rPr>
            <a:t>49</a:t>
          </a:r>
          <a:r>
            <a:rPr kumimoji="1" lang="ja-JP" altLang="en-US" sz="1400">
              <a:solidFill>
                <a:sysClr val="windowText" lastClr="000000"/>
              </a:solidFill>
              <a:latin typeface="ＭＳ ゴシック" pitchFamily="49" charset="-128"/>
              <a:ea typeface="ＭＳ ゴシック" pitchFamily="49" charset="-128"/>
            </a:rPr>
            <a:t>百万円）、退職手当負担見込額の減（△</a:t>
          </a:r>
          <a:r>
            <a:rPr kumimoji="1" lang="en-US" altLang="ja-JP" sz="1400">
              <a:solidFill>
                <a:sysClr val="windowText" lastClr="000000"/>
              </a:solidFill>
              <a:latin typeface="ＭＳ ゴシック" pitchFamily="49" charset="-128"/>
              <a:ea typeface="ＭＳ ゴシック" pitchFamily="49" charset="-128"/>
            </a:rPr>
            <a:t>62</a:t>
          </a:r>
          <a:r>
            <a:rPr kumimoji="1" lang="ja-JP" altLang="en-US" sz="1400">
              <a:solidFill>
                <a:sysClr val="windowText" lastClr="000000"/>
              </a:solidFill>
              <a:latin typeface="ＭＳ ゴシック" pitchFamily="49" charset="-128"/>
              <a:ea typeface="ＭＳ ゴシック" pitchFamily="49" charset="-128"/>
            </a:rPr>
            <a:t>百万円）など将来負担額が大きく減少していること、並びに充当可能基金の増（</a:t>
          </a:r>
          <a:r>
            <a:rPr kumimoji="1" lang="en-US" altLang="ja-JP" sz="1400">
              <a:solidFill>
                <a:sysClr val="windowText" lastClr="000000"/>
              </a:solidFill>
              <a:latin typeface="ＭＳ ゴシック" pitchFamily="49" charset="-128"/>
              <a:ea typeface="ＭＳ ゴシック" pitchFamily="49" charset="-128"/>
            </a:rPr>
            <a:t>+239</a:t>
          </a:r>
          <a:r>
            <a:rPr kumimoji="1" lang="ja-JP" altLang="en-US" sz="1400">
              <a:solidFill>
                <a:sysClr val="windowText" lastClr="000000"/>
              </a:solidFill>
              <a:latin typeface="ＭＳ ゴシック" pitchFamily="49" charset="-128"/>
              <a:ea typeface="ＭＳ ゴシック" pitchFamily="49" charset="-128"/>
            </a:rPr>
            <a:t>百万円）など充当可能財源等が大きく増加しているため、前年度数値より改善となった。（</a:t>
          </a:r>
          <a:r>
            <a:rPr kumimoji="1" lang="en-US" altLang="ja-JP" sz="1400">
              <a:solidFill>
                <a:sysClr val="windowText" lastClr="000000"/>
              </a:solidFill>
              <a:latin typeface="ＭＳ ゴシック" pitchFamily="49" charset="-128"/>
              <a:ea typeface="ＭＳ ゴシック" pitchFamily="49" charset="-128"/>
            </a:rPr>
            <a:t>R4</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205.1</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R5</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210.8</a:t>
          </a:r>
          <a:r>
            <a:rPr kumimoji="1" lang="ja-JP" altLang="en-US" sz="1400">
              <a:solidFill>
                <a:sysClr val="windowText" lastClr="000000"/>
              </a:solidFill>
              <a:latin typeface="ＭＳ ゴシック" pitchFamily="49" charset="-128"/>
              <a:ea typeface="ＭＳ ゴシック" pitchFamily="49"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徳島県海陽町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鉄道経営安定基金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百万円、ふるさとづくり寄附基金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百万円、子どもあゆみ基金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百万円等の取崩を行ったが、公共施設整備保全基金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百万円、財政調整基金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百万円、ふるさとづくり寄附基金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百万円、減債基金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百万円等の基金積立により、対前年度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10,443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今後、大型事業（宍喰地区防災公園整備事業（総事業費</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百万円）、防災行政無線システム（総事業費</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943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百万円）、衛生組合ごみ処理施設整備事業、海部消防組合庁舎整備事業等）を行う予定であり、中長期的には減少していく見込みである。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海陽町千年のいのちを守るまちづくり基金：地震津波災害に強いまちづくりに要する経費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海陽町子どもあゆみ基金：子どもを安心して生み育てられる環境整備に要する経費</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海陽町公共施設整備保全基金：公共施設の整備、維持及び更新に要する経費</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海陽町特定施設振興整備基金：住民の健康の保持促進・幼児の健全なる育成・地域振興等魅力ある地域づくりの推進整備に要する経費</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海陽町鉄道経営安定基金：地域公共交通の確保を図るために要する経費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海陽町子どもあゆみ基金：子どもあゆみ事業（医療費助成、多子世帯保育料軽減等）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百万円の基金取崩により、基金残高が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百万円となっている。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海陽町公共施設整備保全基金：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百万円の基金積立により、基金残高は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海陽町鉄道経営安定基金：阿佐海岸鉄道㈱補助金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百万円による基金取崩及び</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百万円の基金積立により、基金残高が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海陽町千年のいのちを守るまちづくり基金：宍喰地区防災公園整備事業（総事業費</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百万円）を実施するため今後取崩予定である。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定員適正化計画に基づく人件費の抑制、行財政改革の実行による徹底した経費削減等により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百万円を積立て基金残高が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4,042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今後、大型事業（宍喰地区防災公園整備事業（総事業費</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百万円）、防災行政無線システム（総事業費</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943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百万円）、衛生組合ごみ処理施設整備事業、海部消防組合庁舎整備事業等）を行う予定であり、中長期的には減少していく見込みである。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基金預金利子収入</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千円及び普通交付税（臨時財政対策債償還基金費）</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20,748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千円の基金積立により、基金残高は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1,918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今後、大型事業（宍喰地区防災公園整備事業（総事業費</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百万円）、防災行政無線システム（総事業費</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943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百万円）、衛生組合ごみ処理施設整備事業、海部消防組合庁舎整備事業等）を行う予定であり、中長期的には減少していく見込みである。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8491488</v>
      </c>
      <c r="BO4" s="371"/>
      <c r="BP4" s="371"/>
      <c r="BQ4" s="371"/>
      <c r="BR4" s="371"/>
      <c r="BS4" s="371"/>
      <c r="BT4" s="371"/>
      <c r="BU4" s="372"/>
      <c r="BV4" s="370">
        <v>8794581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9.8000000000000007</v>
      </c>
      <c r="CU4" s="377"/>
      <c r="CV4" s="377"/>
      <c r="CW4" s="377"/>
      <c r="CX4" s="377"/>
      <c r="CY4" s="377"/>
      <c r="CZ4" s="377"/>
      <c r="DA4" s="378"/>
      <c r="DB4" s="376">
        <v>9.6</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7980275</v>
      </c>
      <c r="BO5" s="408"/>
      <c r="BP5" s="408"/>
      <c r="BQ5" s="408"/>
      <c r="BR5" s="408"/>
      <c r="BS5" s="408"/>
      <c r="BT5" s="408"/>
      <c r="BU5" s="409"/>
      <c r="BV5" s="407">
        <v>8309995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87.9</v>
      </c>
      <c r="CU5" s="405"/>
      <c r="CV5" s="405"/>
      <c r="CW5" s="405"/>
      <c r="CX5" s="405"/>
      <c r="CY5" s="405"/>
      <c r="CZ5" s="405"/>
      <c r="DA5" s="406"/>
      <c r="DB5" s="404">
        <v>84.6</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511213</v>
      </c>
      <c r="BO6" s="408"/>
      <c r="BP6" s="408"/>
      <c r="BQ6" s="408"/>
      <c r="BR6" s="408"/>
      <c r="BS6" s="408"/>
      <c r="BT6" s="408"/>
      <c r="BU6" s="409"/>
      <c r="BV6" s="407">
        <v>484586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88.2</v>
      </c>
      <c r="CU6" s="445"/>
      <c r="CV6" s="445"/>
      <c r="CW6" s="445"/>
      <c r="CX6" s="445"/>
      <c r="CY6" s="445"/>
      <c r="CZ6" s="445"/>
      <c r="DA6" s="446"/>
      <c r="DB6" s="444">
        <v>85.3</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29664</v>
      </c>
      <c r="BO7" s="408"/>
      <c r="BP7" s="408"/>
      <c r="BQ7" s="408"/>
      <c r="BR7" s="408"/>
      <c r="BS7" s="408"/>
      <c r="BT7" s="408"/>
      <c r="BU7" s="409"/>
      <c r="BV7" s="407">
        <v>13381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4889092</v>
      </c>
      <c r="CU7" s="408"/>
      <c r="CV7" s="408"/>
      <c r="CW7" s="408"/>
      <c r="CX7" s="408"/>
      <c r="CY7" s="408"/>
      <c r="CZ7" s="408"/>
      <c r="DA7" s="409"/>
      <c r="DB7" s="407">
        <v>4892276</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481549</v>
      </c>
      <c r="BO8" s="408"/>
      <c r="BP8" s="408"/>
      <c r="BQ8" s="408"/>
      <c r="BR8" s="408"/>
      <c r="BS8" s="408"/>
      <c r="BT8" s="408"/>
      <c r="BU8" s="409"/>
      <c r="BV8" s="407">
        <v>471205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0.19</v>
      </c>
      <c r="CU8" s="448"/>
      <c r="CV8" s="448"/>
      <c r="CW8" s="448"/>
      <c r="CX8" s="448"/>
      <c r="CY8" s="448"/>
      <c r="CZ8" s="448"/>
      <c r="DA8" s="449"/>
      <c r="DB8" s="447">
        <v>0.19</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8358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10344</v>
      </c>
      <c r="BO9" s="408"/>
      <c r="BP9" s="408"/>
      <c r="BQ9" s="408"/>
      <c r="BR9" s="408"/>
      <c r="BS9" s="408"/>
      <c r="BT9" s="408"/>
      <c r="BU9" s="409"/>
      <c r="BV9" s="407">
        <v>-61740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13</v>
      </c>
      <c r="CU9" s="405"/>
      <c r="CV9" s="405"/>
      <c r="CW9" s="405"/>
      <c r="CX9" s="405"/>
      <c r="CY9" s="405"/>
      <c r="CZ9" s="405"/>
      <c r="DA9" s="406"/>
      <c r="DB9" s="404">
        <v>13.5</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9283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93648</v>
      </c>
      <c r="BO10" s="408"/>
      <c r="BP10" s="408"/>
      <c r="BQ10" s="408"/>
      <c r="BR10" s="408"/>
      <c r="BS10" s="408"/>
      <c r="BT10" s="408"/>
      <c r="BU10" s="409"/>
      <c r="BV10" s="407">
        <v>124955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142497</v>
      </c>
      <c r="BO11" s="408"/>
      <c r="BP11" s="408"/>
      <c r="BQ11" s="408"/>
      <c r="BR11" s="408"/>
      <c r="BS11" s="408"/>
      <c r="BT11" s="408"/>
      <c r="BU11" s="409"/>
      <c r="BV11" s="407">
        <v>142162</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8402</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8194</v>
      </c>
      <c r="S13" s="492"/>
      <c r="T13" s="492"/>
      <c r="U13" s="492"/>
      <c r="V13" s="493"/>
      <c r="W13" s="423" t="s">
        <v>131</v>
      </c>
      <c r="X13" s="424"/>
      <c r="Y13" s="424"/>
      <c r="Z13" s="424"/>
      <c r="AA13" s="424"/>
      <c r="AB13" s="414"/>
      <c r="AC13" s="458">
        <v>613</v>
      </c>
      <c r="AD13" s="459"/>
      <c r="AE13" s="459"/>
      <c r="AF13" s="459"/>
      <c r="AG13" s="501"/>
      <c r="AH13" s="458">
        <v>693</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246489</v>
      </c>
      <c r="BO13" s="408"/>
      <c r="BP13" s="408"/>
      <c r="BQ13" s="408"/>
      <c r="BR13" s="408"/>
      <c r="BS13" s="408"/>
      <c r="BT13" s="408"/>
      <c r="BU13" s="409"/>
      <c r="BV13" s="407">
        <v>205377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1.2</v>
      </c>
      <c r="CU13" s="405"/>
      <c r="CV13" s="405"/>
      <c r="CW13" s="405"/>
      <c r="CX13" s="405"/>
      <c r="CY13" s="405"/>
      <c r="CZ13" s="405"/>
      <c r="DA13" s="406"/>
      <c r="DB13" s="404">
        <v>1.3</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8645</v>
      </c>
      <c r="S14" s="492"/>
      <c r="T14" s="492"/>
      <c r="U14" s="492"/>
      <c r="V14" s="493"/>
      <c r="W14" s="397"/>
      <c r="X14" s="398"/>
      <c r="Y14" s="398"/>
      <c r="Z14" s="398"/>
      <c r="AA14" s="398"/>
      <c r="AB14" s="387"/>
      <c r="AC14" s="494">
        <v>15.4</v>
      </c>
      <c r="AD14" s="495"/>
      <c r="AE14" s="495"/>
      <c r="AF14" s="495"/>
      <c r="AG14" s="496"/>
      <c r="AH14" s="494">
        <v>16.5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8445</v>
      </c>
      <c r="S15" s="492"/>
      <c r="T15" s="492"/>
      <c r="U15" s="492"/>
      <c r="V15" s="493"/>
      <c r="W15" s="423" t="s">
        <v>137</v>
      </c>
      <c r="X15" s="424"/>
      <c r="Y15" s="424"/>
      <c r="Z15" s="424"/>
      <c r="AA15" s="424"/>
      <c r="AB15" s="414"/>
      <c r="AC15" s="458">
        <v>972</v>
      </c>
      <c r="AD15" s="459"/>
      <c r="AE15" s="459"/>
      <c r="AF15" s="459"/>
      <c r="AG15" s="501"/>
      <c r="AH15" s="458">
        <v>1077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923483</v>
      </c>
      <c r="BO15" s="371"/>
      <c r="BP15" s="371"/>
      <c r="BQ15" s="371"/>
      <c r="BR15" s="371"/>
      <c r="BS15" s="371"/>
      <c r="BT15" s="371"/>
      <c r="BU15" s="372"/>
      <c r="BV15" s="370">
        <v>895839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24.4</v>
      </c>
      <c r="AD16" s="495"/>
      <c r="AE16" s="495"/>
      <c r="AF16" s="495"/>
      <c r="AG16" s="496"/>
      <c r="AH16" s="494">
        <v>25.6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4672255</v>
      </c>
      <c r="BO16" s="408"/>
      <c r="BP16" s="408"/>
      <c r="BQ16" s="408"/>
      <c r="BR16" s="408"/>
      <c r="BS16" s="408"/>
      <c r="BT16" s="408"/>
      <c r="BU16" s="409"/>
      <c r="BV16" s="407">
        <v>4656699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2392</v>
      </c>
      <c r="AD17" s="459"/>
      <c r="AE17" s="459"/>
      <c r="AF17" s="459"/>
      <c r="AG17" s="501"/>
      <c r="AH17" s="458">
        <v>2431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1121815</v>
      </c>
      <c r="BO17" s="408"/>
      <c r="BP17" s="408"/>
      <c r="BQ17" s="408"/>
      <c r="BR17" s="408"/>
      <c r="BS17" s="408"/>
      <c r="BT17" s="408"/>
      <c r="BU17" s="409"/>
      <c r="BV17" s="407">
        <v>1090830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327.67</v>
      </c>
      <c r="M18" s="531"/>
      <c r="N18" s="531"/>
      <c r="O18" s="531"/>
      <c r="P18" s="531"/>
      <c r="Q18" s="531"/>
      <c r="R18" s="532"/>
      <c r="S18" s="532"/>
      <c r="T18" s="532"/>
      <c r="U18" s="532"/>
      <c r="V18" s="533"/>
      <c r="W18" s="425"/>
      <c r="X18" s="426"/>
      <c r="Y18" s="426"/>
      <c r="Z18" s="426"/>
      <c r="AA18" s="426"/>
      <c r="AB18" s="417"/>
      <c r="AC18" s="534">
        <v>60.1</v>
      </c>
      <c r="AD18" s="535"/>
      <c r="AE18" s="535"/>
      <c r="AF18" s="535"/>
      <c r="AG18" s="536"/>
      <c r="AH18" s="534">
        <v>57.9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4322540</v>
      </c>
      <c r="BO18" s="408"/>
      <c r="BP18" s="408"/>
      <c r="BQ18" s="408"/>
      <c r="BR18" s="408"/>
      <c r="BS18" s="408"/>
      <c r="BT18" s="408"/>
      <c r="BU18" s="409"/>
      <c r="BV18" s="407">
        <v>4192446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26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6516677</v>
      </c>
      <c r="BO19" s="408"/>
      <c r="BP19" s="408"/>
      <c r="BQ19" s="408"/>
      <c r="BR19" s="408"/>
      <c r="BS19" s="408"/>
      <c r="BT19" s="408"/>
      <c r="BU19" s="409"/>
      <c r="BV19" s="407">
        <v>6552038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4018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5894735</v>
      </c>
      <c r="BO22" s="371"/>
      <c r="BP22" s="371"/>
      <c r="BQ22" s="371"/>
      <c r="BR22" s="371"/>
      <c r="BS22" s="371"/>
      <c r="BT22" s="371"/>
      <c r="BU22" s="372"/>
      <c r="BV22" s="370">
        <v>6123494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4099489</v>
      </c>
      <c r="BO23" s="408"/>
      <c r="BP23" s="408"/>
      <c r="BQ23" s="408"/>
      <c r="BR23" s="408"/>
      <c r="BS23" s="408"/>
      <c r="BT23" s="408"/>
      <c r="BU23" s="409"/>
      <c r="BV23" s="407">
        <v>4042793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7680</v>
      </c>
      <c r="R24" s="459"/>
      <c r="S24" s="459"/>
      <c r="T24" s="459"/>
      <c r="U24" s="459"/>
      <c r="V24" s="501"/>
      <c r="W24" s="553"/>
      <c r="X24" s="554"/>
      <c r="Y24" s="555"/>
      <c r="Z24" s="457" t="s">
        <v>162</v>
      </c>
      <c r="AA24" s="437"/>
      <c r="AB24" s="437"/>
      <c r="AC24" s="437"/>
      <c r="AD24" s="437"/>
      <c r="AE24" s="437"/>
      <c r="AF24" s="437"/>
      <c r="AG24" s="438"/>
      <c r="AH24" s="458">
        <v>92</v>
      </c>
      <c r="AI24" s="459"/>
      <c r="AJ24" s="459"/>
      <c r="AK24" s="459"/>
      <c r="AL24" s="501"/>
      <c r="AM24" s="458">
        <v>277012</v>
      </c>
      <c r="AN24" s="459"/>
      <c r="AO24" s="459"/>
      <c r="AP24" s="459"/>
      <c r="AQ24" s="459"/>
      <c r="AR24" s="501"/>
      <c r="AS24" s="458">
        <v>3011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4641471</v>
      </c>
      <c r="BO24" s="408"/>
      <c r="BP24" s="408"/>
      <c r="BQ24" s="408"/>
      <c r="BR24" s="408"/>
      <c r="BS24" s="408"/>
      <c r="BT24" s="408"/>
      <c r="BU24" s="409"/>
      <c r="BV24" s="407">
        <v>4658328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6150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940565</v>
      </c>
      <c r="BO25" s="371"/>
      <c r="BP25" s="371"/>
      <c r="BQ25" s="371"/>
      <c r="BR25" s="371"/>
      <c r="BS25" s="371"/>
      <c r="BT25" s="371"/>
      <c r="BU25" s="372"/>
      <c r="BV25" s="370">
        <v>766558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5530</v>
      </c>
      <c r="R26" s="459"/>
      <c r="S26" s="459"/>
      <c r="T26" s="459"/>
      <c r="U26" s="459"/>
      <c r="V26" s="501"/>
      <c r="W26" s="553"/>
      <c r="X26" s="554"/>
      <c r="Y26" s="555"/>
      <c r="Z26" s="457" t="s">
        <v>168</v>
      </c>
      <c r="AA26" s="559"/>
      <c r="AB26" s="559"/>
      <c r="AC26" s="559"/>
      <c r="AD26" s="559"/>
      <c r="AE26" s="559"/>
      <c r="AF26" s="559"/>
      <c r="AG26" s="560"/>
      <c r="AH26" s="458">
        <v>1</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171</v>
      </c>
      <c r="F27" s="437"/>
      <c r="G27" s="437"/>
      <c r="H27" s="437"/>
      <c r="I27" s="437"/>
      <c r="J27" s="437"/>
      <c r="K27" s="438"/>
      <c r="L27" s="458">
        <v>1</v>
      </c>
      <c r="M27" s="459"/>
      <c r="N27" s="459"/>
      <c r="O27" s="459"/>
      <c r="P27" s="501"/>
      <c r="Q27" s="458">
        <v>2690</v>
      </c>
      <c r="R27" s="459"/>
      <c r="S27" s="459"/>
      <c r="T27" s="459"/>
      <c r="U27" s="459"/>
      <c r="V27" s="501"/>
      <c r="W27" s="553"/>
      <c r="X27" s="554"/>
      <c r="Y27" s="555"/>
      <c r="Z27" s="457" t="s">
        <v>172</v>
      </c>
      <c r="AA27" s="437"/>
      <c r="AB27" s="437"/>
      <c r="AC27" s="437"/>
      <c r="AD27" s="437"/>
      <c r="AE27" s="437"/>
      <c r="AF27" s="437"/>
      <c r="AG27" s="438"/>
      <c r="AH27" s="458">
        <v>3</v>
      </c>
      <c r="AI27" s="459"/>
      <c r="AJ27" s="459"/>
      <c r="AK27" s="459"/>
      <c r="AL27" s="501"/>
      <c r="AM27" s="458">
        <v>9984</v>
      </c>
      <c r="AN27" s="459"/>
      <c r="AO27" s="459"/>
      <c r="AP27" s="459"/>
      <c r="AQ27" s="459"/>
      <c r="AR27" s="501"/>
      <c r="AS27" s="458">
        <v>3328</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174</v>
      </c>
      <c r="F28" s="437"/>
      <c r="G28" s="437"/>
      <c r="H28" s="437"/>
      <c r="I28" s="437"/>
      <c r="J28" s="437"/>
      <c r="K28" s="438"/>
      <c r="L28" s="458">
        <v>1</v>
      </c>
      <c r="M28" s="459"/>
      <c r="N28" s="459"/>
      <c r="O28" s="459"/>
      <c r="P28" s="501"/>
      <c r="Q28" s="458">
        <v>2310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4041741</v>
      </c>
      <c r="BO28" s="371"/>
      <c r="BP28" s="371"/>
      <c r="BQ28" s="371"/>
      <c r="BR28" s="371"/>
      <c r="BS28" s="371"/>
      <c r="BT28" s="371"/>
      <c r="BU28" s="372"/>
      <c r="BV28" s="370">
        <v>3948093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12</v>
      </c>
      <c r="M29" s="459"/>
      <c r="N29" s="459"/>
      <c r="O29" s="459"/>
      <c r="P29" s="501"/>
      <c r="Q29" s="458">
        <v>1920</v>
      </c>
      <c r="R29" s="459"/>
      <c r="S29" s="459"/>
      <c r="T29" s="459"/>
      <c r="U29" s="459"/>
      <c r="V29" s="501"/>
      <c r="W29" s="556"/>
      <c r="X29" s="557"/>
      <c r="Y29" s="558"/>
      <c r="Z29" s="457" t="s">
        <v>178</v>
      </c>
      <c r="AA29" s="437"/>
      <c r="AB29" s="437"/>
      <c r="AC29" s="437"/>
      <c r="AD29" s="437"/>
      <c r="AE29" s="437"/>
      <c r="AF29" s="437"/>
      <c r="AG29" s="438"/>
      <c r="AH29" s="458">
        <v>95</v>
      </c>
      <c r="AI29" s="459"/>
      <c r="AJ29" s="459"/>
      <c r="AK29" s="459"/>
      <c r="AL29" s="501"/>
      <c r="AM29" s="458">
        <v>286996</v>
      </c>
      <c r="AN29" s="459"/>
      <c r="AO29" s="459"/>
      <c r="AP29" s="459"/>
      <c r="AQ29" s="459"/>
      <c r="AR29" s="501"/>
      <c r="AS29" s="458">
        <v>3021</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1918285</v>
      </c>
      <c r="BO29" s="408"/>
      <c r="BP29" s="408"/>
      <c r="BQ29" s="408"/>
      <c r="BR29" s="408"/>
      <c r="BS29" s="408"/>
      <c r="BT29" s="408"/>
      <c r="BU29" s="409"/>
      <c r="BV29" s="407">
        <v>1897235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90.5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4482920</v>
      </c>
      <c r="BO30" s="527"/>
      <c r="BP30" s="527"/>
      <c r="BQ30" s="527"/>
      <c r="BR30" s="527"/>
      <c r="BS30" s="527"/>
      <c r="BT30" s="527"/>
      <c r="BU30" s="528"/>
      <c r="BV30" s="526">
        <v>4384315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海陽町国民健康保険特別会計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海陽町水道事業会計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IF('各会計、関係団体の財政状況及び健全化判断比率'!B33="","",'各会計、関係団体の財政状況及び健全化判断比率'!B33)</f>
        <v>海陽町浅川公共下水道事業特別会計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15</v>
      </c>
      <c r="BX34" s="597"/>
      <c r="BY34" s="598" t="str">
        <f>IF('各会計、関係団体の財政状況及び健全化判断比率'!B68="","",'各会計、関係団体の財政状況及び健全化判断比率'!B68)</f>
        <v>徳島県市町村議会議員公務災害補償等組合</v>
      </c>
      <c r="BZ34" s="598"/>
      <c r="CA34" s="598"/>
      <c r="CB34" s="598"/>
      <c r="CC34" s="598"/>
      <c r="CD34" s="598"/>
      <c r="CE34" s="598"/>
      <c r="CF34" s="598"/>
      <c r="CG34" s="598"/>
      <c r="CH34" s="598"/>
      <c r="CI34" s="598"/>
      <c r="CJ34" s="598"/>
      <c r="CK34" s="598"/>
      <c r="CL34" s="598"/>
      <c r="CM34" s="598"/>
      <c r="CN34" s="181"/>
      <c r="CO34" s="597">
        <f>IF(CQ34="","",MAX(C34:D43,U34:V43,AM34:AN43,BE34:BF43,BW34:BX43)+1)</f>
        <v>24</v>
      </c>
      <c r="CP34" s="597"/>
      <c r="CQ34" s="598" t="str">
        <f>IF('各会計、関係団体の財政状況及び健全化判断比率'!BS7="","",'各会計、関係団体の財政状況及び健全化判断比率'!BS7)</f>
        <v>㈱漁火</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海陽町鉄道経営安定基金特別会計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海陽町介護保険特別会計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海陽町病院事業会計</v>
      </c>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IF('各会計、関係団体の財政状況及び健全化判断比率'!B34="","",'各会計、関係団体の財政状況及び健全化判断比率'!B34)</f>
        <v>海陽町海部公共下水道事業特別会計</v>
      </c>
      <c r="BH35" s="598"/>
      <c r="BI35" s="598"/>
      <c r="BJ35" s="598"/>
      <c r="BK35" s="598"/>
      <c r="BL35" s="598"/>
      <c r="BM35" s="598"/>
      <c r="BN35" s="598"/>
      <c r="BO35" s="598"/>
      <c r="BP35" s="598"/>
      <c r="BQ35" s="598"/>
      <c r="BR35" s="598"/>
      <c r="BS35" s="598"/>
      <c r="BT35" s="598"/>
      <c r="BU35" s="598"/>
      <c r="BV35" s="181"/>
      <c r="BW35" s="597">
        <f t="shared" ref="BW35:BW43" si="2">IF(BY35="","",BW34+1)</f>
        <v>16</v>
      </c>
      <c r="BX35" s="597"/>
      <c r="BY35" s="598" t="str">
        <f>IF('各会計、関係団体の財政状況及び健全化判断比率'!B69="","",'各会計、関係団体の財政状況及び健全化判断比率'!B69)</f>
        <v>徳島県市町村総合事務組合（一般会計）</v>
      </c>
      <c r="BZ35" s="598"/>
      <c r="CA35" s="598"/>
      <c r="CB35" s="598"/>
      <c r="CC35" s="598"/>
      <c r="CD35" s="598"/>
      <c r="CE35" s="598"/>
      <c r="CF35" s="598"/>
      <c r="CG35" s="598"/>
      <c r="CH35" s="598"/>
      <c r="CI35" s="598"/>
      <c r="CJ35" s="598"/>
      <c r="CK35" s="598"/>
      <c r="CL35" s="598"/>
      <c r="CM35" s="598"/>
      <c r="CN35" s="181"/>
      <c r="CO35" s="597">
        <f t="shared" ref="CO35:CO43" si="3">IF(CQ35="","",CO34+1)</f>
        <v>25</v>
      </c>
      <c r="CP35" s="597"/>
      <c r="CQ35" s="598" t="str">
        <f>IF('各会計、関係団体の財政状況及び健全化判断比率'!BS8="","",'各会計、関係団体の財政状況及び健全化判断比率'!BS8)</f>
        <v>阿佐海岸鉄道㈱</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海陽町後期高齢者医療特別会計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10</v>
      </c>
      <c r="BF36" s="597"/>
      <c r="BG36" s="598" t="str">
        <f>IF('各会計、関係団体の財政状況及び健全化判断比率'!B35="","",'各会計、関係団体の財政状況及び健全化判断比率'!B35)</f>
        <v>海陽町宍喰公共下水道事業特別会計</v>
      </c>
      <c r="BH36" s="598"/>
      <c r="BI36" s="598"/>
      <c r="BJ36" s="598"/>
      <c r="BK36" s="598"/>
      <c r="BL36" s="598"/>
      <c r="BM36" s="598"/>
      <c r="BN36" s="598"/>
      <c r="BO36" s="598"/>
      <c r="BP36" s="598"/>
      <c r="BQ36" s="598"/>
      <c r="BR36" s="598"/>
      <c r="BS36" s="598"/>
      <c r="BT36" s="598"/>
      <c r="BU36" s="598"/>
      <c r="BV36" s="181"/>
      <c r="BW36" s="597">
        <f t="shared" si="2"/>
        <v>17</v>
      </c>
      <c r="BX36" s="597"/>
      <c r="BY36" s="598" t="str">
        <f>IF('各会計、関係団体の財政状況及び健全化判断比率'!B70="","",'各会計、関係団体の財政状況及び健全化判断比率'!B70)</f>
        <v>徳島県市町村総合事務組合（徳島滞納整理機構特別会計）</v>
      </c>
      <c r="BZ36" s="598"/>
      <c r="CA36" s="598"/>
      <c r="CB36" s="598"/>
      <c r="CC36" s="598"/>
      <c r="CD36" s="598"/>
      <c r="CE36" s="598"/>
      <c r="CF36" s="598"/>
      <c r="CG36" s="598"/>
      <c r="CH36" s="598"/>
      <c r="CI36" s="598"/>
      <c r="CJ36" s="598"/>
      <c r="CK36" s="598"/>
      <c r="CL36" s="598"/>
      <c r="CM36" s="598"/>
      <c r="CN36" s="181"/>
      <c r="CO36" s="597">
        <f t="shared" si="3"/>
        <v>26</v>
      </c>
      <c r="CP36" s="597"/>
      <c r="CQ36" s="598" t="str">
        <f>IF('各会計、関係団体の財政状況及び健全化判断比率'!BS9="","",'各会計、関係団体の財政状況及び健全化判断比率'!BS9)</f>
        <v>（一財）まぜのおか</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f t="shared" si="1"/>
        <v>11</v>
      </c>
      <c r="BF37" s="597"/>
      <c r="BG37" s="598" t="str">
        <f>IF('各会計、関係団体の財政状況及び健全化判断比率'!B36="","",'各会計、関係団体の財政状況及び健全化判断比率'!B36)</f>
        <v>海陽町神野農業集落排水事業特別会計</v>
      </c>
      <c r="BH37" s="598"/>
      <c r="BI37" s="598"/>
      <c r="BJ37" s="598"/>
      <c r="BK37" s="598"/>
      <c r="BL37" s="598"/>
      <c r="BM37" s="598"/>
      <c r="BN37" s="598"/>
      <c r="BO37" s="598"/>
      <c r="BP37" s="598"/>
      <c r="BQ37" s="598"/>
      <c r="BR37" s="598"/>
      <c r="BS37" s="598"/>
      <c r="BT37" s="598"/>
      <c r="BU37" s="598"/>
      <c r="BV37" s="181"/>
      <c r="BW37" s="597">
        <f t="shared" si="2"/>
        <v>18</v>
      </c>
      <c r="BX37" s="597"/>
      <c r="BY37" s="598" t="str">
        <f>IF('各会計、関係団体の財政状況及び健全化判断比率'!B71="","",'各会計、関係団体の財政状況及び健全化判断比率'!B71)</f>
        <v>海部老人ホーム町村組合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f t="shared" si="1"/>
        <v>12</v>
      </c>
      <c r="BF38" s="597"/>
      <c r="BG38" s="598" t="str">
        <f>IF('各会計、関係団体の財政状況及び健全化判断比率'!B37="","",'各会計、関係団体の財政状況及び健全化判断比率'!B37)</f>
        <v>海陽町川西農業集落排水事業特別会計</v>
      </c>
      <c r="BH38" s="598"/>
      <c r="BI38" s="598"/>
      <c r="BJ38" s="598"/>
      <c r="BK38" s="598"/>
      <c r="BL38" s="598"/>
      <c r="BM38" s="598"/>
      <c r="BN38" s="598"/>
      <c r="BO38" s="598"/>
      <c r="BP38" s="598"/>
      <c r="BQ38" s="598"/>
      <c r="BR38" s="598"/>
      <c r="BS38" s="598"/>
      <c r="BT38" s="598"/>
      <c r="BU38" s="598"/>
      <c r="BV38" s="181"/>
      <c r="BW38" s="597">
        <f t="shared" si="2"/>
        <v>19</v>
      </c>
      <c r="BX38" s="597"/>
      <c r="BY38" s="598" t="str">
        <f>IF('各会計、関係団体の財政状況及び健全化判断比率'!B72="","",'各会計、関係団体の財政状況及び健全化判断比率'!B72)</f>
        <v>海部郡衛生処理事務組合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f t="shared" si="1"/>
        <v>13</v>
      </c>
      <c r="BF39" s="597"/>
      <c r="BG39" s="598" t="str">
        <f>IF('各会計、関係団体の財政状況及び健全化判断比率'!B38="","",'各会計、関係団体の財政状況及び健全化判断比率'!B38)</f>
        <v>海陽町日比原農業集落排水事業特別会計</v>
      </c>
      <c r="BH39" s="598"/>
      <c r="BI39" s="598"/>
      <c r="BJ39" s="598"/>
      <c r="BK39" s="598"/>
      <c r="BL39" s="598"/>
      <c r="BM39" s="598"/>
      <c r="BN39" s="598"/>
      <c r="BO39" s="598"/>
      <c r="BP39" s="598"/>
      <c r="BQ39" s="598"/>
      <c r="BR39" s="598"/>
      <c r="BS39" s="598"/>
      <c r="BT39" s="598"/>
      <c r="BU39" s="598"/>
      <c r="BV39" s="181"/>
      <c r="BW39" s="597">
        <f t="shared" si="2"/>
        <v>20</v>
      </c>
      <c r="BX39" s="597"/>
      <c r="BY39" s="598" t="str">
        <f>IF('各会計、関係団体の財政状況及び健全化判断比率'!B73="","",'各会計、関係団体の財政状況及び健全化判断比率'!B73)</f>
        <v>海部消防組合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f t="shared" si="1"/>
        <v>14</v>
      </c>
      <c r="BF40" s="597"/>
      <c r="BG40" s="598" t="str">
        <f>IF('各会計、関係団体の財政状況及び健全化判断比率'!B39="","",'各会計、関係団体の財政状況及び健全化判断比率'!B39)</f>
        <v>海陽町漁業集落排水事業特別会計</v>
      </c>
      <c r="BH40" s="598"/>
      <c r="BI40" s="598"/>
      <c r="BJ40" s="598"/>
      <c r="BK40" s="598"/>
      <c r="BL40" s="598"/>
      <c r="BM40" s="598"/>
      <c r="BN40" s="598"/>
      <c r="BO40" s="598"/>
      <c r="BP40" s="598"/>
      <c r="BQ40" s="598"/>
      <c r="BR40" s="598"/>
      <c r="BS40" s="598"/>
      <c r="BT40" s="598"/>
      <c r="BU40" s="598"/>
      <c r="BV40" s="181"/>
      <c r="BW40" s="597">
        <f t="shared" si="2"/>
        <v>21</v>
      </c>
      <c r="BX40" s="597"/>
      <c r="BY40" s="598" t="str">
        <f>IF('各会計、関係団体の財政状況及び健全化判断比率'!B74="","",'各会計、関係団体の財政状況及び健全化判断比率'!B74)</f>
        <v>徳島県後期高齢者医療広域連合（一般会計）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22</v>
      </c>
      <c r="BX41" s="597"/>
      <c r="BY41" s="598" t="str">
        <f>IF('各会計、関係団体の財政状況及び健全化判断比率'!B75="","",'各会計、関係団体の財政状況及び健全化判断比率'!B75)</f>
        <v>徳島県後期高齢者医療広域連合（後期高齢者医療事務会計）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23</v>
      </c>
      <c r="BX42" s="597"/>
      <c r="BY42" s="598" t="str">
        <f>IF('各会計、関係団体の財政状況及び健全化判断比率'!B76="","",'各会計、関係団体の財政状況及び健全化判断比率'!B76)</f>
        <v>海部郡特別養護老人ホーム事務組合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GjJ57JDLpu28gATQ9wT4F5Sd5sR2uqLIuV/ScxGRo+iNLTDuFqQReo4KuwicY8U38IrEeos2OvsNh2XRe6JyTw==" saltValue="0PTF9uhiyugVo6YodLqSr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723885</v>
      </c>
      <c r="S5" s="613"/>
      <c r="T5" s="613"/>
      <c r="U5" s="613"/>
      <c r="V5" s="613"/>
      <c r="W5" s="613"/>
      <c r="X5" s="613"/>
      <c r="Y5" s="614"/>
      <c r="Z5" s="615">
        <v>8.5</v>
      </c>
      <c r="AA5" s="615"/>
      <c r="AB5" s="615"/>
      <c r="AC5" s="615"/>
      <c r="AD5" s="616">
        <v>723885</v>
      </c>
      <c r="AE5" s="616"/>
      <c r="AF5" s="616"/>
      <c r="AG5" s="616"/>
      <c r="AH5" s="616"/>
      <c r="AI5" s="616"/>
      <c r="AJ5" s="616"/>
      <c r="AK5" s="616"/>
      <c r="AL5" s="617">
        <v>14.8</v>
      </c>
      <c r="AM5" s="618"/>
      <c r="AN5" s="618"/>
      <c r="AO5" s="619"/>
      <c r="AP5" s="609" t="s">
        <v>217</v>
      </c>
      <c r="AQ5" s="610"/>
      <c r="AR5" s="610"/>
      <c r="AS5" s="610"/>
      <c r="AT5" s="610"/>
      <c r="AU5" s="610"/>
      <c r="AV5" s="610"/>
      <c r="AW5" s="610"/>
      <c r="AX5" s="610"/>
      <c r="AY5" s="610"/>
      <c r="AZ5" s="610"/>
      <c r="BA5" s="610"/>
      <c r="BB5" s="610"/>
      <c r="BC5" s="610"/>
      <c r="BD5" s="610"/>
      <c r="BE5" s="610"/>
      <c r="BF5" s="611"/>
      <c r="BG5" s="623">
        <v>721348</v>
      </c>
      <c r="BH5" s="624"/>
      <c r="BI5" s="624"/>
      <c r="BJ5" s="624"/>
      <c r="BK5" s="624"/>
      <c r="BL5" s="624"/>
      <c r="BM5" s="624"/>
      <c r="BN5" s="625"/>
      <c r="BO5" s="626">
        <v>99.6</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151205</v>
      </c>
      <c r="S6" s="624"/>
      <c r="T6" s="624"/>
      <c r="U6" s="624"/>
      <c r="V6" s="624"/>
      <c r="W6" s="624"/>
      <c r="X6" s="624"/>
      <c r="Y6" s="625"/>
      <c r="Z6" s="626">
        <v>1.8</v>
      </c>
      <c r="AA6" s="626"/>
      <c r="AB6" s="626"/>
      <c r="AC6" s="626"/>
      <c r="AD6" s="627">
        <v>151205</v>
      </c>
      <c r="AE6" s="627"/>
      <c r="AF6" s="627"/>
      <c r="AG6" s="627"/>
      <c r="AH6" s="627"/>
      <c r="AI6" s="627"/>
      <c r="AJ6" s="627"/>
      <c r="AK6" s="627"/>
      <c r="AL6" s="628">
        <v>3.1</v>
      </c>
      <c r="AM6" s="629"/>
      <c r="AN6" s="629"/>
      <c r="AO6" s="630"/>
      <c r="AP6" s="620" t="s">
        <v>222</v>
      </c>
      <c r="AQ6" s="621"/>
      <c r="AR6" s="621"/>
      <c r="AS6" s="621"/>
      <c r="AT6" s="621"/>
      <c r="AU6" s="621"/>
      <c r="AV6" s="621"/>
      <c r="AW6" s="621"/>
      <c r="AX6" s="621"/>
      <c r="AY6" s="621"/>
      <c r="AZ6" s="621"/>
      <c r="BA6" s="621"/>
      <c r="BB6" s="621"/>
      <c r="BC6" s="621"/>
      <c r="BD6" s="621"/>
      <c r="BE6" s="621"/>
      <c r="BF6" s="622"/>
      <c r="BG6" s="623">
        <v>721348</v>
      </c>
      <c r="BH6" s="624"/>
      <c r="BI6" s="624"/>
      <c r="BJ6" s="624"/>
      <c r="BK6" s="624"/>
      <c r="BL6" s="624"/>
      <c r="BM6" s="624"/>
      <c r="BN6" s="625"/>
      <c r="BO6" s="626">
        <v>99.6</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68772</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68772</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371</v>
      </c>
      <c r="S7" s="624"/>
      <c r="T7" s="624"/>
      <c r="U7" s="624"/>
      <c r="V7" s="624"/>
      <c r="W7" s="624"/>
      <c r="X7" s="624"/>
      <c r="Y7" s="625"/>
      <c r="Z7" s="626">
        <v>0</v>
      </c>
      <c r="AA7" s="626"/>
      <c r="AB7" s="626"/>
      <c r="AC7" s="626"/>
      <c r="AD7" s="627">
        <v>371</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291421</v>
      </c>
      <c r="BH7" s="624"/>
      <c r="BI7" s="624"/>
      <c r="BJ7" s="624"/>
      <c r="BK7" s="624"/>
      <c r="BL7" s="624"/>
      <c r="BM7" s="624"/>
      <c r="BN7" s="625"/>
      <c r="BO7" s="626">
        <v>40.299999999999997</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1468842</v>
      </c>
      <c r="CS7" s="624"/>
      <c r="CT7" s="624"/>
      <c r="CU7" s="624"/>
      <c r="CV7" s="624"/>
      <c r="CW7" s="624"/>
      <c r="CX7" s="624"/>
      <c r="CY7" s="625"/>
      <c r="CZ7" s="626">
        <v>18.399999999999999</v>
      </c>
      <c r="DA7" s="626"/>
      <c r="DB7" s="626"/>
      <c r="DC7" s="626"/>
      <c r="DD7" s="632">
        <v>48067</v>
      </c>
      <c r="DE7" s="624"/>
      <c r="DF7" s="624"/>
      <c r="DG7" s="624"/>
      <c r="DH7" s="624"/>
      <c r="DI7" s="624"/>
      <c r="DJ7" s="624"/>
      <c r="DK7" s="624"/>
      <c r="DL7" s="624"/>
      <c r="DM7" s="624"/>
      <c r="DN7" s="624"/>
      <c r="DO7" s="624"/>
      <c r="DP7" s="625"/>
      <c r="DQ7" s="632">
        <v>1221952</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7202</v>
      </c>
      <c r="S8" s="624"/>
      <c r="T8" s="624"/>
      <c r="U8" s="624"/>
      <c r="V8" s="624"/>
      <c r="W8" s="624"/>
      <c r="X8" s="624"/>
      <c r="Y8" s="625"/>
      <c r="Z8" s="626">
        <v>0.1</v>
      </c>
      <c r="AA8" s="626"/>
      <c r="AB8" s="626"/>
      <c r="AC8" s="626"/>
      <c r="AD8" s="627">
        <v>7202</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13290</v>
      </c>
      <c r="BH8" s="624"/>
      <c r="BI8" s="624"/>
      <c r="BJ8" s="624"/>
      <c r="BK8" s="624"/>
      <c r="BL8" s="624"/>
      <c r="BM8" s="624"/>
      <c r="BN8" s="625"/>
      <c r="BO8" s="626">
        <v>1.8</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1943688</v>
      </c>
      <c r="CS8" s="624"/>
      <c r="CT8" s="624"/>
      <c r="CU8" s="624"/>
      <c r="CV8" s="624"/>
      <c r="CW8" s="624"/>
      <c r="CX8" s="624"/>
      <c r="CY8" s="625"/>
      <c r="CZ8" s="626">
        <v>24.4</v>
      </c>
      <c r="DA8" s="626"/>
      <c r="DB8" s="626"/>
      <c r="DC8" s="626"/>
      <c r="DD8" s="632">
        <v>11192</v>
      </c>
      <c r="DE8" s="624"/>
      <c r="DF8" s="624"/>
      <c r="DG8" s="624"/>
      <c r="DH8" s="624"/>
      <c r="DI8" s="624"/>
      <c r="DJ8" s="624"/>
      <c r="DK8" s="624"/>
      <c r="DL8" s="624"/>
      <c r="DM8" s="624"/>
      <c r="DN8" s="624"/>
      <c r="DO8" s="624"/>
      <c r="DP8" s="625"/>
      <c r="DQ8" s="632">
        <v>1378725</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7682</v>
      </c>
      <c r="S9" s="624"/>
      <c r="T9" s="624"/>
      <c r="U9" s="624"/>
      <c r="V9" s="624"/>
      <c r="W9" s="624"/>
      <c r="X9" s="624"/>
      <c r="Y9" s="625"/>
      <c r="Z9" s="626">
        <v>0.1</v>
      </c>
      <c r="AA9" s="626"/>
      <c r="AB9" s="626"/>
      <c r="AC9" s="626"/>
      <c r="AD9" s="627">
        <v>7682</v>
      </c>
      <c r="AE9" s="627"/>
      <c r="AF9" s="627"/>
      <c r="AG9" s="627"/>
      <c r="AH9" s="627"/>
      <c r="AI9" s="627"/>
      <c r="AJ9" s="627"/>
      <c r="AK9" s="627"/>
      <c r="AL9" s="628">
        <v>0.2</v>
      </c>
      <c r="AM9" s="629"/>
      <c r="AN9" s="629"/>
      <c r="AO9" s="630"/>
      <c r="AP9" s="620" t="s">
        <v>231</v>
      </c>
      <c r="AQ9" s="621"/>
      <c r="AR9" s="621"/>
      <c r="AS9" s="621"/>
      <c r="AT9" s="621"/>
      <c r="AU9" s="621"/>
      <c r="AV9" s="621"/>
      <c r="AW9" s="621"/>
      <c r="AX9" s="621"/>
      <c r="AY9" s="621"/>
      <c r="AZ9" s="621"/>
      <c r="BA9" s="621"/>
      <c r="BB9" s="621"/>
      <c r="BC9" s="621"/>
      <c r="BD9" s="621"/>
      <c r="BE9" s="621"/>
      <c r="BF9" s="622"/>
      <c r="BG9" s="623">
        <v>248894</v>
      </c>
      <c r="BH9" s="624"/>
      <c r="BI9" s="624"/>
      <c r="BJ9" s="624"/>
      <c r="BK9" s="624"/>
      <c r="BL9" s="624"/>
      <c r="BM9" s="624"/>
      <c r="BN9" s="625"/>
      <c r="BO9" s="626">
        <v>34.4</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765605</v>
      </c>
      <c r="CS9" s="624"/>
      <c r="CT9" s="624"/>
      <c r="CU9" s="624"/>
      <c r="CV9" s="624"/>
      <c r="CW9" s="624"/>
      <c r="CX9" s="624"/>
      <c r="CY9" s="625"/>
      <c r="CZ9" s="626">
        <v>9.6</v>
      </c>
      <c r="DA9" s="626"/>
      <c r="DB9" s="626"/>
      <c r="DC9" s="626"/>
      <c r="DD9" s="632">
        <v>41874</v>
      </c>
      <c r="DE9" s="624"/>
      <c r="DF9" s="624"/>
      <c r="DG9" s="624"/>
      <c r="DH9" s="624"/>
      <c r="DI9" s="624"/>
      <c r="DJ9" s="624"/>
      <c r="DK9" s="624"/>
      <c r="DL9" s="624"/>
      <c r="DM9" s="624"/>
      <c r="DN9" s="624"/>
      <c r="DO9" s="624"/>
      <c r="DP9" s="625"/>
      <c r="DQ9" s="632">
        <v>669766</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17379</v>
      </c>
      <c r="BH10" s="624"/>
      <c r="BI10" s="624"/>
      <c r="BJ10" s="624"/>
      <c r="BK10" s="624"/>
      <c r="BL10" s="624"/>
      <c r="BM10" s="624"/>
      <c r="BN10" s="625"/>
      <c r="BO10" s="626">
        <v>2.4</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189980</v>
      </c>
      <c r="S11" s="624"/>
      <c r="T11" s="624"/>
      <c r="U11" s="624"/>
      <c r="V11" s="624"/>
      <c r="W11" s="624"/>
      <c r="X11" s="624"/>
      <c r="Y11" s="625"/>
      <c r="Z11" s="628">
        <v>2.2000000000000002</v>
      </c>
      <c r="AA11" s="629"/>
      <c r="AB11" s="629"/>
      <c r="AC11" s="635"/>
      <c r="AD11" s="632">
        <v>189980</v>
      </c>
      <c r="AE11" s="624"/>
      <c r="AF11" s="624"/>
      <c r="AG11" s="624"/>
      <c r="AH11" s="624"/>
      <c r="AI11" s="624"/>
      <c r="AJ11" s="624"/>
      <c r="AK11" s="625"/>
      <c r="AL11" s="628">
        <v>3.9</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11858</v>
      </c>
      <c r="BH11" s="624"/>
      <c r="BI11" s="624"/>
      <c r="BJ11" s="624"/>
      <c r="BK11" s="624"/>
      <c r="BL11" s="624"/>
      <c r="BM11" s="624"/>
      <c r="BN11" s="625"/>
      <c r="BO11" s="626">
        <v>1.6</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529723</v>
      </c>
      <c r="CS11" s="624"/>
      <c r="CT11" s="624"/>
      <c r="CU11" s="624"/>
      <c r="CV11" s="624"/>
      <c r="CW11" s="624"/>
      <c r="CX11" s="624"/>
      <c r="CY11" s="625"/>
      <c r="CZ11" s="626">
        <v>6.6</v>
      </c>
      <c r="DA11" s="626"/>
      <c r="DB11" s="626"/>
      <c r="DC11" s="626"/>
      <c r="DD11" s="632">
        <v>225499</v>
      </c>
      <c r="DE11" s="624"/>
      <c r="DF11" s="624"/>
      <c r="DG11" s="624"/>
      <c r="DH11" s="624"/>
      <c r="DI11" s="624"/>
      <c r="DJ11" s="624"/>
      <c r="DK11" s="624"/>
      <c r="DL11" s="624"/>
      <c r="DM11" s="624"/>
      <c r="DN11" s="624"/>
      <c r="DO11" s="624"/>
      <c r="DP11" s="625"/>
      <c r="DQ11" s="632">
        <v>255379</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325633</v>
      </c>
      <c r="BH12" s="624"/>
      <c r="BI12" s="624"/>
      <c r="BJ12" s="624"/>
      <c r="BK12" s="624"/>
      <c r="BL12" s="624"/>
      <c r="BM12" s="624"/>
      <c r="BN12" s="625"/>
      <c r="BO12" s="626">
        <v>45</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369107</v>
      </c>
      <c r="CS12" s="624"/>
      <c r="CT12" s="624"/>
      <c r="CU12" s="624"/>
      <c r="CV12" s="624"/>
      <c r="CW12" s="624"/>
      <c r="CX12" s="624"/>
      <c r="CY12" s="625"/>
      <c r="CZ12" s="626">
        <v>4.5999999999999996</v>
      </c>
      <c r="DA12" s="626"/>
      <c r="DB12" s="626"/>
      <c r="DC12" s="626"/>
      <c r="DD12" s="632">
        <v>116208</v>
      </c>
      <c r="DE12" s="624"/>
      <c r="DF12" s="624"/>
      <c r="DG12" s="624"/>
      <c r="DH12" s="624"/>
      <c r="DI12" s="624"/>
      <c r="DJ12" s="624"/>
      <c r="DK12" s="624"/>
      <c r="DL12" s="624"/>
      <c r="DM12" s="624"/>
      <c r="DN12" s="624"/>
      <c r="DO12" s="624"/>
      <c r="DP12" s="625"/>
      <c r="DQ12" s="632">
        <v>260229</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324454</v>
      </c>
      <c r="BH13" s="624"/>
      <c r="BI13" s="624"/>
      <c r="BJ13" s="624"/>
      <c r="BK13" s="624"/>
      <c r="BL13" s="624"/>
      <c r="BM13" s="624"/>
      <c r="BN13" s="625"/>
      <c r="BO13" s="626">
        <v>44.8</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715978</v>
      </c>
      <c r="CS13" s="624"/>
      <c r="CT13" s="624"/>
      <c r="CU13" s="624"/>
      <c r="CV13" s="624"/>
      <c r="CW13" s="624"/>
      <c r="CX13" s="624"/>
      <c r="CY13" s="625"/>
      <c r="CZ13" s="626">
        <v>9</v>
      </c>
      <c r="DA13" s="626"/>
      <c r="DB13" s="626"/>
      <c r="DC13" s="626"/>
      <c r="DD13" s="632">
        <v>375861</v>
      </c>
      <c r="DE13" s="624"/>
      <c r="DF13" s="624"/>
      <c r="DG13" s="624"/>
      <c r="DH13" s="624"/>
      <c r="DI13" s="624"/>
      <c r="DJ13" s="624"/>
      <c r="DK13" s="624"/>
      <c r="DL13" s="624"/>
      <c r="DM13" s="624"/>
      <c r="DN13" s="624"/>
      <c r="DO13" s="624"/>
      <c r="DP13" s="625"/>
      <c r="DQ13" s="632">
        <v>351605</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564</v>
      </c>
      <c r="S14" s="624"/>
      <c r="T14" s="624"/>
      <c r="U14" s="624"/>
      <c r="V14" s="624"/>
      <c r="W14" s="624"/>
      <c r="X14" s="624"/>
      <c r="Y14" s="625"/>
      <c r="Z14" s="626">
        <v>0</v>
      </c>
      <c r="AA14" s="626"/>
      <c r="AB14" s="626"/>
      <c r="AC14" s="626"/>
      <c r="AD14" s="627">
        <v>564</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38336</v>
      </c>
      <c r="BH14" s="624"/>
      <c r="BI14" s="624"/>
      <c r="BJ14" s="624"/>
      <c r="BK14" s="624"/>
      <c r="BL14" s="624"/>
      <c r="BM14" s="624"/>
      <c r="BN14" s="625"/>
      <c r="BO14" s="626">
        <v>5.3</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422746</v>
      </c>
      <c r="CS14" s="624"/>
      <c r="CT14" s="624"/>
      <c r="CU14" s="624"/>
      <c r="CV14" s="624"/>
      <c r="CW14" s="624"/>
      <c r="CX14" s="624"/>
      <c r="CY14" s="625"/>
      <c r="CZ14" s="626">
        <v>5.3</v>
      </c>
      <c r="DA14" s="626"/>
      <c r="DB14" s="626"/>
      <c r="DC14" s="626"/>
      <c r="DD14" s="632">
        <v>48030</v>
      </c>
      <c r="DE14" s="624"/>
      <c r="DF14" s="624"/>
      <c r="DG14" s="624"/>
      <c r="DH14" s="624"/>
      <c r="DI14" s="624"/>
      <c r="DJ14" s="624"/>
      <c r="DK14" s="624"/>
      <c r="DL14" s="624"/>
      <c r="DM14" s="624"/>
      <c r="DN14" s="624"/>
      <c r="DO14" s="624"/>
      <c r="DP14" s="625"/>
      <c r="DQ14" s="632">
        <v>344031</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65958</v>
      </c>
      <c r="BH15" s="624"/>
      <c r="BI15" s="624"/>
      <c r="BJ15" s="624"/>
      <c r="BK15" s="624"/>
      <c r="BL15" s="624"/>
      <c r="BM15" s="624"/>
      <c r="BN15" s="625"/>
      <c r="BO15" s="626">
        <v>9.1</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829217</v>
      </c>
      <c r="CS15" s="624"/>
      <c r="CT15" s="624"/>
      <c r="CU15" s="624"/>
      <c r="CV15" s="624"/>
      <c r="CW15" s="624"/>
      <c r="CX15" s="624"/>
      <c r="CY15" s="625"/>
      <c r="CZ15" s="626">
        <v>10.4</v>
      </c>
      <c r="DA15" s="626"/>
      <c r="DB15" s="626"/>
      <c r="DC15" s="626"/>
      <c r="DD15" s="632">
        <v>194450</v>
      </c>
      <c r="DE15" s="624"/>
      <c r="DF15" s="624"/>
      <c r="DG15" s="624"/>
      <c r="DH15" s="624"/>
      <c r="DI15" s="624"/>
      <c r="DJ15" s="624"/>
      <c r="DK15" s="624"/>
      <c r="DL15" s="624"/>
      <c r="DM15" s="624"/>
      <c r="DN15" s="624"/>
      <c r="DO15" s="624"/>
      <c r="DP15" s="625"/>
      <c r="DQ15" s="632">
        <v>603644</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6575</v>
      </c>
      <c r="S16" s="624"/>
      <c r="T16" s="624"/>
      <c r="U16" s="624"/>
      <c r="V16" s="624"/>
      <c r="W16" s="624"/>
      <c r="X16" s="624"/>
      <c r="Y16" s="625"/>
      <c r="Z16" s="626">
        <v>0.1</v>
      </c>
      <c r="AA16" s="626"/>
      <c r="AB16" s="626"/>
      <c r="AC16" s="626"/>
      <c r="AD16" s="627">
        <v>6575</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17685</v>
      </c>
      <c r="CS16" s="624"/>
      <c r="CT16" s="624"/>
      <c r="CU16" s="624"/>
      <c r="CV16" s="624"/>
      <c r="CW16" s="624"/>
      <c r="CX16" s="624"/>
      <c r="CY16" s="625"/>
      <c r="CZ16" s="626">
        <v>0.2</v>
      </c>
      <c r="DA16" s="626"/>
      <c r="DB16" s="626"/>
      <c r="DC16" s="626"/>
      <c r="DD16" s="632" t="s">
        <v>122</v>
      </c>
      <c r="DE16" s="624"/>
      <c r="DF16" s="624"/>
      <c r="DG16" s="624"/>
      <c r="DH16" s="624"/>
      <c r="DI16" s="624"/>
      <c r="DJ16" s="624"/>
      <c r="DK16" s="624"/>
      <c r="DL16" s="624"/>
      <c r="DM16" s="624"/>
      <c r="DN16" s="624"/>
      <c r="DO16" s="624"/>
      <c r="DP16" s="625"/>
      <c r="DQ16" s="632">
        <v>7524</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17630</v>
      </c>
      <c r="S17" s="624"/>
      <c r="T17" s="624"/>
      <c r="U17" s="624"/>
      <c r="V17" s="624"/>
      <c r="W17" s="624"/>
      <c r="X17" s="624"/>
      <c r="Y17" s="625"/>
      <c r="Z17" s="626">
        <v>0.2</v>
      </c>
      <c r="AA17" s="626"/>
      <c r="AB17" s="626"/>
      <c r="AC17" s="626"/>
      <c r="AD17" s="627">
        <v>17630</v>
      </c>
      <c r="AE17" s="627"/>
      <c r="AF17" s="627"/>
      <c r="AG17" s="627"/>
      <c r="AH17" s="627"/>
      <c r="AI17" s="627"/>
      <c r="AJ17" s="627"/>
      <c r="AK17" s="627"/>
      <c r="AL17" s="628">
        <v>0.4</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848912</v>
      </c>
      <c r="CS17" s="624"/>
      <c r="CT17" s="624"/>
      <c r="CU17" s="624"/>
      <c r="CV17" s="624"/>
      <c r="CW17" s="624"/>
      <c r="CX17" s="624"/>
      <c r="CY17" s="625"/>
      <c r="CZ17" s="626">
        <v>10.6</v>
      </c>
      <c r="DA17" s="626"/>
      <c r="DB17" s="626"/>
      <c r="DC17" s="626"/>
      <c r="DD17" s="632" t="s">
        <v>122</v>
      </c>
      <c r="DE17" s="624"/>
      <c r="DF17" s="624"/>
      <c r="DG17" s="624"/>
      <c r="DH17" s="624"/>
      <c r="DI17" s="624"/>
      <c r="DJ17" s="624"/>
      <c r="DK17" s="624"/>
      <c r="DL17" s="624"/>
      <c r="DM17" s="624"/>
      <c r="DN17" s="624"/>
      <c r="DO17" s="624"/>
      <c r="DP17" s="625"/>
      <c r="DQ17" s="632">
        <v>844009</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1667</v>
      </c>
      <c r="S18" s="624"/>
      <c r="T18" s="624"/>
      <c r="U18" s="624"/>
      <c r="V18" s="624"/>
      <c r="W18" s="624"/>
      <c r="X18" s="624"/>
      <c r="Y18" s="625"/>
      <c r="Z18" s="626">
        <v>0</v>
      </c>
      <c r="AA18" s="626"/>
      <c r="AB18" s="626"/>
      <c r="AC18" s="626"/>
      <c r="AD18" s="627">
        <v>1667</v>
      </c>
      <c r="AE18" s="627"/>
      <c r="AF18" s="627"/>
      <c r="AG18" s="627"/>
      <c r="AH18" s="627"/>
      <c r="AI18" s="627"/>
      <c r="AJ18" s="627"/>
      <c r="AK18" s="627"/>
      <c r="AL18" s="628">
        <v>0</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1667</v>
      </c>
      <c r="S19" s="624"/>
      <c r="T19" s="624"/>
      <c r="U19" s="624"/>
      <c r="V19" s="624"/>
      <c r="W19" s="624"/>
      <c r="X19" s="624"/>
      <c r="Y19" s="625"/>
      <c r="Z19" s="626">
        <v>0</v>
      </c>
      <c r="AA19" s="626"/>
      <c r="AB19" s="626"/>
      <c r="AC19" s="626"/>
      <c r="AD19" s="627">
        <v>1667</v>
      </c>
      <c r="AE19" s="627"/>
      <c r="AF19" s="627"/>
      <c r="AG19" s="627"/>
      <c r="AH19" s="627"/>
      <c r="AI19" s="627"/>
      <c r="AJ19" s="627"/>
      <c r="AK19" s="627"/>
      <c r="AL19" s="628">
        <v>0</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2537</v>
      </c>
      <c r="BH19" s="624"/>
      <c r="BI19" s="624"/>
      <c r="BJ19" s="624"/>
      <c r="BK19" s="624"/>
      <c r="BL19" s="624"/>
      <c r="BM19" s="624"/>
      <c r="BN19" s="625"/>
      <c r="BO19" s="626">
        <v>0.4</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2537</v>
      </c>
      <c r="BH20" s="624"/>
      <c r="BI20" s="624"/>
      <c r="BJ20" s="624"/>
      <c r="BK20" s="624"/>
      <c r="BL20" s="624"/>
      <c r="BM20" s="624"/>
      <c r="BN20" s="625"/>
      <c r="BO20" s="626">
        <v>0.4</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7980275</v>
      </c>
      <c r="CS20" s="624"/>
      <c r="CT20" s="624"/>
      <c r="CU20" s="624"/>
      <c r="CV20" s="624"/>
      <c r="CW20" s="624"/>
      <c r="CX20" s="624"/>
      <c r="CY20" s="625"/>
      <c r="CZ20" s="626">
        <v>100</v>
      </c>
      <c r="DA20" s="626"/>
      <c r="DB20" s="626"/>
      <c r="DC20" s="626"/>
      <c r="DD20" s="632">
        <v>1061181</v>
      </c>
      <c r="DE20" s="624"/>
      <c r="DF20" s="624"/>
      <c r="DG20" s="624"/>
      <c r="DH20" s="624"/>
      <c r="DI20" s="624"/>
      <c r="DJ20" s="624"/>
      <c r="DK20" s="624"/>
      <c r="DL20" s="624"/>
      <c r="DM20" s="624"/>
      <c r="DN20" s="624"/>
      <c r="DO20" s="624"/>
      <c r="DP20" s="625"/>
      <c r="DQ20" s="632">
        <v>6005636</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4355831</v>
      </c>
      <c r="S21" s="624"/>
      <c r="T21" s="624"/>
      <c r="U21" s="624"/>
      <c r="V21" s="624"/>
      <c r="W21" s="624"/>
      <c r="X21" s="624"/>
      <c r="Y21" s="625"/>
      <c r="Z21" s="626">
        <v>51.3</v>
      </c>
      <c r="AA21" s="626"/>
      <c r="AB21" s="626"/>
      <c r="AC21" s="626"/>
      <c r="AD21" s="627">
        <v>3748772</v>
      </c>
      <c r="AE21" s="627"/>
      <c r="AF21" s="627"/>
      <c r="AG21" s="627"/>
      <c r="AH21" s="627"/>
      <c r="AI21" s="627"/>
      <c r="AJ21" s="627"/>
      <c r="AK21" s="627"/>
      <c r="AL21" s="628">
        <v>76.5</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2537</v>
      </c>
      <c r="BH21" s="624"/>
      <c r="BI21" s="624"/>
      <c r="BJ21" s="624"/>
      <c r="BK21" s="624"/>
      <c r="BL21" s="624"/>
      <c r="BM21" s="624"/>
      <c r="BN21" s="625"/>
      <c r="BO21" s="626">
        <v>0.4</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v>3748772</v>
      </c>
      <c r="S22" s="624"/>
      <c r="T22" s="624"/>
      <c r="U22" s="624"/>
      <c r="V22" s="624"/>
      <c r="W22" s="624"/>
      <c r="X22" s="624"/>
      <c r="Y22" s="625"/>
      <c r="Z22" s="626">
        <v>44.1</v>
      </c>
      <c r="AA22" s="626"/>
      <c r="AB22" s="626"/>
      <c r="AC22" s="626"/>
      <c r="AD22" s="627">
        <v>3748772</v>
      </c>
      <c r="AE22" s="627"/>
      <c r="AF22" s="627"/>
      <c r="AG22" s="627"/>
      <c r="AH22" s="627"/>
      <c r="AI22" s="627"/>
      <c r="AJ22" s="627"/>
      <c r="AK22" s="627"/>
      <c r="AL22" s="628">
        <v>76.5</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607059</v>
      </c>
      <c r="S23" s="624"/>
      <c r="T23" s="624"/>
      <c r="U23" s="624"/>
      <c r="V23" s="624"/>
      <c r="W23" s="624"/>
      <c r="X23" s="624"/>
      <c r="Y23" s="625"/>
      <c r="Z23" s="626">
        <v>7.1</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2623335</v>
      </c>
      <c r="CS24" s="613"/>
      <c r="CT24" s="613"/>
      <c r="CU24" s="613"/>
      <c r="CV24" s="613"/>
      <c r="CW24" s="613"/>
      <c r="CX24" s="613"/>
      <c r="CY24" s="614"/>
      <c r="CZ24" s="617">
        <v>32.9</v>
      </c>
      <c r="DA24" s="618"/>
      <c r="DB24" s="618"/>
      <c r="DC24" s="634"/>
      <c r="DD24" s="653">
        <v>2218059</v>
      </c>
      <c r="DE24" s="613"/>
      <c r="DF24" s="613"/>
      <c r="DG24" s="613"/>
      <c r="DH24" s="613"/>
      <c r="DI24" s="613"/>
      <c r="DJ24" s="613"/>
      <c r="DK24" s="614"/>
      <c r="DL24" s="653">
        <v>1884908</v>
      </c>
      <c r="DM24" s="613"/>
      <c r="DN24" s="613"/>
      <c r="DO24" s="613"/>
      <c r="DP24" s="613"/>
      <c r="DQ24" s="613"/>
      <c r="DR24" s="613"/>
      <c r="DS24" s="613"/>
      <c r="DT24" s="613"/>
      <c r="DU24" s="613"/>
      <c r="DV24" s="614"/>
      <c r="DW24" s="617">
        <v>38.299999999999997</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5462592</v>
      </c>
      <c r="S25" s="624"/>
      <c r="T25" s="624"/>
      <c r="U25" s="624"/>
      <c r="V25" s="624"/>
      <c r="W25" s="624"/>
      <c r="X25" s="624"/>
      <c r="Y25" s="625"/>
      <c r="Z25" s="626">
        <v>64.3</v>
      </c>
      <c r="AA25" s="626"/>
      <c r="AB25" s="626"/>
      <c r="AC25" s="626"/>
      <c r="AD25" s="627">
        <v>4855533</v>
      </c>
      <c r="AE25" s="627"/>
      <c r="AF25" s="627"/>
      <c r="AG25" s="627"/>
      <c r="AH25" s="627"/>
      <c r="AI25" s="627"/>
      <c r="AJ25" s="627"/>
      <c r="AK25" s="627"/>
      <c r="AL25" s="628">
        <v>99.1</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1142612</v>
      </c>
      <c r="CS25" s="656"/>
      <c r="CT25" s="656"/>
      <c r="CU25" s="656"/>
      <c r="CV25" s="656"/>
      <c r="CW25" s="656"/>
      <c r="CX25" s="656"/>
      <c r="CY25" s="657"/>
      <c r="CZ25" s="628">
        <v>14.3</v>
      </c>
      <c r="DA25" s="654"/>
      <c r="DB25" s="654"/>
      <c r="DC25" s="658"/>
      <c r="DD25" s="632">
        <v>1049763</v>
      </c>
      <c r="DE25" s="656"/>
      <c r="DF25" s="656"/>
      <c r="DG25" s="656"/>
      <c r="DH25" s="656"/>
      <c r="DI25" s="656"/>
      <c r="DJ25" s="656"/>
      <c r="DK25" s="657"/>
      <c r="DL25" s="632">
        <v>1031486</v>
      </c>
      <c r="DM25" s="656"/>
      <c r="DN25" s="656"/>
      <c r="DO25" s="656"/>
      <c r="DP25" s="656"/>
      <c r="DQ25" s="656"/>
      <c r="DR25" s="656"/>
      <c r="DS25" s="656"/>
      <c r="DT25" s="656"/>
      <c r="DU25" s="656"/>
      <c r="DV25" s="657"/>
      <c r="DW25" s="628">
        <v>21</v>
      </c>
      <c r="DX25" s="654"/>
      <c r="DY25" s="654"/>
      <c r="DZ25" s="654"/>
      <c r="EA25" s="654"/>
      <c r="EB25" s="654"/>
      <c r="EC25" s="655"/>
    </row>
    <row r="26" spans="2:133" ht="11.25" customHeight="1" x14ac:dyDescent="0.2">
      <c r="B26" s="620" t="s">
        <v>284</v>
      </c>
      <c r="C26" s="621"/>
      <c r="D26" s="621"/>
      <c r="E26" s="621"/>
      <c r="F26" s="621"/>
      <c r="G26" s="621"/>
      <c r="H26" s="621"/>
      <c r="I26" s="621"/>
      <c r="J26" s="621"/>
      <c r="K26" s="621"/>
      <c r="L26" s="621"/>
      <c r="M26" s="621"/>
      <c r="N26" s="621"/>
      <c r="O26" s="621"/>
      <c r="P26" s="621"/>
      <c r="Q26" s="622"/>
      <c r="R26" s="623">
        <v>921</v>
      </c>
      <c r="S26" s="624"/>
      <c r="T26" s="624"/>
      <c r="U26" s="624"/>
      <c r="V26" s="624"/>
      <c r="W26" s="624"/>
      <c r="X26" s="624"/>
      <c r="Y26" s="625"/>
      <c r="Z26" s="626">
        <v>0</v>
      </c>
      <c r="AA26" s="626"/>
      <c r="AB26" s="626"/>
      <c r="AC26" s="626"/>
      <c r="AD26" s="627">
        <v>921</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624716</v>
      </c>
      <c r="CS26" s="624"/>
      <c r="CT26" s="624"/>
      <c r="CU26" s="624"/>
      <c r="CV26" s="624"/>
      <c r="CW26" s="624"/>
      <c r="CX26" s="624"/>
      <c r="CY26" s="625"/>
      <c r="CZ26" s="628">
        <v>7.8</v>
      </c>
      <c r="DA26" s="654"/>
      <c r="DB26" s="654"/>
      <c r="DC26" s="658"/>
      <c r="DD26" s="632">
        <v>578334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2">
      <c r="B27" s="620" t="s">
        <v>287</v>
      </c>
      <c r="C27" s="621"/>
      <c r="D27" s="621"/>
      <c r="E27" s="621"/>
      <c r="F27" s="621"/>
      <c r="G27" s="621"/>
      <c r="H27" s="621"/>
      <c r="I27" s="621"/>
      <c r="J27" s="621"/>
      <c r="K27" s="621"/>
      <c r="L27" s="621"/>
      <c r="M27" s="621"/>
      <c r="N27" s="621"/>
      <c r="O27" s="621"/>
      <c r="P27" s="621"/>
      <c r="Q27" s="622"/>
      <c r="R27" s="623">
        <v>38777</v>
      </c>
      <c r="S27" s="624"/>
      <c r="T27" s="624"/>
      <c r="U27" s="624"/>
      <c r="V27" s="624"/>
      <c r="W27" s="624"/>
      <c r="X27" s="624"/>
      <c r="Y27" s="625"/>
      <c r="Z27" s="626">
        <v>0.5</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723885</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631811</v>
      </c>
      <c r="CS27" s="656"/>
      <c r="CT27" s="656"/>
      <c r="CU27" s="656"/>
      <c r="CV27" s="656"/>
      <c r="CW27" s="656"/>
      <c r="CX27" s="656"/>
      <c r="CY27" s="657"/>
      <c r="CZ27" s="628">
        <v>7.9</v>
      </c>
      <c r="DA27" s="654"/>
      <c r="DB27" s="654"/>
      <c r="DC27" s="658"/>
      <c r="DD27" s="632">
        <v>324287</v>
      </c>
      <c r="DE27" s="656"/>
      <c r="DF27" s="656"/>
      <c r="DG27" s="656"/>
      <c r="DH27" s="656"/>
      <c r="DI27" s="656"/>
      <c r="DJ27" s="656"/>
      <c r="DK27" s="657"/>
      <c r="DL27" s="632">
        <v>151910</v>
      </c>
      <c r="DM27" s="656"/>
      <c r="DN27" s="656"/>
      <c r="DO27" s="656"/>
      <c r="DP27" s="656"/>
      <c r="DQ27" s="656"/>
      <c r="DR27" s="656"/>
      <c r="DS27" s="656"/>
      <c r="DT27" s="656"/>
      <c r="DU27" s="656"/>
      <c r="DV27" s="657"/>
      <c r="DW27" s="628">
        <v>3.1</v>
      </c>
      <c r="DX27" s="654"/>
      <c r="DY27" s="654"/>
      <c r="DZ27" s="654"/>
      <c r="EA27" s="654"/>
      <c r="EB27" s="654"/>
      <c r="EC27" s="655"/>
    </row>
    <row r="28" spans="2:133" ht="11.25" customHeight="1" x14ac:dyDescent="0.2">
      <c r="B28" s="620" t="s">
        <v>290</v>
      </c>
      <c r="C28" s="621"/>
      <c r="D28" s="621"/>
      <c r="E28" s="621"/>
      <c r="F28" s="621"/>
      <c r="G28" s="621"/>
      <c r="H28" s="621"/>
      <c r="I28" s="621"/>
      <c r="J28" s="621"/>
      <c r="K28" s="621"/>
      <c r="L28" s="621"/>
      <c r="M28" s="621"/>
      <c r="N28" s="621"/>
      <c r="O28" s="621"/>
      <c r="P28" s="621"/>
      <c r="Q28" s="622"/>
      <c r="R28" s="623">
        <v>112982</v>
      </c>
      <c r="S28" s="624"/>
      <c r="T28" s="624"/>
      <c r="U28" s="624"/>
      <c r="V28" s="624"/>
      <c r="W28" s="624"/>
      <c r="X28" s="624"/>
      <c r="Y28" s="625"/>
      <c r="Z28" s="626">
        <v>1.3</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848912</v>
      </c>
      <c r="CS28" s="624"/>
      <c r="CT28" s="624"/>
      <c r="CU28" s="624"/>
      <c r="CV28" s="624"/>
      <c r="CW28" s="624"/>
      <c r="CX28" s="624"/>
      <c r="CY28" s="625"/>
      <c r="CZ28" s="628">
        <v>10.6</v>
      </c>
      <c r="DA28" s="654"/>
      <c r="DB28" s="654"/>
      <c r="DC28" s="658"/>
      <c r="DD28" s="632">
        <v>844009</v>
      </c>
      <c r="DE28" s="624"/>
      <c r="DF28" s="624"/>
      <c r="DG28" s="624"/>
      <c r="DH28" s="624"/>
      <c r="DI28" s="624"/>
      <c r="DJ28" s="624"/>
      <c r="DK28" s="625"/>
      <c r="DL28" s="632">
        <v>701512</v>
      </c>
      <c r="DM28" s="624"/>
      <c r="DN28" s="624"/>
      <c r="DO28" s="624"/>
      <c r="DP28" s="624"/>
      <c r="DQ28" s="624"/>
      <c r="DR28" s="624"/>
      <c r="DS28" s="624"/>
      <c r="DT28" s="624"/>
      <c r="DU28" s="624"/>
      <c r="DV28" s="625"/>
      <c r="DW28" s="628">
        <v>14.3</v>
      </c>
      <c r="DX28" s="654"/>
      <c r="DY28" s="654"/>
      <c r="DZ28" s="654"/>
      <c r="EA28" s="654"/>
      <c r="EB28" s="654"/>
      <c r="EC28" s="655"/>
    </row>
    <row r="29" spans="2:133" ht="11.25" customHeight="1" x14ac:dyDescent="0.2">
      <c r="B29" s="620" t="s">
        <v>292</v>
      </c>
      <c r="C29" s="621"/>
      <c r="D29" s="621"/>
      <c r="E29" s="621"/>
      <c r="F29" s="621"/>
      <c r="G29" s="621"/>
      <c r="H29" s="621"/>
      <c r="I29" s="621"/>
      <c r="J29" s="621"/>
      <c r="K29" s="621"/>
      <c r="L29" s="621"/>
      <c r="M29" s="621"/>
      <c r="N29" s="621"/>
      <c r="O29" s="621"/>
      <c r="P29" s="621"/>
      <c r="Q29" s="622"/>
      <c r="R29" s="623">
        <v>4424</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848912</v>
      </c>
      <c r="CS29" s="656"/>
      <c r="CT29" s="656"/>
      <c r="CU29" s="656"/>
      <c r="CV29" s="656"/>
      <c r="CW29" s="656"/>
      <c r="CX29" s="656"/>
      <c r="CY29" s="657"/>
      <c r="CZ29" s="628">
        <v>10.6</v>
      </c>
      <c r="DA29" s="654"/>
      <c r="DB29" s="654"/>
      <c r="DC29" s="658"/>
      <c r="DD29" s="632">
        <v>844009</v>
      </c>
      <c r="DE29" s="656"/>
      <c r="DF29" s="656"/>
      <c r="DG29" s="656"/>
      <c r="DH29" s="656"/>
      <c r="DI29" s="656"/>
      <c r="DJ29" s="656"/>
      <c r="DK29" s="657"/>
      <c r="DL29" s="632">
        <v>701512</v>
      </c>
      <c r="DM29" s="656"/>
      <c r="DN29" s="656"/>
      <c r="DO29" s="656"/>
      <c r="DP29" s="656"/>
      <c r="DQ29" s="656"/>
      <c r="DR29" s="656"/>
      <c r="DS29" s="656"/>
      <c r="DT29" s="656"/>
      <c r="DU29" s="656"/>
      <c r="DV29" s="657"/>
      <c r="DW29" s="628">
        <v>14.3</v>
      </c>
      <c r="DX29" s="654"/>
      <c r="DY29" s="654"/>
      <c r="DZ29" s="654"/>
      <c r="EA29" s="654"/>
      <c r="EB29" s="654"/>
      <c r="EC29" s="655"/>
    </row>
    <row r="30" spans="2:133" ht="11.25" customHeight="1" x14ac:dyDescent="0.2">
      <c r="B30" s="620" t="s">
        <v>294</v>
      </c>
      <c r="C30" s="621"/>
      <c r="D30" s="621"/>
      <c r="E30" s="621"/>
      <c r="F30" s="621"/>
      <c r="G30" s="621"/>
      <c r="H30" s="621"/>
      <c r="I30" s="621"/>
      <c r="J30" s="621"/>
      <c r="K30" s="621"/>
      <c r="L30" s="621"/>
      <c r="M30" s="621"/>
      <c r="N30" s="621"/>
      <c r="O30" s="621"/>
      <c r="P30" s="621"/>
      <c r="Q30" s="622"/>
      <c r="R30" s="623">
        <v>672586</v>
      </c>
      <c r="S30" s="624"/>
      <c r="T30" s="624"/>
      <c r="U30" s="624"/>
      <c r="V30" s="624"/>
      <c r="W30" s="624"/>
      <c r="X30" s="624"/>
      <c r="Y30" s="625"/>
      <c r="Z30" s="626">
        <v>7.9</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837363</v>
      </c>
      <c r="CS30" s="624"/>
      <c r="CT30" s="624"/>
      <c r="CU30" s="624"/>
      <c r="CV30" s="624"/>
      <c r="CW30" s="624"/>
      <c r="CX30" s="624"/>
      <c r="CY30" s="625"/>
      <c r="CZ30" s="628">
        <v>10.5</v>
      </c>
      <c r="DA30" s="654"/>
      <c r="DB30" s="654"/>
      <c r="DC30" s="658"/>
      <c r="DD30" s="632">
        <v>832723</v>
      </c>
      <c r="DE30" s="624"/>
      <c r="DF30" s="624"/>
      <c r="DG30" s="624"/>
      <c r="DH30" s="624"/>
      <c r="DI30" s="624"/>
      <c r="DJ30" s="624"/>
      <c r="DK30" s="625"/>
      <c r="DL30" s="632">
        <v>690226</v>
      </c>
      <c r="DM30" s="624"/>
      <c r="DN30" s="624"/>
      <c r="DO30" s="624"/>
      <c r="DP30" s="624"/>
      <c r="DQ30" s="624"/>
      <c r="DR30" s="624"/>
      <c r="DS30" s="624"/>
      <c r="DT30" s="624"/>
      <c r="DU30" s="624"/>
      <c r="DV30" s="625"/>
      <c r="DW30" s="628">
        <v>14</v>
      </c>
      <c r="DX30" s="654"/>
      <c r="DY30" s="654"/>
      <c r="DZ30" s="654"/>
      <c r="EA30" s="654"/>
      <c r="EB30" s="654"/>
      <c r="EC30" s="655"/>
    </row>
    <row r="31" spans="2:133" ht="11.25" customHeight="1" x14ac:dyDescent="0.2">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98.6</v>
      </c>
      <c r="BH31" s="667"/>
      <c r="BI31" s="667"/>
      <c r="BJ31" s="667"/>
      <c r="BK31" s="667"/>
      <c r="BL31" s="667"/>
      <c r="BM31" s="618">
        <v>96.5</v>
      </c>
      <c r="BN31" s="667"/>
      <c r="BO31" s="667"/>
      <c r="BP31" s="667"/>
      <c r="BQ31" s="668"/>
      <c r="BR31" s="679">
        <v>98.6</v>
      </c>
      <c r="BS31" s="667"/>
      <c r="BT31" s="667"/>
      <c r="BU31" s="667"/>
      <c r="BV31" s="667"/>
      <c r="BW31" s="667"/>
      <c r="BX31" s="618">
        <v>96.3</v>
      </c>
      <c r="BY31" s="667"/>
      <c r="BZ31" s="667"/>
      <c r="CA31" s="667"/>
      <c r="CB31" s="668"/>
      <c r="CD31" s="661"/>
      <c r="CE31" s="662"/>
      <c r="CF31" s="620" t="s">
        <v>301</v>
      </c>
      <c r="CG31" s="621"/>
      <c r="CH31" s="621"/>
      <c r="CI31" s="621"/>
      <c r="CJ31" s="621"/>
      <c r="CK31" s="621"/>
      <c r="CL31" s="621"/>
      <c r="CM31" s="621"/>
      <c r="CN31" s="621"/>
      <c r="CO31" s="621"/>
      <c r="CP31" s="621"/>
      <c r="CQ31" s="622"/>
      <c r="CR31" s="623">
        <v>11549</v>
      </c>
      <c r="CS31" s="656"/>
      <c r="CT31" s="656"/>
      <c r="CU31" s="656"/>
      <c r="CV31" s="656"/>
      <c r="CW31" s="656"/>
      <c r="CX31" s="656"/>
      <c r="CY31" s="657"/>
      <c r="CZ31" s="628">
        <v>0.1</v>
      </c>
      <c r="DA31" s="654"/>
      <c r="DB31" s="654"/>
      <c r="DC31" s="658"/>
      <c r="DD31" s="632">
        <v>11286</v>
      </c>
      <c r="DE31" s="656"/>
      <c r="DF31" s="656"/>
      <c r="DG31" s="656"/>
      <c r="DH31" s="656"/>
      <c r="DI31" s="656"/>
      <c r="DJ31" s="656"/>
      <c r="DK31" s="657"/>
      <c r="DL31" s="632">
        <v>11286</v>
      </c>
      <c r="DM31" s="656"/>
      <c r="DN31" s="656"/>
      <c r="DO31" s="656"/>
      <c r="DP31" s="656"/>
      <c r="DQ31" s="656"/>
      <c r="DR31" s="656"/>
      <c r="DS31" s="656"/>
      <c r="DT31" s="656"/>
      <c r="DU31" s="656"/>
      <c r="DV31" s="657"/>
      <c r="DW31" s="628">
        <v>0.2</v>
      </c>
      <c r="DX31" s="654"/>
      <c r="DY31" s="654"/>
      <c r="DZ31" s="654"/>
      <c r="EA31" s="654"/>
      <c r="EB31" s="654"/>
      <c r="EC31" s="655"/>
    </row>
    <row r="32" spans="2:133" ht="11.25" customHeight="1" x14ac:dyDescent="0.2">
      <c r="B32" s="620" t="s">
        <v>302</v>
      </c>
      <c r="C32" s="621"/>
      <c r="D32" s="621"/>
      <c r="E32" s="621"/>
      <c r="F32" s="621"/>
      <c r="G32" s="621"/>
      <c r="H32" s="621"/>
      <c r="I32" s="621"/>
      <c r="J32" s="621"/>
      <c r="K32" s="621"/>
      <c r="L32" s="621"/>
      <c r="M32" s="621"/>
      <c r="N32" s="621"/>
      <c r="O32" s="621"/>
      <c r="P32" s="621"/>
      <c r="Q32" s="622"/>
      <c r="R32" s="623">
        <v>492183</v>
      </c>
      <c r="S32" s="624"/>
      <c r="T32" s="624"/>
      <c r="U32" s="624"/>
      <c r="V32" s="624"/>
      <c r="W32" s="624"/>
      <c r="X32" s="624"/>
      <c r="Y32" s="625"/>
      <c r="Z32" s="626">
        <v>5.8</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99.1</v>
      </c>
      <c r="BH32" s="656"/>
      <c r="BI32" s="656"/>
      <c r="BJ32" s="656"/>
      <c r="BK32" s="656"/>
      <c r="BL32" s="656"/>
      <c r="BM32" s="629">
        <v>98.2</v>
      </c>
      <c r="BN32" s="656"/>
      <c r="BO32" s="656"/>
      <c r="BP32" s="656"/>
      <c r="BQ32" s="678"/>
      <c r="BR32" s="680">
        <v>99.1</v>
      </c>
      <c r="BS32" s="656"/>
      <c r="BT32" s="656"/>
      <c r="BU32" s="656"/>
      <c r="BV32" s="656"/>
      <c r="BW32" s="656"/>
      <c r="BX32" s="629">
        <v>98.5</v>
      </c>
      <c r="BY32" s="656"/>
      <c r="BZ32" s="656"/>
      <c r="CA32" s="656"/>
      <c r="CB32" s="678"/>
      <c r="CD32" s="663"/>
      <c r="CE32" s="664"/>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2">
      <c r="B33" s="620" t="s">
        <v>306</v>
      </c>
      <c r="C33" s="621"/>
      <c r="D33" s="621"/>
      <c r="E33" s="621"/>
      <c r="F33" s="621"/>
      <c r="G33" s="621"/>
      <c r="H33" s="621"/>
      <c r="I33" s="621"/>
      <c r="J33" s="621"/>
      <c r="K33" s="621"/>
      <c r="L33" s="621"/>
      <c r="M33" s="621"/>
      <c r="N33" s="621"/>
      <c r="O33" s="621"/>
      <c r="P33" s="621"/>
      <c r="Q33" s="622"/>
      <c r="R33" s="623">
        <v>72887</v>
      </c>
      <c r="S33" s="624"/>
      <c r="T33" s="624"/>
      <c r="U33" s="624"/>
      <c r="V33" s="624"/>
      <c r="W33" s="624"/>
      <c r="X33" s="624"/>
      <c r="Y33" s="625"/>
      <c r="Z33" s="626">
        <v>0.9</v>
      </c>
      <c r="AA33" s="626"/>
      <c r="AB33" s="626"/>
      <c r="AC33" s="626"/>
      <c r="AD33" s="627">
        <v>45119</v>
      </c>
      <c r="AE33" s="627"/>
      <c r="AF33" s="627"/>
      <c r="AG33" s="627"/>
      <c r="AH33" s="627"/>
      <c r="AI33" s="627"/>
      <c r="AJ33" s="627"/>
      <c r="AK33" s="627"/>
      <c r="AL33" s="628">
        <v>0.9</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97.9</v>
      </c>
      <c r="BH33" s="682"/>
      <c r="BI33" s="682"/>
      <c r="BJ33" s="682"/>
      <c r="BK33" s="682"/>
      <c r="BL33" s="682"/>
      <c r="BM33" s="683">
        <v>94.8</v>
      </c>
      <c r="BN33" s="682"/>
      <c r="BO33" s="682"/>
      <c r="BP33" s="682"/>
      <c r="BQ33" s="684"/>
      <c r="BR33" s="681">
        <v>98</v>
      </c>
      <c r="BS33" s="682"/>
      <c r="BT33" s="682"/>
      <c r="BU33" s="682"/>
      <c r="BV33" s="682"/>
      <c r="BW33" s="682"/>
      <c r="BX33" s="683">
        <v>94.1</v>
      </c>
      <c r="BY33" s="682"/>
      <c r="BZ33" s="682"/>
      <c r="CA33" s="682"/>
      <c r="CB33" s="684"/>
      <c r="CD33" s="620" t="s">
        <v>308</v>
      </c>
      <c r="CE33" s="621"/>
      <c r="CF33" s="621"/>
      <c r="CG33" s="621"/>
      <c r="CH33" s="621"/>
      <c r="CI33" s="621"/>
      <c r="CJ33" s="621"/>
      <c r="CK33" s="621"/>
      <c r="CL33" s="621"/>
      <c r="CM33" s="621"/>
      <c r="CN33" s="621"/>
      <c r="CO33" s="621"/>
      <c r="CP33" s="621"/>
      <c r="CQ33" s="622"/>
      <c r="CR33" s="623">
        <v>4278074</v>
      </c>
      <c r="CS33" s="656"/>
      <c r="CT33" s="656"/>
      <c r="CU33" s="656"/>
      <c r="CV33" s="656"/>
      <c r="CW33" s="656"/>
      <c r="CX33" s="656"/>
      <c r="CY33" s="657"/>
      <c r="CZ33" s="628">
        <v>53.6</v>
      </c>
      <c r="DA33" s="654"/>
      <c r="DB33" s="654"/>
      <c r="DC33" s="658"/>
      <c r="DD33" s="632">
        <v>3559180</v>
      </c>
      <c r="DE33" s="656"/>
      <c r="DF33" s="656"/>
      <c r="DG33" s="656"/>
      <c r="DH33" s="656"/>
      <c r="DI33" s="656"/>
      <c r="DJ33" s="656"/>
      <c r="DK33" s="657"/>
      <c r="DL33" s="632">
        <v>2437632</v>
      </c>
      <c r="DM33" s="656"/>
      <c r="DN33" s="656"/>
      <c r="DO33" s="656"/>
      <c r="DP33" s="656"/>
      <c r="DQ33" s="656"/>
      <c r="DR33" s="656"/>
      <c r="DS33" s="656"/>
      <c r="DT33" s="656"/>
      <c r="DU33" s="656"/>
      <c r="DV33" s="657"/>
      <c r="DW33" s="628">
        <v>49.5</v>
      </c>
      <c r="DX33" s="654"/>
      <c r="DY33" s="654"/>
      <c r="DZ33" s="654"/>
      <c r="EA33" s="654"/>
      <c r="EB33" s="654"/>
      <c r="EC33" s="655"/>
    </row>
    <row r="34" spans="2:133" ht="11.25" customHeight="1" x14ac:dyDescent="0.2">
      <c r="B34" s="620" t="s">
        <v>309</v>
      </c>
      <c r="C34" s="621"/>
      <c r="D34" s="621"/>
      <c r="E34" s="621"/>
      <c r="F34" s="621"/>
      <c r="G34" s="621"/>
      <c r="H34" s="621"/>
      <c r="I34" s="621"/>
      <c r="J34" s="621"/>
      <c r="K34" s="621"/>
      <c r="L34" s="621"/>
      <c r="M34" s="621"/>
      <c r="N34" s="621"/>
      <c r="O34" s="621"/>
      <c r="P34" s="621"/>
      <c r="Q34" s="622"/>
      <c r="R34" s="623">
        <v>183255</v>
      </c>
      <c r="S34" s="624"/>
      <c r="T34" s="624"/>
      <c r="U34" s="624"/>
      <c r="V34" s="624"/>
      <c r="W34" s="624"/>
      <c r="X34" s="624"/>
      <c r="Y34" s="625"/>
      <c r="Z34" s="626">
        <v>2.2000000000000002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1458640</v>
      </c>
      <c r="CS34" s="624"/>
      <c r="CT34" s="624"/>
      <c r="CU34" s="624"/>
      <c r="CV34" s="624"/>
      <c r="CW34" s="624"/>
      <c r="CX34" s="624"/>
      <c r="CY34" s="625"/>
      <c r="CZ34" s="628">
        <v>18.3</v>
      </c>
      <c r="DA34" s="654"/>
      <c r="DB34" s="654"/>
      <c r="DC34" s="658"/>
      <c r="DD34" s="632">
        <v>1124069</v>
      </c>
      <c r="DE34" s="624"/>
      <c r="DF34" s="624"/>
      <c r="DG34" s="624"/>
      <c r="DH34" s="624"/>
      <c r="DI34" s="624"/>
      <c r="DJ34" s="624"/>
      <c r="DK34" s="625"/>
      <c r="DL34" s="632">
        <v>750569</v>
      </c>
      <c r="DM34" s="624"/>
      <c r="DN34" s="624"/>
      <c r="DO34" s="624"/>
      <c r="DP34" s="624"/>
      <c r="DQ34" s="624"/>
      <c r="DR34" s="624"/>
      <c r="DS34" s="624"/>
      <c r="DT34" s="624"/>
      <c r="DU34" s="624"/>
      <c r="DV34" s="625"/>
      <c r="DW34" s="628">
        <v>15.3</v>
      </c>
      <c r="DX34" s="654"/>
      <c r="DY34" s="654"/>
      <c r="DZ34" s="654"/>
      <c r="EA34" s="654"/>
      <c r="EB34" s="654"/>
      <c r="EC34" s="655"/>
    </row>
    <row r="35" spans="2:133" ht="11.25" customHeight="1" x14ac:dyDescent="0.2">
      <c r="B35" s="620" t="s">
        <v>311</v>
      </c>
      <c r="C35" s="621"/>
      <c r="D35" s="621"/>
      <c r="E35" s="621"/>
      <c r="F35" s="621"/>
      <c r="G35" s="621"/>
      <c r="H35" s="621"/>
      <c r="I35" s="621"/>
      <c r="J35" s="621"/>
      <c r="K35" s="621"/>
      <c r="L35" s="621"/>
      <c r="M35" s="621"/>
      <c r="N35" s="621"/>
      <c r="O35" s="621"/>
      <c r="P35" s="621"/>
      <c r="Q35" s="622"/>
      <c r="R35" s="623">
        <v>202684</v>
      </c>
      <c r="S35" s="624"/>
      <c r="T35" s="624"/>
      <c r="U35" s="624"/>
      <c r="V35" s="624"/>
      <c r="W35" s="624"/>
      <c r="X35" s="624"/>
      <c r="Y35" s="625"/>
      <c r="Z35" s="626">
        <v>2.4</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29948</v>
      </c>
      <c r="CS35" s="656"/>
      <c r="CT35" s="656"/>
      <c r="CU35" s="656"/>
      <c r="CV35" s="656"/>
      <c r="CW35" s="656"/>
      <c r="CX35" s="656"/>
      <c r="CY35" s="657"/>
      <c r="CZ35" s="628">
        <v>0.4</v>
      </c>
      <c r="DA35" s="654"/>
      <c r="DB35" s="654"/>
      <c r="DC35" s="658"/>
      <c r="DD35" s="632">
        <v>20879</v>
      </c>
      <c r="DE35" s="656"/>
      <c r="DF35" s="656"/>
      <c r="DG35" s="656"/>
      <c r="DH35" s="656"/>
      <c r="DI35" s="656"/>
      <c r="DJ35" s="656"/>
      <c r="DK35" s="657"/>
      <c r="DL35" s="632">
        <v>20879</v>
      </c>
      <c r="DM35" s="656"/>
      <c r="DN35" s="656"/>
      <c r="DO35" s="656"/>
      <c r="DP35" s="656"/>
      <c r="DQ35" s="656"/>
      <c r="DR35" s="656"/>
      <c r="DS35" s="656"/>
      <c r="DT35" s="656"/>
      <c r="DU35" s="656"/>
      <c r="DV35" s="657"/>
      <c r="DW35" s="628">
        <v>0.4</v>
      </c>
      <c r="DX35" s="654"/>
      <c r="DY35" s="654"/>
      <c r="DZ35" s="654"/>
      <c r="EA35" s="654"/>
      <c r="EB35" s="654"/>
      <c r="EC35" s="655"/>
    </row>
    <row r="36" spans="2:133" ht="11.25" customHeight="1" x14ac:dyDescent="0.2">
      <c r="B36" s="620" t="s">
        <v>315</v>
      </c>
      <c r="C36" s="621"/>
      <c r="D36" s="621"/>
      <c r="E36" s="621"/>
      <c r="F36" s="621"/>
      <c r="G36" s="621"/>
      <c r="H36" s="621"/>
      <c r="I36" s="621"/>
      <c r="J36" s="621"/>
      <c r="K36" s="621"/>
      <c r="L36" s="621"/>
      <c r="M36" s="621"/>
      <c r="N36" s="621"/>
      <c r="O36" s="621"/>
      <c r="P36" s="621"/>
      <c r="Q36" s="622"/>
      <c r="R36" s="623">
        <v>484586</v>
      </c>
      <c r="S36" s="624"/>
      <c r="T36" s="624"/>
      <c r="U36" s="624"/>
      <c r="V36" s="624"/>
      <c r="W36" s="624"/>
      <c r="X36" s="624"/>
      <c r="Y36" s="625"/>
      <c r="Z36" s="626">
        <v>5.7</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1168960</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98016</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1452173</v>
      </c>
      <c r="CS36" s="624"/>
      <c r="CT36" s="624"/>
      <c r="CU36" s="624"/>
      <c r="CV36" s="624"/>
      <c r="CW36" s="624"/>
      <c r="CX36" s="624"/>
      <c r="CY36" s="625"/>
      <c r="CZ36" s="628">
        <v>18.2</v>
      </c>
      <c r="DA36" s="654"/>
      <c r="DB36" s="654"/>
      <c r="DC36" s="658"/>
      <c r="DD36" s="632">
        <v>1219916</v>
      </c>
      <c r="DE36" s="624"/>
      <c r="DF36" s="624"/>
      <c r="DG36" s="624"/>
      <c r="DH36" s="624"/>
      <c r="DI36" s="624"/>
      <c r="DJ36" s="624"/>
      <c r="DK36" s="625"/>
      <c r="DL36" s="632">
        <v>1074799</v>
      </c>
      <c r="DM36" s="624"/>
      <c r="DN36" s="624"/>
      <c r="DO36" s="624"/>
      <c r="DP36" s="624"/>
      <c r="DQ36" s="624"/>
      <c r="DR36" s="624"/>
      <c r="DS36" s="624"/>
      <c r="DT36" s="624"/>
      <c r="DU36" s="624"/>
      <c r="DV36" s="625"/>
      <c r="DW36" s="628">
        <v>21.8</v>
      </c>
      <c r="DX36" s="654"/>
      <c r="DY36" s="654"/>
      <c r="DZ36" s="654"/>
      <c r="EA36" s="654"/>
      <c r="EB36" s="654"/>
      <c r="EC36" s="655"/>
    </row>
    <row r="37" spans="2:133" ht="11.25" customHeight="1" x14ac:dyDescent="0.2">
      <c r="B37" s="620" t="s">
        <v>319</v>
      </c>
      <c r="C37" s="621"/>
      <c r="D37" s="621"/>
      <c r="E37" s="621"/>
      <c r="F37" s="621"/>
      <c r="G37" s="621"/>
      <c r="H37" s="621"/>
      <c r="I37" s="621"/>
      <c r="J37" s="621"/>
      <c r="K37" s="621"/>
      <c r="L37" s="621"/>
      <c r="M37" s="621"/>
      <c r="N37" s="621"/>
      <c r="O37" s="621"/>
      <c r="P37" s="621"/>
      <c r="Q37" s="622"/>
      <c r="R37" s="623">
        <v>155006</v>
      </c>
      <c r="S37" s="624"/>
      <c r="T37" s="624"/>
      <c r="U37" s="624"/>
      <c r="V37" s="624"/>
      <c r="W37" s="624"/>
      <c r="X37" s="624"/>
      <c r="Y37" s="625"/>
      <c r="Z37" s="626">
        <v>1.8</v>
      </c>
      <c r="AA37" s="626"/>
      <c r="AB37" s="626"/>
      <c r="AC37" s="626"/>
      <c r="AD37" s="627">
        <v>1</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225000</v>
      </c>
      <c r="BA37" s="624"/>
      <c r="BB37" s="624"/>
      <c r="BC37" s="624"/>
      <c r="BD37" s="656"/>
      <c r="BE37" s="656"/>
      <c r="BF37" s="678"/>
      <c r="BG37" s="620" t="s">
        <v>321</v>
      </c>
      <c r="BH37" s="621"/>
      <c r="BI37" s="621"/>
      <c r="BJ37" s="621"/>
      <c r="BK37" s="621"/>
      <c r="BL37" s="621"/>
      <c r="BM37" s="621"/>
      <c r="BN37" s="621"/>
      <c r="BO37" s="621"/>
      <c r="BP37" s="621"/>
      <c r="BQ37" s="621"/>
      <c r="BR37" s="621"/>
      <c r="BS37" s="621"/>
      <c r="BT37" s="621"/>
      <c r="BU37" s="622"/>
      <c r="BV37" s="623">
        <v>79636</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594647</v>
      </c>
      <c r="CS37" s="656"/>
      <c r="CT37" s="656"/>
      <c r="CU37" s="656"/>
      <c r="CV37" s="656"/>
      <c r="CW37" s="656"/>
      <c r="CX37" s="656"/>
      <c r="CY37" s="657"/>
      <c r="CZ37" s="628">
        <v>7.5</v>
      </c>
      <c r="DA37" s="654"/>
      <c r="DB37" s="654"/>
      <c r="DC37" s="658"/>
      <c r="DD37" s="632">
        <v>556370</v>
      </c>
      <c r="DE37" s="656"/>
      <c r="DF37" s="656"/>
      <c r="DG37" s="656"/>
      <c r="DH37" s="656"/>
      <c r="DI37" s="656"/>
      <c r="DJ37" s="656"/>
      <c r="DK37" s="657"/>
      <c r="DL37" s="632">
        <v>546429</v>
      </c>
      <c r="DM37" s="656"/>
      <c r="DN37" s="656"/>
      <c r="DO37" s="656"/>
      <c r="DP37" s="656"/>
      <c r="DQ37" s="656"/>
      <c r="DR37" s="656"/>
      <c r="DS37" s="656"/>
      <c r="DT37" s="656"/>
      <c r="DU37" s="656"/>
      <c r="DV37" s="657"/>
      <c r="DW37" s="628">
        <v>11.1</v>
      </c>
      <c r="DX37" s="654"/>
      <c r="DY37" s="654"/>
      <c r="DZ37" s="654"/>
      <c r="EA37" s="654"/>
      <c r="EB37" s="654"/>
      <c r="EC37" s="655"/>
    </row>
    <row r="38" spans="2:133" ht="11.25" customHeight="1" x14ac:dyDescent="0.2">
      <c r="B38" s="620" t="s">
        <v>323</v>
      </c>
      <c r="C38" s="621"/>
      <c r="D38" s="621"/>
      <c r="E38" s="621"/>
      <c r="F38" s="621"/>
      <c r="G38" s="621"/>
      <c r="H38" s="621"/>
      <c r="I38" s="621"/>
      <c r="J38" s="621"/>
      <c r="K38" s="621"/>
      <c r="L38" s="621"/>
      <c r="M38" s="621"/>
      <c r="N38" s="621"/>
      <c r="O38" s="621"/>
      <c r="P38" s="621"/>
      <c r="Q38" s="622"/>
      <c r="R38" s="623">
        <v>608605</v>
      </c>
      <c r="S38" s="624"/>
      <c r="T38" s="624"/>
      <c r="U38" s="624"/>
      <c r="V38" s="624"/>
      <c r="W38" s="624"/>
      <c r="X38" s="624"/>
      <c r="Y38" s="625"/>
      <c r="Z38" s="626">
        <v>7.2</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219136</v>
      </c>
      <c r="BA38" s="624"/>
      <c r="BB38" s="624"/>
      <c r="BC38" s="624"/>
      <c r="BD38" s="656"/>
      <c r="BE38" s="656"/>
      <c r="BF38" s="678"/>
      <c r="BG38" s="620" t="s">
        <v>325</v>
      </c>
      <c r="BH38" s="621"/>
      <c r="BI38" s="621"/>
      <c r="BJ38" s="621"/>
      <c r="BK38" s="621"/>
      <c r="BL38" s="621"/>
      <c r="BM38" s="621"/>
      <c r="BN38" s="621"/>
      <c r="BO38" s="621"/>
      <c r="BP38" s="621"/>
      <c r="BQ38" s="621"/>
      <c r="BR38" s="621"/>
      <c r="BS38" s="621"/>
      <c r="BT38" s="621"/>
      <c r="BU38" s="622"/>
      <c r="BV38" s="623">
        <v>1425</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921326</v>
      </c>
      <c r="CS38" s="624"/>
      <c r="CT38" s="624"/>
      <c r="CU38" s="624"/>
      <c r="CV38" s="624"/>
      <c r="CW38" s="624"/>
      <c r="CX38" s="624"/>
      <c r="CY38" s="625"/>
      <c r="CZ38" s="628">
        <v>11.5</v>
      </c>
      <c r="DA38" s="654"/>
      <c r="DB38" s="654"/>
      <c r="DC38" s="658"/>
      <c r="DD38" s="632">
        <v>793596</v>
      </c>
      <c r="DE38" s="624"/>
      <c r="DF38" s="624"/>
      <c r="DG38" s="624"/>
      <c r="DH38" s="624"/>
      <c r="DI38" s="624"/>
      <c r="DJ38" s="624"/>
      <c r="DK38" s="625"/>
      <c r="DL38" s="632">
        <v>591385</v>
      </c>
      <c r="DM38" s="624"/>
      <c r="DN38" s="624"/>
      <c r="DO38" s="624"/>
      <c r="DP38" s="624"/>
      <c r="DQ38" s="624"/>
      <c r="DR38" s="624"/>
      <c r="DS38" s="624"/>
      <c r="DT38" s="624"/>
      <c r="DU38" s="624"/>
      <c r="DV38" s="625"/>
      <c r="DW38" s="628">
        <v>12</v>
      </c>
      <c r="DX38" s="654"/>
      <c r="DY38" s="654"/>
      <c r="DZ38" s="654"/>
      <c r="EA38" s="654"/>
      <c r="EB38" s="654"/>
      <c r="EC38" s="655"/>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62057</v>
      </c>
      <c r="BA39" s="624"/>
      <c r="BB39" s="624"/>
      <c r="BC39" s="624"/>
      <c r="BD39" s="656"/>
      <c r="BE39" s="656"/>
      <c r="BF39" s="678"/>
      <c r="BG39" s="620" t="s">
        <v>329</v>
      </c>
      <c r="BH39" s="621"/>
      <c r="BI39" s="621"/>
      <c r="BJ39" s="621"/>
      <c r="BK39" s="621"/>
      <c r="BL39" s="621"/>
      <c r="BM39" s="621"/>
      <c r="BN39" s="621"/>
      <c r="BO39" s="621"/>
      <c r="BP39" s="621"/>
      <c r="BQ39" s="621"/>
      <c r="BR39" s="621"/>
      <c r="BS39" s="621"/>
      <c r="BT39" s="621"/>
      <c r="BU39" s="622"/>
      <c r="BV39" s="623">
        <v>2102</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415987</v>
      </c>
      <c r="CS39" s="656"/>
      <c r="CT39" s="656"/>
      <c r="CU39" s="656"/>
      <c r="CV39" s="656"/>
      <c r="CW39" s="656"/>
      <c r="CX39" s="656"/>
      <c r="CY39" s="657"/>
      <c r="CZ39" s="628">
        <v>5.2</v>
      </c>
      <c r="DA39" s="654"/>
      <c r="DB39" s="654"/>
      <c r="DC39" s="658"/>
      <c r="DD39" s="632">
        <v>400720</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2">
      <c r="B40" s="620" t="s">
        <v>331</v>
      </c>
      <c r="C40" s="621"/>
      <c r="D40" s="621"/>
      <c r="E40" s="621"/>
      <c r="F40" s="621"/>
      <c r="G40" s="621"/>
      <c r="H40" s="621"/>
      <c r="I40" s="621"/>
      <c r="J40" s="621"/>
      <c r="K40" s="621"/>
      <c r="L40" s="621"/>
      <c r="M40" s="621"/>
      <c r="N40" s="621"/>
      <c r="O40" s="621"/>
      <c r="P40" s="621"/>
      <c r="Q40" s="622"/>
      <c r="R40" s="623">
        <v>18505</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v>22634</v>
      </c>
      <c r="BA40" s="624"/>
      <c r="BB40" s="624"/>
      <c r="BC40" s="624"/>
      <c r="BD40" s="656"/>
      <c r="BE40" s="656"/>
      <c r="BF40" s="678"/>
      <c r="BG40" s="671" t="s">
        <v>333</v>
      </c>
      <c r="BH40" s="672"/>
      <c r="BI40" s="672"/>
      <c r="BJ40" s="672"/>
      <c r="BK40" s="672"/>
      <c r="BL40" s="223"/>
      <c r="BM40" s="621" t="s">
        <v>334</v>
      </c>
      <c r="BN40" s="621"/>
      <c r="BO40" s="621"/>
      <c r="BP40" s="621"/>
      <c r="BQ40" s="621"/>
      <c r="BR40" s="621"/>
      <c r="BS40" s="621"/>
      <c r="BT40" s="621"/>
      <c r="BU40" s="622"/>
      <c r="BV40" s="623">
        <v>81</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4"/>
      <c r="DB40" s="654"/>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2">
      <c r="B41" s="644" t="s">
        <v>336</v>
      </c>
      <c r="C41" s="645"/>
      <c r="D41" s="645"/>
      <c r="E41" s="645"/>
      <c r="F41" s="645"/>
      <c r="G41" s="645"/>
      <c r="H41" s="645"/>
      <c r="I41" s="645"/>
      <c r="J41" s="645"/>
      <c r="K41" s="645"/>
      <c r="L41" s="645"/>
      <c r="M41" s="645"/>
      <c r="N41" s="645"/>
      <c r="O41" s="645"/>
      <c r="P41" s="645"/>
      <c r="Q41" s="646"/>
      <c r="R41" s="695">
        <v>8491488</v>
      </c>
      <c r="S41" s="696"/>
      <c r="T41" s="696"/>
      <c r="U41" s="696"/>
      <c r="V41" s="696"/>
      <c r="W41" s="696"/>
      <c r="X41" s="696"/>
      <c r="Y41" s="700"/>
      <c r="Z41" s="701">
        <v>100</v>
      </c>
      <c r="AA41" s="701"/>
      <c r="AB41" s="701"/>
      <c r="AC41" s="701"/>
      <c r="AD41" s="702">
        <v>4901574</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121331</v>
      </c>
      <c r="BA41" s="624"/>
      <c r="BB41" s="624"/>
      <c r="BC41" s="624"/>
      <c r="BD41" s="656"/>
      <c r="BE41" s="656"/>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340</v>
      </c>
      <c r="AR42" s="693"/>
      <c r="AS42" s="693"/>
      <c r="AT42" s="693"/>
      <c r="AU42" s="693"/>
      <c r="AV42" s="693"/>
      <c r="AW42" s="693"/>
      <c r="AX42" s="693"/>
      <c r="AY42" s="694"/>
      <c r="AZ42" s="695">
        <v>518802</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468</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1078866</v>
      </c>
      <c r="CS42" s="656"/>
      <c r="CT42" s="656"/>
      <c r="CU42" s="656"/>
      <c r="CV42" s="656"/>
      <c r="CW42" s="656"/>
      <c r="CX42" s="656"/>
      <c r="CY42" s="657"/>
      <c r="CZ42" s="628">
        <v>13.5</v>
      </c>
      <c r="DA42" s="654"/>
      <c r="DB42" s="654"/>
      <c r="DC42" s="658"/>
      <c r="DD42" s="632">
        <v>228397</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343</v>
      </c>
      <c r="CD43" s="620" t="s">
        <v>344</v>
      </c>
      <c r="CE43" s="621"/>
      <c r="CF43" s="621"/>
      <c r="CG43" s="621"/>
      <c r="CH43" s="621"/>
      <c r="CI43" s="621"/>
      <c r="CJ43" s="621"/>
      <c r="CK43" s="621"/>
      <c r="CL43" s="621"/>
      <c r="CM43" s="621"/>
      <c r="CN43" s="621"/>
      <c r="CO43" s="621"/>
      <c r="CP43" s="621"/>
      <c r="CQ43" s="622"/>
      <c r="CR43" s="623">
        <v>25857</v>
      </c>
      <c r="CS43" s="656"/>
      <c r="CT43" s="656"/>
      <c r="CU43" s="656"/>
      <c r="CV43" s="656"/>
      <c r="CW43" s="656"/>
      <c r="CX43" s="656"/>
      <c r="CY43" s="657"/>
      <c r="CZ43" s="628">
        <v>0.3</v>
      </c>
      <c r="DA43" s="654"/>
      <c r="DB43" s="654"/>
      <c r="DC43" s="658"/>
      <c r="DD43" s="632">
        <v>25857</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1061181</v>
      </c>
      <c r="CS44" s="624"/>
      <c r="CT44" s="624"/>
      <c r="CU44" s="624"/>
      <c r="CV44" s="624"/>
      <c r="CW44" s="624"/>
      <c r="CX44" s="624"/>
      <c r="CY44" s="625"/>
      <c r="CZ44" s="628">
        <v>13.3</v>
      </c>
      <c r="DA44" s="629"/>
      <c r="DB44" s="629"/>
      <c r="DC44" s="635"/>
      <c r="DD44" s="632">
        <v>220873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192112</v>
      </c>
      <c r="CS45" s="656"/>
      <c r="CT45" s="656"/>
      <c r="CU45" s="656"/>
      <c r="CV45" s="656"/>
      <c r="CW45" s="656"/>
      <c r="CX45" s="656"/>
      <c r="CY45" s="657"/>
      <c r="CZ45" s="628">
        <v>2.4</v>
      </c>
      <c r="DA45" s="654"/>
      <c r="DB45" s="654"/>
      <c r="DC45" s="658"/>
      <c r="DD45" s="632">
        <v>3263</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349</v>
      </c>
      <c r="CG46" s="621"/>
      <c r="CH46" s="621"/>
      <c r="CI46" s="621"/>
      <c r="CJ46" s="621"/>
      <c r="CK46" s="621"/>
      <c r="CL46" s="621"/>
      <c r="CM46" s="621"/>
      <c r="CN46" s="621"/>
      <c r="CO46" s="621"/>
      <c r="CP46" s="621"/>
      <c r="CQ46" s="622"/>
      <c r="CR46" s="623">
        <v>800236</v>
      </c>
      <c r="CS46" s="624"/>
      <c r="CT46" s="624"/>
      <c r="CU46" s="624"/>
      <c r="CV46" s="624"/>
      <c r="CW46" s="624"/>
      <c r="CX46" s="624"/>
      <c r="CY46" s="625"/>
      <c r="CZ46" s="628">
        <v>10</v>
      </c>
      <c r="DA46" s="629"/>
      <c r="DB46" s="629"/>
      <c r="DC46" s="635"/>
      <c r="DD46" s="632">
        <v>215565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350</v>
      </c>
      <c r="CG47" s="621"/>
      <c r="CH47" s="621"/>
      <c r="CI47" s="621"/>
      <c r="CJ47" s="621"/>
      <c r="CK47" s="621"/>
      <c r="CL47" s="621"/>
      <c r="CM47" s="621"/>
      <c r="CN47" s="621"/>
      <c r="CO47" s="621"/>
      <c r="CP47" s="621"/>
      <c r="CQ47" s="622"/>
      <c r="CR47" s="623">
        <v>17685</v>
      </c>
      <c r="CS47" s="656"/>
      <c r="CT47" s="656"/>
      <c r="CU47" s="656"/>
      <c r="CV47" s="656"/>
      <c r="CW47" s="656"/>
      <c r="CX47" s="656"/>
      <c r="CY47" s="657"/>
      <c r="CZ47" s="628">
        <v>0.2</v>
      </c>
      <c r="DA47" s="654"/>
      <c r="DB47" s="654"/>
      <c r="DC47" s="658"/>
      <c r="DD47" s="632">
        <v>7524</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352</v>
      </c>
      <c r="CE49" s="645"/>
      <c r="CF49" s="645"/>
      <c r="CG49" s="645"/>
      <c r="CH49" s="645"/>
      <c r="CI49" s="645"/>
      <c r="CJ49" s="645"/>
      <c r="CK49" s="645"/>
      <c r="CL49" s="645"/>
      <c r="CM49" s="645"/>
      <c r="CN49" s="645"/>
      <c r="CO49" s="645"/>
      <c r="CP49" s="645"/>
      <c r="CQ49" s="646"/>
      <c r="CR49" s="695">
        <v>7980275</v>
      </c>
      <c r="CS49" s="682"/>
      <c r="CT49" s="682"/>
      <c r="CU49" s="682"/>
      <c r="CV49" s="682"/>
      <c r="CW49" s="682"/>
      <c r="CX49" s="682"/>
      <c r="CY49" s="711"/>
      <c r="CZ49" s="703">
        <v>100</v>
      </c>
      <c r="DA49" s="712"/>
      <c r="DB49" s="712"/>
      <c r="DC49" s="713"/>
      <c r="DD49" s="714">
        <v>6005636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fxShhvmZOA0hT2Fpvhnkj0Ns1bvyPilQIqZEGg3wr4/bv7+WL0wMzpykWap2ksUTRdKO5ue3eE2WVHGUUdmC6A==" saltValue="3DS1y32rS4gp5kyJNWzJM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375</v>
      </c>
      <c r="C7" s="750"/>
      <c r="D7" s="750"/>
      <c r="E7" s="750"/>
      <c r="F7" s="750"/>
      <c r="G7" s="750"/>
      <c r="H7" s="750"/>
      <c r="I7" s="750"/>
      <c r="J7" s="750"/>
      <c r="K7" s="750"/>
      <c r="L7" s="750"/>
      <c r="M7" s="750"/>
      <c r="N7" s="750"/>
      <c r="O7" s="750"/>
      <c r="P7" s="751"/>
      <c r="Q7" s="752">
        <v>8398</v>
      </c>
      <c r="R7" s="753"/>
      <c r="S7" s="753"/>
      <c r="T7" s="753"/>
      <c r="U7" s="753"/>
      <c r="V7" s="753">
        <v>7886</v>
      </c>
      <c r="W7" s="753"/>
      <c r="X7" s="753"/>
      <c r="Y7" s="753"/>
      <c r="Z7" s="753"/>
      <c r="AA7" s="753">
        <v>511</v>
      </c>
      <c r="AB7" s="753"/>
      <c r="AC7" s="753"/>
      <c r="AD7" s="753"/>
      <c r="AE7" s="754"/>
      <c r="AF7" s="755">
        <v>482</v>
      </c>
      <c r="AG7" s="756"/>
      <c r="AH7" s="756"/>
      <c r="AI7" s="756"/>
      <c r="AJ7" s="757"/>
      <c r="AK7" s="758">
        <v>123</v>
      </c>
      <c r="AL7" s="759"/>
      <c r="AM7" s="759"/>
      <c r="AN7" s="759"/>
      <c r="AO7" s="759"/>
      <c r="AP7" s="759">
        <v>5895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563</v>
      </c>
      <c r="BT7" s="747"/>
      <c r="BU7" s="747"/>
      <c r="BV7" s="747"/>
      <c r="BW7" s="747"/>
      <c r="BX7" s="747"/>
      <c r="BY7" s="747"/>
      <c r="BZ7" s="747"/>
      <c r="CA7" s="747"/>
      <c r="CB7" s="747"/>
      <c r="CC7" s="747"/>
      <c r="CD7" s="747"/>
      <c r="CE7" s="747"/>
      <c r="CF7" s="747"/>
      <c r="CG7" s="762"/>
      <c r="CH7" s="743">
        <v>-25</v>
      </c>
      <c r="CI7" s="744"/>
      <c r="CJ7" s="744"/>
      <c r="CK7" s="744"/>
      <c r="CL7" s="745"/>
      <c r="CM7" s="743">
        <v>-122</v>
      </c>
      <c r="CN7" s="744"/>
      <c r="CO7" s="744"/>
      <c r="CP7" s="744"/>
      <c r="CQ7" s="745"/>
      <c r="CR7" s="743">
        <v>78</v>
      </c>
      <c r="CS7" s="744"/>
      <c r="CT7" s="744"/>
      <c r="CU7" s="744"/>
      <c r="CV7" s="745"/>
      <c r="CW7" s="743">
        <v>5</v>
      </c>
      <c r="CX7" s="744"/>
      <c r="CY7" s="744"/>
      <c r="CZ7" s="744"/>
      <c r="DA7" s="745"/>
      <c r="DB7" s="743" t="s">
        <v>495</v>
      </c>
      <c r="DC7" s="744"/>
      <c r="DD7" s="744"/>
      <c r="DE7" s="744"/>
      <c r="DF7" s="745"/>
      <c r="DG7" s="743" t="s">
        <v>495</v>
      </c>
      <c r="DH7" s="744"/>
      <c r="DI7" s="744"/>
      <c r="DJ7" s="744"/>
      <c r="DK7" s="745"/>
      <c r="DL7" s="743" t="s">
        <v>495</v>
      </c>
      <c r="DM7" s="744"/>
      <c r="DN7" s="744"/>
      <c r="DO7" s="744"/>
      <c r="DP7" s="745"/>
      <c r="DQ7" s="743" t="s">
        <v>495</v>
      </c>
      <c r="DR7" s="744"/>
      <c r="DS7" s="744"/>
      <c r="DT7" s="744"/>
      <c r="DU7" s="745"/>
      <c r="DV7" s="746"/>
      <c r="DW7" s="747"/>
      <c r="DX7" s="747"/>
      <c r="DY7" s="747"/>
      <c r="DZ7" s="748"/>
      <c r="EA7" s="234"/>
    </row>
    <row r="8" spans="1:131" s="235" customFormat="1" ht="26.25" customHeight="1" x14ac:dyDescent="0.2">
      <c r="A8" s="238">
        <v>2</v>
      </c>
      <c r="B8" s="780" t="s">
        <v>376</v>
      </c>
      <c r="C8" s="781"/>
      <c r="D8" s="781"/>
      <c r="E8" s="781"/>
      <c r="F8" s="781"/>
      <c r="G8" s="781"/>
      <c r="H8" s="781"/>
      <c r="I8" s="781"/>
      <c r="J8" s="781"/>
      <c r="K8" s="781"/>
      <c r="L8" s="781"/>
      <c r="M8" s="781"/>
      <c r="N8" s="781"/>
      <c r="O8" s="781"/>
      <c r="P8" s="782"/>
      <c r="Q8" s="783">
        <v>94</v>
      </c>
      <c r="R8" s="784"/>
      <c r="S8" s="784"/>
      <c r="T8" s="784"/>
      <c r="U8" s="784"/>
      <c r="V8" s="784">
        <v>94</v>
      </c>
      <c r="W8" s="784"/>
      <c r="X8" s="784"/>
      <c r="Y8" s="784"/>
      <c r="Z8" s="784"/>
      <c r="AA8" s="784" t="s">
        <v>566</v>
      </c>
      <c r="AB8" s="784"/>
      <c r="AC8" s="784"/>
      <c r="AD8" s="784"/>
      <c r="AE8" s="785"/>
      <c r="AF8" s="786" t="s">
        <v>122</v>
      </c>
      <c r="AG8" s="787"/>
      <c r="AH8" s="787"/>
      <c r="AI8" s="787"/>
      <c r="AJ8" s="788"/>
      <c r="AK8" s="769">
        <v>80</v>
      </c>
      <c r="AL8" s="770"/>
      <c r="AM8" s="770"/>
      <c r="AN8" s="770"/>
      <c r="AO8" s="770"/>
      <c r="AP8" s="770" t="s">
        <v>566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564</v>
      </c>
      <c r="BT8" s="774"/>
      <c r="BU8" s="774"/>
      <c r="BV8" s="774"/>
      <c r="BW8" s="774"/>
      <c r="BX8" s="774"/>
      <c r="BY8" s="774"/>
      <c r="BZ8" s="774"/>
      <c r="CA8" s="774"/>
      <c r="CB8" s="774"/>
      <c r="CC8" s="774"/>
      <c r="CD8" s="774"/>
      <c r="CE8" s="774"/>
      <c r="CF8" s="774"/>
      <c r="CG8" s="775"/>
      <c r="CH8" s="776">
        <v>-101</v>
      </c>
      <c r="CI8" s="777"/>
      <c r="CJ8" s="777"/>
      <c r="CK8" s="777"/>
      <c r="CL8" s="778"/>
      <c r="CM8" s="776">
        <v>25</v>
      </c>
      <c r="CN8" s="777"/>
      <c r="CO8" s="777"/>
      <c r="CP8" s="777"/>
      <c r="CQ8" s="778"/>
      <c r="CR8" s="776">
        <v>27</v>
      </c>
      <c r="CS8" s="777"/>
      <c r="CT8" s="777"/>
      <c r="CU8" s="777"/>
      <c r="CV8" s="778"/>
      <c r="CW8" s="776">
        <v>85</v>
      </c>
      <c r="CX8" s="777"/>
      <c r="CY8" s="777"/>
      <c r="CZ8" s="777"/>
      <c r="DA8" s="778"/>
      <c r="DB8" s="776" t="s">
        <v>495</v>
      </c>
      <c r="DC8" s="777"/>
      <c r="DD8" s="777"/>
      <c r="DE8" s="777"/>
      <c r="DF8" s="778"/>
      <c r="DG8" s="776" t="s">
        <v>495</v>
      </c>
      <c r="DH8" s="777"/>
      <c r="DI8" s="777"/>
      <c r="DJ8" s="777"/>
      <c r="DK8" s="778"/>
      <c r="DL8" s="776" t="s">
        <v>495</v>
      </c>
      <c r="DM8" s="777"/>
      <c r="DN8" s="777"/>
      <c r="DO8" s="777"/>
      <c r="DP8" s="778"/>
      <c r="DQ8" s="776" t="s">
        <v>495</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565</v>
      </c>
      <c r="BT9" s="774"/>
      <c r="BU9" s="774"/>
      <c r="BV9" s="774"/>
      <c r="BW9" s="774"/>
      <c r="BX9" s="774"/>
      <c r="BY9" s="774"/>
      <c r="BZ9" s="774"/>
      <c r="CA9" s="774"/>
      <c r="CB9" s="774"/>
      <c r="CC9" s="774"/>
      <c r="CD9" s="774"/>
      <c r="CE9" s="774"/>
      <c r="CF9" s="774"/>
      <c r="CG9" s="775"/>
      <c r="CH9" s="776">
        <v>0</v>
      </c>
      <c r="CI9" s="777"/>
      <c r="CJ9" s="777"/>
      <c r="CK9" s="777"/>
      <c r="CL9" s="778"/>
      <c r="CM9" s="776">
        <v>0</v>
      </c>
      <c r="CN9" s="777"/>
      <c r="CO9" s="777"/>
      <c r="CP9" s="777"/>
      <c r="CQ9" s="778"/>
      <c r="CR9" s="776" t="s">
        <v>566</v>
      </c>
      <c r="CS9" s="777"/>
      <c r="CT9" s="777"/>
      <c r="CU9" s="777"/>
      <c r="CV9" s="778"/>
      <c r="CW9" s="776">
        <v>51</v>
      </c>
      <c r="CX9" s="777"/>
      <c r="CY9" s="777"/>
      <c r="CZ9" s="777"/>
      <c r="DA9" s="778"/>
      <c r="DB9" s="776" t="s">
        <v>495</v>
      </c>
      <c r="DC9" s="777"/>
      <c r="DD9" s="777"/>
      <c r="DE9" s="777"/>
      <c r="DF9" s="778"/>
      <c r="DG9" s="776" t="s">
        <v>495</v>
      </c>
      <c r="DH9" s="777"/>
      <c r="DI9" s="777"/>
      <c r="DJ9" s="777"/>
      <c r="DK9" s="778"/>
      <c r="DL9" s="776" t="s">
        <v>495</v>
      </c>
      <c r="DM9" s="777"/>
      <c r="DN9" s="777"/>
      <c r="DO9" s="777"/>
      <c r="DP9" s="778"/>
      <c r="DQ9" s="776" t="s">
        <v>495</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378</v>
      </c>
      <c r="B23" s="789" t="s">
        <v>379</v>
      </c>
      <c r="C23" s="790"/>
      <c r="D23" s="790"/>
      <c r="E23" s="790"/>
      <c r="F23" s="790"/>
      <c r="G23" s="790"/>
      <c r="H23" s="790"/>
      <c r="I23" s="790"/>
      <c r="J23" s="790"/>
      <c r="K23" s="790"/>
      <c r="L23" s="790"/>
      <c r="M23" s="790"/>
      <c r="N23" s="790"/>
      <c r="O23" s="790"/>
      <c r="P23" s="791"/>
      <c r="Q23" s="792">
        <v>8491</v>
      </c>
      <c r="R23" s="793"/>
      <c r="S23" s="793"/>
      <c r="T23" s="793"/>
      <c r="U23" s="793"/>
      <c r="V23" s="793">
        <v>7980</v>
      </c>
      <c r="W23" s="793"/>
      <c r="X23" s="793"/>
      <c r="Y23" s="793"/>
      <c r="Z23" s="793"/>
      <c r="AA23" s="793">
        <v>511</v>
      </c>
      <c r="AB23" s="793"/>
      <c r="AC23" s="793"/>
      <c r="AD23" s="793"/>
      <c r="AE23" s="794"/>
      <c r="AF23" s="795">
        <v>482</v>
      </c>
      <c r="AG23" s="793"/>
      <c r="AH23" s="793"/>
      <c r="AI23" s="793"/>
      <c r="AJ23" s="796"/>
      <c r="AK23" s="797"/>
      <c r="AL23" s="798"/>
      <c r="AM23" s="798"/>
      <c r="AN23" s="798"/>
      <c r="AO23" s="798"/>
      <c r="AP23" s="793">
        <v>5895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390</v>
      </c>
      <c r="C28" s="750"/>
      <c r="D28" s="750"/>
      <c r="E28" s="750"/>
      <c r="F28" s="750"/>
      <c r="G28" s="750"/>
      <c r="H28" s="750"/>
      <c r="I28" s="750"/>
      <c r="J28" s="750"/>
      <c r="K28" s="750"/>
      <c r="L28" s="750"/>
      <c r="M28" s="750"/>
      <c r="N28" s="750"/>
      <c r="O28" s="750"/>
      <c r="P28" s="751"/>
      <c r="Q28" s="822">
        <v>1573</v>
      </c>
      <c r="R28" s="823"/>
      <c r="S28" s="823"/>
      <c r="T28" s="823"/>
      <c r="U28" s="823"/>
      <c r="V28" s="823">
        <v>1451</v>
      </c>
      <c r="W28" s="823"/>
      <c r="X28" s="823"/>
      <c r="Y28" s="823"/>
      <c r="Z28" s="823"/>
      <c r="AA28" s="823">
        <v>122</v>
      </c>
      <c r="AB28" s="823"/>
      <c r="AC28" s="823"/>
      <c r="AD28" s="823"/>
      <c r="AE28" s="824"/>
      <c r="AF28" s="825">
        <v>122</v>
      </c>
      <c r="AG28" s="823"/>
      <c r="AH28" s="823"/>
      <c r="AI28" s="823"/>
      <c r="AJ28" s="826"/>
      <c r="AK28" s="827">
        <v>121</v>
      </c>
      <c r="AL28" s="828"/>
      <c r="AM28" s="828"/>
      <c r="AN28" s="828"/>
      <c r="AO28" s="828"/>
      <c r="AP28" s="828">
        <v>11</v>
      </c>
      <c r="AQ28" s="828"/>
      <c r="AR28" s="828"/>
      <c r="AS28" s="828"/>
      <c r="AT28" s="828"/>
      <c r="AU28" s="828" t="s">
        <v>566</v>
      </c>
      <c r="AV28" s="828"/>
      <c r="AW28" s="828"/>
      <c r="AX28" s="828"/>
      <c r="AY28" s="828"/>
      <c r="AZ28" s="829" t="s">
        <v>495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391</v>
      </c>
      <c r="C29" s="781"/>
      <c r="D29" s="781"/>
      <c r="E29" s="781"/>
      <c r="F29" s="781"/>
      <c r="G29" s="781"/>
      <c r="H29" s="781"/>
      <c r="I29" s="781"/>
      <c r="J29" s="781"/>
      <c r="K29" s="781"/>
      <c r="L29" s="781"/>
      <c r="M29" s="781"/>
      <c r="N29" s="781"/>
      <c r="O29" s="781"/>
      <c r="P29" s="782"/>
      <c r="Q29" s="783">
        <v>1597</v>
      </c>
      <c r="R29" s="784"/>
      <c r="S29" s="784"/>
      <c r="T29" s="784"/>
      <c r="U29" s="784"/>
      <c r="V29" s="784">
        <v>1593</v>
      </c>
      <c r="W29" s="784"/>
      <c r="X29" s="784"/>
      <c r="Y29" s="784"/>
      <c r="Z29" s="784"/>
      <c r="AA29" s="784">
        <v>4</v>
      </c>
      <c r="AB29" s="784"/>
      <c r="AC29" s="784"/>
      <c r="AD29" s="784"/>
      <c r="AE29" s="785"/>
      <c r="AF29" s="786">
        <v>4</v>
      </c>
      <c r="AG29" s="787"/>
      <c r="AH29" s="787"/>
      <c r="AI29" s="787"/>
      <c r="AJ29" s="788"/>
      <c r="AK29" s="834">
        <v>253</v>
      </c>
      <c r="AL29" s="830"/>
      <c r="AM29" s="830"/>
      <c r="AN29" s="830"/>
      <c r="AO29" s="830"/>
      <c r="AP29" s="830" t="s">
        <v>566</v>
      </c>
      <c r="AQ29" s="830"/>
      <c r="AR29" s="830"/>
      <c r="AS29" s="830"/>
      <c r="AT29" s="830"/>
      <c r="AU29" s="830" t="s">
        <v>566</v>
      </c>
      <c r="AV29" s="830"/>
      <c r="AW29" s="830"/>
      <c r="AX29" s="830"/>
      <c r="AY29" s="830"/>
      <c r="AZ29" s="831" t="s">
        <v>495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392</v>
      </c>
      <c r="C30" s="781"/>
      <c r="D30" s="781"/>
      <c r="E30" s="781"/>
      <c r="F30" s="781"/>
      <c r="G30" s="781"/>
      <c r="H30" s="781"/>
      <c r="I30" s="781"/>
      <c r="J30" s="781"/>
      <c r="K30" s="781"/>
      <c r="L30" s="781"/>
      <c r="M30" s="781"/>
      <c r="N30" s="781"/>
      <c r="O30" s="781"/>
      <c r="P30" s="782"/>
      <c r="Q30" s="783">
        <v>212</v>
      </c>
      <c r="R30" s="784"/>
      <c r="S30" s="784"/>
      <c r="T30" s="784"/>
      <c r="U30" s="784"/>
      <c r="V30" s="784">
        <v>207</v>
      </c>
      <c r="W30" s="784"/>
      <c r="X30" s="784"/>
      <c r="Y30" s="784"/>
      <c r="Z30" s="784"/>
      <c r="AA30" s="784">
        <v>5</v>
      </c>
      <c r="AB30" s="784"/>
      <c r="AC30" s="784"/>
      <c r="AD30" s="784"/>
      <c r="AE30" s="785"/>
      <c r="AF30" s="786">
        <v>5</v>
      </c>
      <c r="AG30" s="787"/>
      <c r="AH30" s="787"/>
      <c r="AI30" s="787"/>
      <c r="AJ30" s="788"/>
      <c r="AK30" s="834">
        <v>77</v>
      </c>
      <c r="AL30" s="830"/>
      <c r="AM30" s="830"/>
      <c r="AN30" s="830"/>
      <c r="AO30" s="830"/>
      <c r="AP30" s="830" t="s">
        <v>566</v>
      </c>
      <c r="AQ30" s="830"/>
      <c r="AR30" s="830"/>
      <c r="AS30" s="830"/>
      <c r="AT30" s="830"/>
      <c r="AU30" s="830" t="s">
        <v>566</v>
      </c>
      <c r="AV30" s="830"/>
      <c r="AW30" s="830"/>
      <c r="AX30" s="830"/>
      <c r="AY30" s="830"/>
      <c r="AZ30" s="831" t="s">
        <v>495</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393</v>
      </c>
      <c r="C31" s="781"/>
      <c r="D31" s="781"/>
      <c r="E31" s="781"/>
      <c r="F31" s="781"/>
      <c r="G31" s="781"/>
      <c r="H31" s="781"/>
      <c r="I31" s="781"/>
      <c r="J31" s="781"/>
      <c r="K31" s="781"/>
      <c r="L31" s="781"/>
      <c r="M31" s="781"/>
      <c r="N31" s="781"/>
      <c r="O31" s="781"/>
      <c r="P31" s="782"/>
      <c r="Q31" s="783">
        <v>196</v>
      </c>
      <c r="R31" s="784"/>
      <c r="S31" s="784"/>
      <c r="T31" s="784"/>
      <c r="U31" s="784"/>
      <c r="V31" s="784">
        <v>180</v>
      </c>
      <c r="W31" s="784"/>
      <c r="X31" s="784"/>
      <c r="Y31" s="784"/>
      <c r="Z31" s="784"/>
      <c r="AA31" s="784">
        <v>16</v>
      </c>
      <c r="AB31" s="784"/>
      <c r="AC31" s="784"/>
      <c r="AD31" s="784"/>
      <c r="AE31" s="785"/>
      <c r="AF31" s="786">
        <v>693</v>
      </c>
      <c r="AG31" s="787"/>
      <c r="AH31" s="787"/>
      <c r="AI31" s="787"/>
      <c r="AJ31" s="788"/>
      <c r="AK31" s="834">
        <v>2</v>
      </c>
      <c r="AL31" s="830"/>
      <c r="AM31" s="830"/>
      <c r="AN31" s="830"/>
      <c r="AO31" s="830"/>
      <c r="AP31" s="830">
        <v>617</v>
      </c>
      <c r="AQ31" s="830"/>
      <c r="AR31" s="830"/>
      <c r="AS31" s="830"/>
      <c r="AT31" s="830"/>
      <c r="AU31" s="830">
        <v>160</v>
      </c>
      <c r="AV31" s="830"/>
      <c r="AW31" s="830"/>
      <c r="AX31" s="830"/>
      <c r="AY31" s="830"/>
      <c r="AZ31" s="831" t="s">
        <v>495</v>
      </c>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395</v>
      </c>
      <c r="C32" s="781"/>
      <c r="D32" s="781"/>
      <c r="E32" s="781"/>
      <c r="F32" s="781"/>
      <c r="G32" s="781"/>
      <c r="H32" s="781"/>
      <c r="I32" s="781"/>
      <c r="J32" s="781"/>
      <c r="K32" s="781"/>
      <c r="L32" s="781"/>
      <c r="M32" s="781"/>
      <c r="N32" s="781"/>
      <c r="O32" s="781"/>
      <c r="P32" s="782"/>
      <c r="Q32" s="783">
        <v>509</v>
      </c>
      <c r="R32" s="784"/>
      <c r="S32" s="784"/>
      <c r="T32" s="784"/>
      <c r="U32" s="784"/>
      <c r="V32" s="784">
        <v>588</v>
      </c>
      <c r="W32" s="784"/>
      <c r="X32" s="784"/>
      <c r="Y32" s="784"/>
      <c r="Z32" s="784"/>
      <c r="AA32" s="784">
        <v>-79</v>
      </c>
      <c r="AB32" s="784"/>
      <c r="AC32" s="784"/>
      <c r="AD32" s="784"/>
      <c r="AE32" s="785"/>
      <c r="AF32" s="786">
        <v>34</v>
      </c>
      <c r="AG32" s="787"/>
      <c r="AH32" s="787"/>
      <c r="AI32" s="787"/>
      <c r="AJ32" s="788"/>
      <c r="AK32" s="834">
        <v>182</v>
      </c>
      <c r="AL32" s="830"/>
      <c r="AM32" s="830"/>
      <c r="AN32" s="830"/>
      <c r="AO32" s="830"/>
      <c r="AP32" s="830">
        <v>393</v>
      </c>
      <c r="AQ32" s="830"/>
      <c r="AR32" s="830"/>
      <c r="AS32" s="830"/>
      <c r="AT32" s="830"/>
      <c r="AU32" s="830">
        <v>368</v>
      </c>
      <c r="AV32" s="830"/>
      <c r="AW32" s="830"/>
      <c r="AX32" s="830"/>
      <c r="AY32" s="830"/>
      <c r="AZ32" s="831" t="s">
        <v>495</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396</v>
      </c>
      <c r="C33" s="781"/>
      <c r="D33" s="781"/>
      <c r="E33" s="781"/>
      <c r="F33" s="781"/>
      <c r="G33" s="781"/>
      <c r="H33" s="781"/>
      <c r="I33" s="781"/>
      <c r="J33" s="781"/>
      <c r="K33" s="781"/>
      <c r="L33" s="781"/>
      <c r="M33" s="781"/>
      <c r="N33" s="781"/>
      <c r="O33" s="781"/>
      <c r="P33" s="782"/>
      <c r="Q33" s="783">
        <v>67</v>
      </c>
      <c r="R33" s="784"/>
      <c r="S33" s="784"/>
      <c r="T33" s="784"/>
      <c r="U33" s="784"/>
      <c r="V33" s="784">
        <v>53</v>
      </c>
      <c r="W33" s="784"/>
      <c r="X33" s="784"/>
      <c r="Y33" s="784"/>
      <c r="Z33" s="784"/>
      <c r="AA33" s="784">
        <v>14</v>
      </c>
      <c r="AB33" s="784"/>
      <c r="AC33" s="784"/>
      <c r="AD33" s="784"/>
      <c r="AE33" s="785"/>
      <c r="AF33" s="786">
        <v>14</v>
      </c>
      <c r="AG33" s="787"/>
      <c r="AH33" s="787"/>
      <c r="AI33" s="787"/>
      <c r="AJ33" s="788"/>
      <c r="AK33" s="834">
        <v>50</v>
      </c>
      <c r="AL33" s="830"/>
      <c r="AM33" s="830"/>
      <c r="AN33" s="830"/>
      <c r="AO33" s="830"/>
      <c r="AP33" s="830">
        <v>126</v>
      </c>
      <c r="AQ33" s="830"/>
      <c r="AR33" s="830"/>
      <c r="AS33" s="830"/>
      <c r="AT33" s="830"/>
      <c r="AU33" s="830">
        <v>126</v>
      </c>
      <c r="AV33" s="830"/>
      <c r="AW33" s="830"/>
      <c r="AX33" s="830"/>
      <c r="AY33" s="830"/>
      <c r="AZ33" s="831" t="s">
        <v>495</v>
      </c>
      <c r="BA33" s="831"/>
      <c r="BB33" s="831"/>
      <c r="BC33" s="831"/>
      <c r="BD33" s="831"/>
      <c r="BE33" s="832" t="s">
        <v>397</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398</v>
      </c>
      <c r="C34" s="781"/>
      <c r="D34" s="781"/>
      <c r="E34" s="781"/>
      <c r="F34" s="781"/>
      <c r="G34" s="781"/>
      <c r="H34" s="781"/>
      <c r="I34" s="781"/>
      <c r="J34" s="781"/>
      <c r="K34" s="781"/>
      <c r="L34" s="781"/>
      <c r="M34" s="781"/>
      <c r="N34" s="781"/>
      <c r="O34" s="781"/>
      <c r="P34" s="782"/>
      <c r="Q34" s="783">
        <v>79</v>
      </c>
      <c r="R34" s="784"/>
      <c r="S34" s="784"/>
      <c r="T34" s="784"/>
      <c r="U34" s="784"/>
      <c r="V34" s="784">
        <v>62</v>
      </c>
      <c r="W34" s="784"/>
      <c r="X34" s="784"/>
      <c r="Y34" s="784"/>
      <c r="Z34" s="784"/>
      <c r="AA34" s="784">
        <v>17</v>
      </c>
      <c r="AB34" s="784"/>
      <c r="AC34" s="784"/>
      <c r="AD34" s="784"/>
      <c r="AE34" s="785"/>
      <c r="AF34" s="786">
        <v>17</v>
      </c>
      <c r="AG34" s="787"/>
      <c r="AH34" s="787"/>
      <c r="AI34" s="787"/>
      <c r="AJ34" s="788"/>
      <c r="AK34" s="834">
        <v>55</v>
      </c>
      <c r="AL34" s="830"/>
      <c r="AM34" s="830"/>
      <c r="AN34" s="830"/>
      <c r="AO34" s="830"/>
      <c r="AP34" s="830">
        <v>278</v>
      </c>
      <c r="AQ34" s="830"/>
      <c r="AR34" s="830"/>
      <c r="AS34" s="830"/>
      <c r="AT34" s="830"/>
      <c r="AU34" s="830">
        <v>278</v>
      </c>
      <c r="AV34" s="830"/>
      <c r="AW34" s="830"/>
      <c r="AX34" s="830"/>
      <c r="AY34" s="830"/>
      <c r="AZ34" s="831" t="s">
        <v>495</v>
      </c>
      <c r="BA34" s="831"/>
      <c r="BB34" s="831"/>
      <c r="BC34" s="831"/>
      <c r="BD34" s="831"/>
      <c r="BE34" s="832" t="s">
        <v>397</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399</v>
      </c>
      <c r="C35" s="781"/>
      <c r="D35" s="781"/>
      <c r="E35" s="781"/>
      <c r="F35" s="781"/>
      <c r="G35" s="781"/>
      <c r="H35" s="781"/>
      <c r="I35" s="781"/>
      <c r="J35" s="781"/>
      <c r="K35" s="781"/>
      <c r="L35" s="781"/>
      <c r="M35" s="781"/>
      <c r="N35" s="781"/>
      <c r="O35" s="781"/>
      <c r="P35" s="782"/>
      <c r="Q35" s="783">
        <v>132</v>
      </c>
      <c r="R35" s="784"/>
      <c r="S35" s="784"/>
      <c r="T35" s="784"/>
      <c r="U35" s="784"/>
      <c r="V35" s="784">
        <v>116</v>
      </c>
      <c r="W35" s="784"/>
      <c r="X35" s="784"/>
      <c r="Y35" s="784"/>
      <c r="Z35" s="784"/>
      <c r="AA35" s="784">
        <v>17</v>
      </c>
      <c r="AB35" s="784"/>
      <c r="AC35" s="784"/>
      <c r="AD35" s="784"/>
      <c r="AE35" s="785"/>
      <c r="AF35" s="786">
        <v>17</v>
      </c>
      <c r="AG35" s="787"/>
      <c r="AH35" s="787"/>
      <c r="AI35" s="787"/>
      <c r="AJ35" s="788"/>
      <c r="AK35" s="834">
        <v>62</v>
      </c>
      <c r="AL35" s="830"/>
      <c r="AM35" s="830"/>
      <c r="AN35" s="830"/>
      <c r="AO35" s="830"/>
      <c r="AP35" s="830">
        <v>660</v>
      </c>
      <c r="AQ35" s="830"/>
      <c r="AR35" s="830"/>
      <c r="AS35" s="830"/>
      <c r="AT35" s="830"/>
      <c r="AU35" s="830">
        <v>660</v>
      </c>
      <c r="AV35" s="830"/>
      <c r="AW35" s="830"/>
      <c r="AX35" s="830"/>
      <c r="AY35" s="830"/>
      <c r="AZ35" s="831" t="s">
        <v>495</v>
      </c>
      <c r="BA35" s="831"/>
      <c r="BB35" s="831"/>
      <c r="BC35" s="831"/>
      <c r="BD35" s="831"/>
      <c r="BE35" s="832" t="s">
        <v>397</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t="s">
        <v>400</v>
      </c>
      <c r="C36" s="781"/>
      <c r="D36" s="781"/>
      <c r="E36" s="781"/>
      <c r="F36" s="781"/>
      <c r="G36" s="781"/>
      <c r="H36" s="781"/>
      <c r="I36" s="781"/>
      <c r="J36" s="781"/>
      <c r="K36" s="781"/>
      <c r="L36" s="781"/>
      <c r="M36" s="781"/>
      <c r="N36" s="781"/>
      <c r="O36" s="781"/>
      <c r="P36" s="782"/>
      <c r="Q36" s="783">
        <v>18</v>
      </c>
      <c r="R36" s="784"/>
      <c r="S36" s="784"/>
      <c r="T36" s="784"/>
      <c r="U36" s="784"/>
      <c r="V36" s="784">
        <v>11</v>
      </c>
      <c r="W36" s="784"/>
      <c r="X36" s="784"/>
      <c r="Y36" s="784"/>
      <c r="Z36" s="784"/>
      <c r="AA36" s="784">
        <v>6</v>
      </c>
      <c r="AB36" s="784"/>
      <c r="AC36" s="784"/>
      <c r="AD36" s="784"/>
      <c r="AE36" s="785"/>
      <c r="AF36" s="786">
        <v>6</v>
      </c>
      <c r="AG36" s="787"/>
      <c r="AH36" s="787"/>
      <c r="AI36" s="787"/>
      <c r="AJ36" s="788"/>
      <c r="AK36" s="834">
        <v>11</v>
      </c>
      <c r="AL36" s="830"/>
      <c r="AM36" s="830"/>
      <c r="AN36" s="830"/>
      <c r="AO36" s="830"/>
      <c r="AP36" s="830">
        <v>28</v>
      </c>
      <c r="AQ36" s="830"/>
      <c r="AR36" s="830"/>
      <c r="AS36" s="830"/>
      <c r="AT36" s="830"/>
      <c r="AU36" s="830">
        <v>28</v>
      </c>
      <c r="AV36" s="830"/>
      <c r="AW36" s="830"/>
      <c r="AX36" s="830"/>
      <c r="AY36" s="830"/>
      <c r="AZ36" s="831" t="s">
        <v>495</v>
      </c>
      <c r="BA36" s="831"/>
      <c r="BB36" s="831"/>
      <c r="BC36" s="831"/>
      <c r="BD36" s="831"/>
      <c r="BE36" s="832" t="s">
        <v>397</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t="s">
        <v>401</v>
      </c>
      <c r="C37" s="781"/>
      <c r="D37" s="781"/>
      <c r="E37" s="781"/>
      <c r="F37" s="781"/>
      <c r="G37" s="781"/>
      <c r="H37" s="781"/>
      <c r="I37" s="781"/>
      <c r="J37" s="781"/>
      <c r="K37" s="781"/>
      <c r="L37" s="781"/>
      <c r="M37" s="781"/>
      <c r="N37" s="781"/>
      <c r="O37" s="781"/>
      <c r="P37" s="782"/>
      <c r="Q37" s="783">
        <v>45</v>
      </c>
      <c r="R37" s="784"/>
      <c r="S37" s="784"/>
      <c r="T37" s="784"/>
      <c r="U37" s="784"/>
      <c r="V37" s="784">
        <v>29</v>
      </c>
      <c r="W37" s="784"/>
      <c r="X37" s="784"/>
      <c r="Y37" s="784"/>
      <c r="Z37" s="784"/>
      <c r="AA37" s="784">
        <v>16</v>
      </c>
      <c r="AB37" s="784"/>
      <c r="AC37" s="784"/>
      <c r="AD37" s="784"/>
      <c r="AE37" s="785"/>
      <c r="AF37" s="786">
        <v>16</v>
      </c>
      <c r="AG37" s="787"/>
      <c r="AH37" s="787"/>
      <c r="AI37" s="787"/>
      <c r="AJ37" s="788"/>
      <c r="AK37" s="834">
        <v>22</v>
      </c>
      <c r="AL37" s="830"/>
      <c r="AM37" s="830"/>
      <c r="AN37" s="830"/>
      <c r="AO37" s="830"/>
      <c r="AP37" s="830">
        <v>59</v>
      </c>
      <c r="AQ37" s="830"/>
      <c r="AR37" s="830"/>
      <c r="AS37" s="830"/>
      <c r="AT37" s="830"/>
      <c r="AU37" s="830">
        <v>59</v>
      </c>
      <c r="AV37" s="830"/>
      <c r="AW37" s="830"/>
      <c r="AX37" s="830"/>
      <c r="AY37" s="830"/>
      <c r="AZ37" s="831" t="s">
        <v>495</v>
      </c>
      <c r="BA37" s="831"/>
      <c r="BB37" s="831"/>
      <c r="BC37" s="831"/>
      <c r="BD37" s="831"/>
      <c r="BE37" s="832" t="s">
        <v>397</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t="s">
        <v>402</v>
      </c>
      <c r="C38" s="781"/>
      <c r="D38" s="781"/>
      <c r="E38" s="781"/>
      <c r="F38" s="781"/>
      <c r="G38" s="781"/>
      <c r="H38" s="781"/>
      <c r="I38" s="781"/>
      <c r="J38" s="781"/>
      <c r="K38" s="781"/>
      <c r="L38" s="781"/>
      <c r="M38" s="781"/>
      <c r="N38" s="781"/>
      <c r="O38" s="781"/>
      <c r="P38" s="782"/>
      <c r="Q38" s="783">
        <v>13</v>
      </c>
      <c r="R38" s="784"/>
      <c r="S38" s="784"/>
      <c r="T38" s="784"/>
      <c r="U38" s="784"/>
      <c r="V38" s="784">
        <v>7</v>
      </c>
      <c r="W38" s="784"/>
      <c r="X38" s="784"/>
      <c r="Y38" s="784"/>
      <c r="Z38" s="784"/>
      <c r="AA38" s="784">
        <v>7</v>
      </c>
      <c r="AB38" s="784"/>
      <c r="AC38" s="784"/>
      <c r="AD38" s="784"/>
      <c r="AE38" s="785"/>
      <c r="AF38" s="786">
        <v>7</v>
      </c>
      <c r="AG38" s="787"/>
      <c r="AH38" s="787"/>
      <c r="AI38" s="787"/>
      <c r="AJ38" s="788"/>
      <c r="AK38" s="834">
        <v>6</v>
      </c>
      <c r="AL38" s="830"/>
      <c r="AM38" s="830"/>
      <c r="AN38" s="830"/>
      <c r="AO38" s="830"/>
      <c r="AP38" s="830">
        <v>6</v>
      </c>
      <c r="AQ38" s="830"/>
      <c r="AR38" s="830"/>
      <c r="AS38" s="830"/>
      <c r="AT38" s="830"/>
      <c r="AU38" s="830">
        <v>6</v>
      </c>
      <c r="AV38" s="830"/>
      <c r="AW38" s="830"/>
      <c r="AX38" s="830"/>
      <c r="AY38" s="830"/>
      <c r="AZ38" s="831" t="s">
        <v>495</v>
      </c>
      <c r="BA38" s="831"/>
      <c r="BB38" s="831"/>
      <c r="BC38" s="831"/>
      <c r="BD38" s="831"/>
      <c r="BE38" s="832" t="s">
        <v>397</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t="s">
        <v>403</v>
      </c>
      <c r="C39" s="781"/>
      <c r="D39" s="781"/>
      <c r="E39" s="781"/>
      <c r="F39" s="781"/>
      <c r="G39" s="781"/>
      <c r="H39" s="781"/>
      <c r="I39" s="781"/>
      <c r="J39" s="781"/>
      <c r="K39" s="781"/>
      <c r="L39" s="781"/>
      <c r="M39" s="781"/>
      <c r="N39" s="781"/>
      <c r="O39" s="781"/>
      <c r="P39" s="782"/>
      <c r="Q39" s="783">
        <v>19</v>
      </c>
      <c r="R39" s="784"/>
      <c r="S39" s="784"/>
      <c r="T39" s="784"/>
      <c r="U39" s="784"/>
      <c r="V39" s="784">
        <v>14</v>
      </c>
      <c r="W39" s="784"/>
      <c r="X39" s="784"/>
      <c r="Y39" s="784"/>
      <c r="Z39" s="784"/>
      <c r="AA39" s="784">
        <v>5</v>
      </c>
      <c r="AB39" s="784"/>
      <c r="AC39" s="784"/>
      <c r="AD39" s="784"/>
      <c r="AE39" s="785"/>
      <c r="AF39" s="786">
        <v>5</v>
      </c>
      <c r="AG39" s="787"/>
      <c r="AH39" s="787"/>
      <c r="AI39" s="787"/>
      <c r="AJ39" s="788"/>
      <c r="AK39" s="834">
        <v>13</v>
      </c>
      <c r="AL39" s="830"/>
      <c r="AM39" s="830"/>
      <c r="AN39" s="830"/>
      <c r="AO39" s="830"/>
      <c r="AP39" s="830">
        <v>45</v>
      </c>
      <c r="AQ39" s="830"/>
      <c r="AR39" s="830"/>
      <c r="AS39" s="830"/>
      <c r="AT39" s="830"/>
      <c r="AU39" s="830">
        <v>45</v>
      </c>
      <c r="AV39" s="830"/>
      <c r="AW39" s="830"/>
      <c r="AX39" s="830"/>
      <c r="AY39" s="830"/>
      <c r="AZ39" s="831" t="s">
        <v>495</v>
      </c>
      <c r="BA39" s="831"/>
      <c r="BB39" s="831"/>
      <c r="BC39" s="831"/>
      <c r="BD39" s="831"/>
      <c r="BE39" s="832" t="s">
        <v>397</v>
      </c>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378</v>
      </c>
      <c r="B63" s="789" t="s">
        <v>405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939</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407</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408</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554</v>
      </c>
      <c r="C68" s="870"/>
      <c r="D68" s="870"/>
      <c r="E68" s="870"/>
      <c r="F68" s="870"/>
      <c r="G68" s="870"/>
      <c r="H68" s="870"/>
      <c r="I68" s="870"/>
      <c r="J68" s="870"/>
      <c r="K68" s="870"/>
      <c r="L68" s="870"/>
      <c r="M68" s="870"/>
      <c r="N68" s="870"/>
      <c r="O68" s="870"/>
      <c r="P68" s="871"/>
      <c r="Q68" s="872">
        <v>2</v>
      </c>
      <c r="R68" s="866"/>
      <c r="S68" s="866"/>
      <c r="T68" s="866"/>
      <c r="U68" s="866"/>
      <c r="V68" s="866">
        <v>1</v>
      </c>
      <c r="W68" s="866"/>
      <c r="X68" s="866"/>
      <c r="Y68" s="866"/>
      <c r="Z68" s="866"/>
      <c r="AA68" s="866">
        <v>1</v>
      </c>
      <c r="AB68" s="866"/>
      <c r="AC68" s="866"/>
      <c r="AD68" s="866"/>
      <c r="AE68" s="866"/>
      <c r="AF68" s="866">
        <v>1</v>
      </c>
      <c r="AG68" s="866"/>
      <c r="AH68" s="866"/>
      <c r="AI68" s="866"/>
      <c r="AJ68" s="866"/>
      <c r="AK68" s="866" t="s">
        <v>566</v>
      </c>
      <c r="AL68" s="866"/>
      <c r="AM68" s="866"/>
      <c r="AN68" s="866"/>
      <c r="AO68" s="866"/>
      <c r="AP68" s="866" t="s">
        <v>566</v>
      </c>
      <c r="AQ68" s="866"/>
      <c r="AR68" s="866"/>
      <c r="AS68" s="866"/>
      <c r="AT68" s="866"/>
      <c r="AU68" s="866" t="s">
        <v>566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555</v>
      </c>
      <c r="C69" s="874"/>
      <c r="D69" s="874"/>
      <c r="E69" s="874"/>
      <c r="F69" s="874"/>
      <c r="G69" s="874"/>
      <c r="H69" s="874"/>
      <c r="I69" s="874"/>
      <c r="J69" s="874"/>
      <c r="K69" s="874"/>
      <c r="L69" s="874"/>
      <c r="M69" s="874"/>
      <c r="N69" s="874"/>
      <c r="O69" s="874"/>
      <c r="P69" s="875"/>
      <c r="Q69" s="876">
        <v>4557</v>
      </c>
      <c r="R69" s="830"/>
      <c r="S69" s="830"/>
      <c r="T69" s="830"/>
      <c r="U69" s="830"/>
      <c r="V69" s="830">
        <v>3585</v>
      </c>
      <c r="W69" s="830"/>
      <c r="X69" s="830"/>
      <c r="Y69" s="830"/>
      <c r="Z69" s="830"/>
      <c r="AA69" s="830">
        <v>972</v>
      </c>
      <c r="AB69" s="830"/>
      <c r="AC69" s="830"/>
      <c r="AD69" s="830"/>
      <c r="AE69" s="830"/>
      <c r="AF69" s="830">
        <v>972</v>
      </c>
      <c r="AG69" s="830"/>
      <c r="AH69" s="830"/>
      <c r="AI69" s="830"/>
      <c r="AJ69" s="830"/>
      <c r="AK69" s="830">
        <v>2</v>
      </c>
      <c r="AL69" s="830"/>
      <c r="AM69" s="830"/>
      <c r="AN69" s="830"/>
      <c r="AO69" s="830"/>
      <c r="AP69" s="830" t="s">
        <v>566</v>
      </c>
      <c r="AQ69" s="830"/>
      <c r="AR69" s="830"/>
      <c r="AS69" s="830"/>
      <c r="AT69" s="830"/>
      <c r="AU69" s="830" t="s">
        <v>566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556</v>
      </c>
      <c r="C70" s="874"/>
      <c r="D70" s="874"/>
      <c r="E70" s="874"/>
      <c r="F70" s="874"/>
      <c r="G70" s="874"/>
      <c r="H70" s="874"/>
      <c r="I70" s="874"/>
      <c r="J70" s="874"/>
      <c r="K70" s="874"/>
      <c r="L70" s="874"/>
      <c r="M70" s="874"/>
      <c r="N70" s="874"/>
      <c r="O70" s="874"/>
      <c r="P70" s="875"/>
      <c r="Q70" s="876">
        <v>101</v>
      </c>
      <c r="R70" s="830"/>
      <c r="S70" s="830"/>
      <c r="T70" s="830"/>
      <c r="U70" s="830"/>
      <c r="V70" s="830">
        <v>70</v>
      </c>
      <c r="W70" s="830"/>
      <c r="X70" s="830"/>
      <c r="Y70" s="830"/>
      <c r="Z70" s="830"/>
      <c r="AA70" s="830">
        <v>31</v>
      </c>
      <c r="AB70" s="830"/>
      <c r="AC70" s="830"/>
      <c r="AD70" s="830"/>
      <c r="AE70" s="830"/>
      <c r="AF70" s="830">
        <v>31</v>
      </c>
      <c r="AG70" s="830"/>
      <c r="AH70" s="830"/>
      <c r="AI70" s="830"/>
      <c r="AJ70" s="830"/>
      <c r="AK70" s="830" t="s">
        <v>566</v>
      </c>
      <c r="AL70" s="830"/>
      <c r="AM70" s="830"/>
      <c r="AN70" s="830"/>
      <c r="AO70" s="830"/>
      <c r="AP70" s="830" t="s">
        <v>566</v>
      </c>
      <c r="AQ70" s="830"/>
      <c r="AR70" s="830"/>
      <c r="AS70" s="830"/>
      <c r="AT70" s="830"/>
      <c r="AU70" s="830" t="s">
        <v>566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557</v>
      </c>
      <c r="C71" s="874"/>
      <c r="D71" s="874"/>
      <c r="E71" s="874"/>
      <c r="F71" s="874"/>
      <c r="G71" s="874"/>
      <c r="H71" s="874"/>
      <c r="I71" s="874"/>
      <c r="J71" s="874"/>
      <c r="K71" s="874"/>
      <c r="L71" s="874"/>
      <c r="M71" s="874"/>
      <c r="N71" s="874"/>
      <c r="O71" s="874"/>
      <c r="P71" s="875"/>
      <c r="Q71" s="876">
        <v>157</v>
      </c>
      <c r="R71" s="830"/>
      <c r="S71" s="830"/>
      <c r="T71" s="830"/>
      <c r="U71" s="830"/>
      <c r="V71" s="830">
        <v>137</v>
      </c>
      <c r="W71" s="830"/>
      <c r="X71" s="830"/>
      <c r="Y71" s="830"/>
      <c r="Z71" s="830"/>
      <c r="AA71" s="830">
        <v>20</v>
      </c>
      <c r="AB71" s="830"/>
      <c r="AC71" s="830"/>
      <c r="AD71" s="830"/>
      <c r="AE71" s="830"/>
      <c r="AF71" s="830">
        <v>20</v>
      </c>
      <c r="AG71" s="830"/>
      <c r="AH71" s="830"/>
      <c r="AI71" s="830"/>
      <c r="AJ71" s="830"/>
      <c r="AK71" s="830" t="s">
        <v>566</v>
      </c>
      <c r="AL71" s="830"/>
      <c r="AM71" s="830"/>
      <c r="AN71" s="830"/>
      <c r="AO71" s="830"/>
      <c r="AP71" s="830" t="s">
        <v>566</v>
      </c>
      <c r="AQ71" s="830"/>
      <c r="AR71" s="830"/>
      <c r="AS71" s="830"/>
      <c r="AT71" s="830"/>
      <c r="AU71" s="830" t="s">
        <v>566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558</v>
      </c>
      <c r="C72" s="874"/>
      <c r="D72" s="874"/>
      <c r="E72" s="874"/>
      <c r="F72" s="874"/>
      <c r="G72" s="874"/>
      <c r="H72" s="874"/>
      <c r="I72" s="874"/>
      <c r="J72" s="874"/>
      <c r="K72" s="874"/>
      <c r="L72" s="874"/>
      <c r="M72" s="874"/>
      <c r="N72" s="874"/>
      <c r="O72" s="874"/>
      <c r="P72" s="875"/>
      <c r="Q72" s="876">
        <v>807</v>
      </c>
      <c r="R72" s="830"/>
      <c r="S72" s="830"/>
      <c r="T72" s="830"/>
      <c r="U72" s="830"/>
      <c r="V72" s="830">
        <v>720</v>
      </c>
      <c r="W72" s="830"/>
      <c r="X72" s="830"/>
      <c r="Y72" s="830"/>
      <c r="Z72" s="830"/>
      <c r="AA72" s="830">
        <v>87</v>
      </c>
      <c r="AB72" s="830"/>
      <c r="AC72" s="830"/>
      <c r="AD72" s="830"/>
      <c r="AE72" s="830"/>
      <c r="AF72" s="830">
        <v>85</v>
      </c>
      <c r="AG72" s="830"/>
      <c r="AH72" s="830"/>
      <c r="AI72" s="830"/>
      <c r="AJ72" s="830"/>
      <c r="AK72" s="830">
        <v>5</v>
      </c>
      <c r="AL72" s="830"/>
      <c r="AM72" s="830"/>
      <c r="AN72" s="830"/>
      <c r="AO72" s="830"/>
      <c r="AP72" s="830" t="s">
        <v>566</v>
      </c>
      <c r="AQ72" s="830"/>
      <c r="AR72" s="830"/>
      <c r="AS72" s="830"/>
      <c r="AT72" s="830"/>
      <c r="AU72" s="830" t="s">
        <v>566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559</v>
      </c>
      <c r="C73" s="874"/>
      <c r="D73" s="874"/>
      <c r="E73" s="874"/>
      <c r="F73" s="874"/>
      <c r="G73" s="874"/>
      <c r="H73" s="874"/>
      <c r="I73" s="874"/>
      <c r="J73" s="874"/>
      <c r="K73" s="874"/>
      <c r="L73" s="874"/>
      <c r="M73" s="874"/>
      <c r="N73" s="874"/>
      <c r="O73" s="874"/>
      <c r="P73" s="875"/>
      <c r="Q73" s="876">
        <v>649</v>
      </c>
      <c r="R73" s="830"/>
      <c r="S73" s="830"/>
      <c r="T73" s="830"/>
      <c r="U73" s="830"/>
      <c r="V73" s="830">
        <v>594</v>
      </c>
      <c r="W73" s="830"/>
      <c r="X73" s="830"/>
      <c r="Y73" s="830"/>
      <c r="Z73" s="830"/>
      <c r="AA73" s="830">
        <v>55</v>
      </c>
      <c r="AB73" s="830"/>
      <c r="AC73" s="830"/>
      <c r="AD73" s="830"/>
      <c r="AE73" s="830"/>
      <c r="AF73" s="830">
        <v>55</v>
      </c>
      <c r="AG73" s="830"/>
      <c r="AH73" s="830"/>
      <c r="AI73" s="830"/>
      <c r="AJ73" s="830"/>
      <c r="AK73" s="830" t="s">
        <v>566</v>
      </c>
      <c r="AL73" s="830"/>
      <c r="AM73" s="830"/>
      <c r="AN73" s="830"/>
      <c r="AO73" s="830"/>
      <c r="AP73" s="830" t="s">
        <v>566</v>
      </c>
      <c r="AQ73" s="830"/>
      <c r="AR73" s="830"/>
      <c r="AS73" s="830"/>
      <c r="AT73" s="830"/>
      <c r="AU73" s="830" t="s">
        <v>566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560</v>
      </c>
      <c r="C74" s="874"/>
      <c r="D74" s="874"/>
      <c r="E74" s="874"/>
      <c r="F74" s="874"/>
      <c r="G74" s="874"/>
      <c r="H74" s="874"/>
      <c r="I74" s="874"/>
      <c r="J74" s="874"/>
      <c r="K74" s="874"/>
      <c r="L74" s="874"/>
      <c r="M74" s="874"/>
      <c r="N74" s="874"/>
      <c r="O74" s="874"/>
      <c r="P74" s="875"/>
      <c r="Q74" s="876">
        <v>80</v>
      </c>
      <c r="R74" s="830"/>
      <c r="S74" s="830"/>
      <c r="T74" s="830"/>
      <c r="U74" s="830"/>
      <c r="V74" s="830">
        <v>73</v>
      </c>
      <c r="W74" s="830"/>
      <c r="X74" s="830"/>
      <c r="Y74" s="830"/>
      <c r="Z74" s="830"/>
      <c r="AA74" s="830">
        <v>7</v>
      </c>
      <c r="AB74" s="830"/>
      <c r="AC74" s="830"/>
      <c r="AD74" s="830"/>
      <c r="AE74" s="830"/>
      <c r="AF74" s="830">
        <v>7</v>
      </c>
      <c r="AG74" s="830"/>
      <c r="AH74" s="830"/>
      <c r="AI74" s="830"/>
      <c r="AJ74" s="830"/>
      <c r="AK74" s="830">
        <v>20</v>
      </c>
      <c r="AL74" s="830"/>
      <c r="AM74" s="830"/>
      <c r="AN74" s="830"/>
      <c r="AO74" s="830"/>
      <c r="AP74" s="830" t="s">
        <v>566</v>
      </c>
      <c r="AQ74" s="830"/>
      <c r="AR74" s="830"/>
      <c r="AS74" s="830"/>
      <c r="AT74" s="830"/>
      <c r="AU74" s="830" t="s">
        <v>566</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561</v>
      </c>
      <c r="C75" s="874"/>
      <c r="D75" s="874"/>
      <c r="E75" s="874"/>
      <c r="F75" s="874"/>
      <c r="G75" s="874"/>
      <c r="H75" s="874"/>
      <c r="I75" s="874"/>
      <c r="J75" s="874"/>
      <c r="K75" s="874"/>
      <c r="L75" s="874"/>
      <c r="M75" s="874"/>
      <c r="N75" s="874"/>
      <c r="O75" s="874"/>
      <c r="P75" s="875"/>
      <c r="Q75" s="877">
        <v>141377</v>
      </c>
      <c r="R75" s="878"/>
      <c r="S75" s="878"/>
      <c r="T75" s="878"/>
      <c r="U75" s="834"/>
      <c r="V75" s="879">
        <v>138807</v>
      </c>
      <c r="W75" s="878"/>
      <c r="X75" s="878"/>
      <c r="Y75" s="878"/>
      <c r="Z75" s="834"/>
      <c r="AA75" s="879">
        <v>2570</v>
      </c>
      <c r="AB75" s="878"/>
      <c r="AC75" s="878"/>
      <c r="AD75" s="878"/>
      <c r="AE75" s="834"/>
      <c r="AF75" s="879">
        <v>2570</v>
      </c>
      <c r="AG75" s="878"/>
      <c r="AH75" s="878"/>
      <c r="AI75" s="878"/>
      <c r="AJ75" s="834"/>
      <c r="AK75" s="879" t="s">
        <v>566</v>
      </c>
      <c r="AL75" s="878"/>
      <c r="AM75" s="878"/>
      <c r="AN75" s="878"/>
      <c r="AO75" s="834"/>
      <c r="AP75" s="879" t="s">
        <v>566</v>
      </c>
      <c r="AQ75" s="878"/>
      <c r="AR75" s="878"/>
      <c r="AS75" s="878"/>
      <c r="AT75" s="834"/>
      <c r="AU75" s="879" t="s">
        <v>566</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562</v>
      </c>
      <c r="C76" s="874"/>
      <c r="D76" s="874"/>
      <c r="E76" s="874"/>
      <c r="F76" s="874"/>
      <c r="G76" s="874"/>
      <c r="H76" s="874"/>
      <c r="I76" s="874"/>
      <c r="J76" s="874"/>
      <c r="K76" s="874"/>
      <c r="L76" s="874"/>
      <c r="M76" s="874"/>
      <c r="N76" s="874"/>
      <c r="O76" s="874"/>
      <c r="P76" s="875"/>
      <c r="Q76" s="877">
        <v>185</v>
      </c>
      <c r="R76" s="878"/>
      <c r="S76" s="878"/>
      <c r="T76" s="878"/>
      <c r="U76" s="834"/>
      <c r="V76" s="879">
        <v>181</v>
      </c>
      <c r="W76" s="878"/>
      <c r="X76" s="878"/>
      <c r="Y76" s="878"/>
      <c r="Z76" s="834"/>
      <c r="AA76" s="879">
        <v>4</v>
      </c>
      <c r="AB76" s="878"/>
      <c r="AC76" s="878"/>
      <c r="AD76" s="878"/>
      <c r="AE76" s="834"/>
      <c r="AF76" s="879">
        <v>4</v>
      </c>
      <c r="AG76" s="878"/>
      <c r="AH76" s="878"/>
      <c r="AI76" s="878"/>
      <c r="AJ76" s="834"/>
      <c r="AK76" s="879" t="s">
        <v>566</v>
      </c>
      <c r="AL76" s="878"/>
      <c r="AM76" s="878"/>
      <c r="AN76" s="878"/>
      <c r="AO76" s="834"/>
      <c r="AP76" s="879" t="s">
        <v>566</v>
      </c>
      <c r="AQ76" s="878"/>
      <c r="AR76" s="878"/>
      <c r="AS76" s="878"/>
      <c r="AT76" s="834"/>
      <c r="AU76" s="879" t="s">
        <v>566</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378</v>
      </c>
      <c r="B88" s="789" t="s">
        <v>409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410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415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418</v>
      </c>
      <c r="AB109" s="893"/>
      <c r="AC109" s="893"/>
      <c r="AD109" s="893"/>
      <c r="AE109" s="894"/>
      <c r="AF109" s="892" t="s">
        <v>419</v>
      </c>
      <c r="AG109" s="893"/>
      <c r="AH109" s="893"/>
      <c r="AI109" s="893"/>
      <c r="AJ109" s="894"/>
      <c r="AK109" s="892" t="s">
        <v>295</v>
      </c>
      <c r="AL109" s="893"/>
      <c r="AM109" s="893"/>
      <c r="AN109" s="893"/>
      <c r="AO109" s="894"/>
      <c r="AP109" s="892" t="s">
        <v>420</v>
      </c>
      <c r="AQ109" s="893"/>
      <c r="AR109" s="893"/>
      <c r="AS109" s="893"/>
      <c r="AT109" s="895"/>
      <c r="AU109" s="912" t="s">
        <v>417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418</v>
      </c>
      <c r="BR109" s="893"/>
      <c r="BS109" s="893"/>
      <c r="BT109" s="893"/>
      <c r="BU109" s="894"/>
      <c r="BV109" s="892" t="s">
        <v>419</v>
      </c>
      <c r="BW109" s="893"/>
      <c r="BX109" s="893"/>
      <c r="BY109" s="893"/>
      <c r="BZ109" s="894"/>
      <c r="CA109" s="892" t="s">
        <v>295</v>
      </c>
      <c r="CB109" s="893"/>
      <c r="CC109" s="893"/>
      <c r="CD109" s="893"/>
      <c r="CE109" s="894"/>
      <c r="CF109" s="913" t="s">
        <v>420</v>
      </c>
      <c r="CG109" s="913"/>
      <c r="CH109" s="913"/>
      <c r="CI109" s="913"/>
      <c r="CJ109" s="913"/>
      <c r="CK109" s="892" t="s">
        <v>421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418</v>
      </c>
      <c r="DH109" s="893"/>
      <c r="DI109" s="893"/>
      <c r="DJ109" s="893"/>
      <c r="DK109" s="894"/>
      <c r="DL109" s="892" t="s">
        <v>419</v>
      </c>
      <c r="DM109" s="893"/>
      <c r="DN109" s="893"/>
      <c r="DO109" s="893"/>
      <c r="DP109" s="894"/>
      <c r="DQ109" s="892" t="s">
        <v>295</v>
      </c>
      <c r="DR109" s="893"/>
      <c r="DS109" s="893"/>
      <c r="DT109" s="893"/>
      <c r="DU109" s="894"/>
      <c r="DV109" s="892" t="s">
        <v>420</v>
      </c>
      <c r="DW109" s="893"/>
      <c r="DX109" s="893"/>
      <c r="DY109" s="893"/>
      <c r="DZ109" s="895"/>
    </row>
    <row r="110" spans="1:131" s="230" customFormat="1" ht="26.25" customHeight="1" x14ac:dyDescent="0.2">
      <c r="A110" s="896" t="s">
        <v>422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731118</v>
      </c>
      <c r="AB110" s="900"/>
      <c r="AC110" s="900"/>
      <c r="AD110" s="900"/>
      <c r="AE110" s="901"/>
      <c r="AF110" s="902">
        <v>746004</v>
      </c>
      <c r="AG110" s="900"/>
      <c r="AH110" s="900"/>
      <c r="AI110" s="900"/>
      <c r="AJ110" s="901"/>
      <c r="AK110" s="902">
        <v>706415</v>
      </c>
      <c r="AL110" s="900"/>
      <c r="AM110" s="900"/>
      <c r="AN110" s="900"/>
      <c r="AO110" s="901"/>
      <c r="AP110" s="903">
        <v>17.399999999999999</v>
      </c>
      <c r="AQ110" s="904"/>
      <c r="AR110" s="904"/>
      <c r="AS110" s="904"/>
      <c r="AT110" s="905"/>
      <c r="AU110" s="906" t="s">
        <v>69</v>
      </c>
      <c r="AV110" s="907"/>
      <c r="AW110" s="907"/>
      <c r="AX110" s="907"/>
      <c r="AY110" s="907"/>
      <c r="AZ110" s="929" t="s">
        <v>423</v>
      </c>
      <c r="BA110" s="897"/>
      <c r="BB110" s="897"/>
      <c r="BC110" s="897"/>
      <c r="BD110" s="897"/>
      <c r="BE110" s="897"/>
      <c r="BF110" s="897"/>
      <c r="BG110" s="897"/>
      <c r="BH110" s="897"/>
      <c r="BI110" s="897"/>
      <c r="BJ110" s="897"/>
      <c r="BK110" s="897"/>
      <c r="BL110" s="897"/>
      <c r="BM110" s="897"/>
      <c r="BN110" s="897"/>
      <c r="BO110" s="897"/>
      <c r="BP110" s="898"/>
      <c r="BQ110" s="930">
        <v>6378490</v>
      </c>
      <c r="BR110" s="931"/>
      <c r="BS110" s="931"/>
      <c r="BT110" s="931"/>
      <c r="BU110" s="931"/>
      <c r="BV110" s="931">
        <v>6123494</v>
      </c>
      <c r="BW110" s="931"/>
      <c r="BX110" s="931"/>
      <c r="BY110" s="931"/>
      <c r="BZ110" s="931"/>
      <c r="CA110" s="931">
        <v>5894735</v>
      </c>
      <c r="CB110" s="931"/>
      <c r="CC110" s="931"/>
      <c r="CD110" s="931"/>
      <c r="CE110" s="931"/>
      <c r="CF110" s="944">
        <v>145.30000000000001</v>
      </c>
      <c r="CG110" s="945"/>
      <c r="CH110" s="945"/>
      <c r="CI110" s="945"/>
      <c r="CJ110" s="945"/>
      <c r="CK110" s="946" t="s">
        <v>424</v>
      </c>
      <c r="CL110" s="947"/>
      <c r="CM110" s="929" t="s">
        <v>425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426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427</v>
      </c>
      <c r="BA111" s="923"/>
      <c r="BB111" s="923"/>
      <c r="BC111" s="923"/>
      <c r="BD111" s="923"/>
      <c r="BE111" s="923"/>
      <c r="BF111" s="923"/>
      <c r="BG111" s="923"/>
      <c r="BH111" s="923"/>
      <c r="BI111" s="923"/>
      <c r="BJ111" s="923"/>
      <c r="BK111" s="923"/>
      <c r="BL111" s="923"/>
      <c r="BM111" s="923"/>
      <c r="BN111" s="923"/>
      <c r="BO111" s="923"/>
      <c r="BP111" s="924"/>
      <c r="BQ111" s="925">
        <v>37363</v>
      </c>
      <c r="BR111" s="926"/>
      <c r="BS111" s="926"/>
      <c r="BT111" s="926"/>
      <c r="BU111" s="926"/>
      <c r="BV111" s="926">
        <v>29972</v>
      </c>
      <c r="BW111" s="926"/>
      <c r="BX111" s="926"/>
      <c r="BY111" s="926"/>
      <c r="BZ111" s="926"/>
      <c r="CA111" s="926">
        <v>22533</v>
      </c>
      <c r="CB111" s="926"/>
      <c r="CC111" s="926"/>
      <c r="CD111" s="926"/>
      <c r="CE111" s="926"/>
      <c r="CF111" s="920">
        <v>0.6</v>
      </c>
      <c r="CG111" s="921"/>
      <c r="CH111" s="921"/>
      <c r="CI111" s="921"/>
      <c r="CJ111" s="921"/>
      <c r="CK111" s="948"/>
      <c r="CL111" s="949"/>
      <c r="CM111" s="922" t="s">
        <v>428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429</v>
      </c>
      <c r="B112" s="953"/>
      <c r="C112" s="923" t="s">
        <v>430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431</v>
      </c>
      <c r="BA112" s="923"/>
      <c r="BB112" s="923"/>
      <c r="BC112" s="923"/>
      <c r="BD112" s="923"/>
      <c r="BE112" s="923"/>
      <c r="BF112" s="923"/>
      <c r="BG112" s="923"/>
      <c r="BH112" s="923"/>
      <c r="BI112" s="923"/>
      <c r="BJ112" s="923"/>
      <c r="BK112" s="923"/>
      <c r="BL112" s="923"/>
      <c r="BM112" s="923"/>
      <c r="BN112" s="923"/>
      <c r="BO112" s="923"/>
      <c r="BP112" s="924"/>
      <c r="BQ112" s="925">
        <v>1799991</v>
      </c>
      <c r="BR112" s="926"/>
      <c r="BS112" s="926"/>
      <c r="BT112" s="926"/>
      <c r="BU112" s="926"/>
      <c r="BV112" s="926">
        <v>1778179</v>
      </c>
      <c r="BW112" s="926"/>
      <c r="BX112" s="926"/>
      <c r="BY112" s="926"/>
      <c r="BZ112" s="926"/>
      <c r="CA112" s="926">
        <v>1728545</v>
      </c>
      <c r="CB112" s="926"/>
      <c r="CC112" s="926"/>
      <c r="CD112" s="926"/>
      <c r="CE112" s="926"/>
      <c r="CF112" s="920">
        <v>42.6</v>
      </c>
      <c r="CG112" s="921"/>
      <c r="CH112" s="921"/>
      <c r="CI112" s="921"/>
      <c r="CJ112" s="921"/>
      <c r="CK112" s="948"/>
      <c r="CL112" s="949"/>
      <c r="CM112" s="922" t="s">
        <v>432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433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194184</v>
      </c>
      <c r="AB113" s="938"/>
      <c r="AC113" s="938"/>
      <c r="AD113" s="938"/>
      <c r="AE113" s="939"/>
      <c r="AF113" s="940">
        <v>195579</v>
      </c>
      <c r="AG113" s="938"/>
      <c r="AH113" s="938"/>
      <c r="AI113" s="938"/>
      <c r="AJ113" s="939"/>
      <c r="AK113" s="940">
        <v>189404</v>
      </c>
      <c r="AL113" s="938"/>
      <c r="AM113" s="938"/>
      <c r="AN113" s="938"/>
      <c r="AO113" s="939"/>
      <c r="AP113" s="941">
        <v>4.7</v>
      </c>
      <c r="AQ113" s="942"/>
      <c r="AR113" s="942"/>
      <c r="AS113" s="942"/>
      <c r="AT113" s="943"/>
      <c r="AU113" s="908"/>
      <c r="AV113" s="909"/>
      <c r="AW113" s="909"/>
      <c r="AX113" s="909"/>
      <c r="AY113" s="909"/>
      <c r="AZ113" s="922" t="s">
        <v>434</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435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436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1225</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437</v>
      </c>
      <c r="BA114" s="923"/>
      <c r="BB114" s="923"/>
      <c r="BC114" s="923"/>
      <c r="BD114" s="923"/>
      <c r="BE114" s="923"/>
      <c r="BF114" s="923"/>
      <c r="BG114" s="923"/>
      <c r="BH114" s="923"/>
      <c r="BI114" s="923"/>
      <c r="BJ114" s="923"/>
      <c r="BK114" s="923"/>
      <c r="BL114" s="923"/>
      <c r="BM114" s="923"/>
      <c r="BN114" s="923"/>
      <c r="BO114" s="923"/>
      <c r="BP114" s="924"/>
      <c r="BQ114" s="925">
        <v>1101062</v>
      </c>
      <c r="BR114" s="926"/>
      <c r="BS114" s="926"/>
      <c r="BT114" s="926"/>
      <c r="BU114" s="926"/>
      <c r="BV114" s="926">
        <v>1047828</v>
      </c>
      <c r="BW114" s="926"/>
      <c r="BX114" s="926"/>
      <c r="BY114" s="926"/>
      <c r="BZ114" s="926"/>
      <c r="CA114" s="926">
        <v>985605</v>
      </c>
      <c r="CB114" s="926"/>
      <c r="CC114" s="926"/>
      <c r="CD114" s="926"/>
      <c r="CE114" s="926"/>
      <c r="CF114" s="920">
        <v>24.3</v>
      </c>
      <c r="CG114" s="921"/>
      <c r="CH114" s="921"/>
      <c r="CI114" s="921"/>
      <c r="CJ114" s="921"/>
      <c r="CK114" s="948"/>
      <c r="CL114" s="949"/>
      <c r="CM114" s="922" t="s">
        <v>438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440</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441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442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443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445</v>
      </c>
      <c r="Z117" s="894"/>
      <c r="AA117" s="978">
        <v>926527</v>
      </c>
      <c r="AB117" s="979"/>
      <c r="AC117" s="979"/>
      <c r="AD117" s="979"/>
      <c r="AE117" s="980"/>
      <c r="AF117" s="981">
        <v>941583</v>
      </c>
      <c r="AG117" s="979"/>
      <c r="AH117" s="979"/>
      <c r="AI117" s="979"/>
      <c r="AJ117" s="980"/>
      <c r="AK117" s="981">
        <v>895819</v>
      </c>
      <c r="AL117" s="979"/>
      <c r="AM117" s="979"/>
      <c r="AN117" s="979"/>
      <c r="AO117" s="980"/>
      <c r="AP117" s="982"/>
      <c r="AQ117" s="983"/>
      <c r="AR117" s="983"/>
      <c r="AS117" s="983"/>
      <c r="AT117" s="984"/>
      <c r="AU117" s="908"/>
      <c r="AV117" s="909"/>
      <c r="AW117" s="909"/>
      <c r="AX117" s="909"/>
      <c r="AY117" s="909"/>
      <c r="AZ117" s="974" t="s">
        <v>446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421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418</v>
      </c>
      <c r="AB118" s="893"/>
      <c r="AC118" s="893"/>
      <c r="AD118" s="893"/>
      <c r="AE118" s="894"/>
      <c r="AF118" s="892" t="s">
        <v>419</v>
      </c>
      <c r="AG118" s="893"/>
      <c r="AH118" s="893"/>
      <c r="AI118" s="893"/>
      <c r="AJ118" s="894"/>
      <c r="AK118" s="892" t="s">
        <v>295</v>
      </c>
      <c r="AL118" s="893"/>
      <c r="AM118" s="893"/>
      <c r="AN118" s="893"/>
      <c r="AO118" s="894"/>
      <c r="AP118" s="970" t="s">
        <v>420</v>
      </c>
      <c r="AQ118" s="971"/>
      <c r="AR118" s="971"/>
      <c r="AS118" s="971"/>
      <c r="AT118" s="972"/>
      <c r="AU118" s="908"/>
      <c r="AV118" s="909"/>
      <c r="AW118" s="909"/>
      <c r="AX118" s="909"/>
      <c r="AY118" s="909"/>
      <c r="AZ118" s="973" t="s">
        <v>448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424</v>
      </c>
      <c r="B119" s="947"/>
      <c r="C119" s="929" t="s">
        <v>425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450</v>
      </c>
      <c r="BP119" s="1005"/>
      <c r="BQ119" s="999">
        <v>9316906</v>
      </c>
      <c r="BR119" s="1000"/>
      <c r="BS119" s="1000"/>
      <c r="BT119" s="1000"/>
      <c r="BU119" s="1000"/>
      <c r="BV119" s="1000">
        <v>8979473</v>
      </c>
      <c r="BW119" s="1000"/>
      <c r="BX119" s="1000"/>
      <c r="BY119" s="1000"/>
      <c r="BZ119" s="1000"/>
      <c r="CA119" s="1000">
        <v>8631418</v>
      </c>
      <c r="CB119" s="1000"/>
      <c r="CC119" s="1000"/>
      <c r="CD119" s="1000"/>
      <c r="CE119" s="1000"/>
      <c r="CF119" s="1001"/>
      <c r="CG119" s="1002"/>
      <c r="CH119" s="1002"/>
      <c r="CI119" s="1002"/>
      <c r="CJ119" s="1003"/>
      <c r="CK119" s="950"/>
      <c r="CL119" s="951"/>
      <c r="CM119" s="973" t="s">
        <v>451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37363</v>
      </c>
      <c r="DH119" s="986"/>
      <c r="DI119" s="986"/>
      <c r="DJ119" s="986"/>
      <c r="DK119" s="987"/>
      <c r="DL119" s="985">
        <v>29972</v>
      </c>
      <c r="DM119" s="986"/>
      <c r="DN119" s="986"/>
      <c r="DO119" s="986"/>
      <c r="DP119" s="987"/>
      <c r="DQ119" s="985">
        <v>22533</v>
      </c>
      <c r="DR119" s="986"/>
      <c r="DS119" s="986"/>
      <c r="DT119" s="986"/>
      <c r="DU119" s="987"/>
      <c r="DV119" s="988">
        <v>0.6</v>
      </c>
      <c r="DW119" s="989"/>
      <c r="DX119" s="989"/>
      <c r="DY119" s="989"/>
      <c r="DZ119" s="990"/>
    </row>
    <row r="120" spans="1:130" s="230" customFormat="1" ht="26.25" customHeight="1" x14ac:dyDescent="0.2">
      <c r="A120" s="1057"/>
      <c r="B120" s="949"/>
      <c r="C120" s="922" t="s">
        <v>428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452</v>
      </c>
      <c r="AV120" s="992"/>
      <c r="AW120" s="992"/>
      <c r="AX120" s="992"/>
      <c r="AY120" s="993"/>
      <c r="AZ120" s="929" t="s">
        <v>453</v>
      </c>
      <c r="BA120" s="897"/>
      <c r="BB120" s="897"/>
      <c r="BC120" s="897"/>
      <c r="BD120" s="897"/>
      <c r="BE120" s="897"/>
      <c r="BF120" s="897"/>
      <c r="BG120" s="897"/>
      <c r="BH120" s="897"/>
      <c r="BI120" s="897"/>
      <c r="BJ120" s="897"/>
      <c r="BK120" s="897"/>
      <c r="BL120" s="897"/>
      <c r="BM120" s="897"/>
      <c r="BN120" s="897"/>
      <c r="BO120" s="897"/>
      <c r="BP120" s="898"/>
      <c r="BQ120" s="930">
        <v>9705501</v>
      </c>
      <c r="BR120" s="931"/>
      <c r="BS120" s="931"/>
      <c r="BT120" s="931"/>
      <c r="BU120" s="931"/>
      <c r="BV120" s="931">
        <v>10386142</v>
      </c>
      <c r="BW120" s="931"/>
      <c r="BX120" s="931"/>
      <c r="BY120" s="931"/>
      <c r="BZ120" s="931"/>
      <c r="CA120" s="931">
        <v>10624946</v>
      </c>
      <c r="CB120" s="931"/>
      <c r="CC120" s="931"/>
      <c r="CD120" s="931"/>
      <c r="CE120" s="931"/>
      <c r="CF120" s="944">
        <v>261.89999999999998</v>
      </c>
      <c r="CG120" s="945"/>
      <c r="CH120" s="945"/>
      <c r="CI120" s="945"/>
      <c r="CJ120" s="945"/>
      <c r="CK120" s="1006" t="s">
        <v>454</v>
      </c>
      <c r="CL120" s="1007"/>
      <c r="CM120" s="1007"/>
      <c r="CN120" s="1007"/>
      <c r="CO120" s="1008"/>
      <c r="CP120" s="1014" t="s">
        <v>399</v>
      </c>
      <c r="CQ120" s="1015"/>
      <c r="CR120" s="1015"/>
      <c r="CS120" s="1015"/>
      <c r="CT120" s="1015"/>
      <c r="CU120" s="1015"/>
      <c r="CV120" s="1015"/>
      <c r="CW120" s="1015"/>
      <c r="CX120" s="1015"/>
      <c r="CY120" s="1015"/>
      <c r="CZ120" s="1015"/>
      <c r="DA120" s="1015"/>
      <c r="DB120" s="1015"/>
      <c r="DC120" s="1015"/>
      <c r="DD120" s="1015"/>
      <c r="DE120" s="1015"/>
      <c r="DF120" s="1016"/>
      <c r="DG120" s="930">
        <v>628992</v>
      </c>
      <c r="DH120" s="931"/>
      <c r="DI120" s="931"/>
      <c r="DJ120" s="931"/>
      <c r="DK120" s="931"/>
      <c r="DL120" s="931">
        <v>669377</v>
      </c>
      <c r="DM120" s="931"/>
      <c r="DN120" s="931"/>
      <c r="DO120" s="931"/>
      <c r="DP120" s="931"/>
      <c r="DQ120" s="931">
        <v>659593</v>
      </c>
      <c r="DR120" s="931"/>
      <c r="DS120" s="931"/>
      <c r="DT120" s="931"/>
      <c r="DU120" s="931"/>
      <c r="DV120" s="932">
        <v>16.3</v>
      </c>
      <c r="DW120" s="932"/>
      <c r="DX120" s="932"/>
      <c r="DY120" s="932"/>
      <c r="DZ120" s="933"/>
    </row>
    <row r="121" spans="1:130" s="230" customFormat="1" ht="26.25" customHeight="1" x14ac:dyDescent="0.2">
      <c r="A121" s="1057"/>
      <c r="B121" s="949"/>
      <c r="C121" s="974" t="s">
        <v>455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456</v>
      </c>
      <c r="BA121" s="923"/>
      <c r="BB121" s="923"/>
      <c r="BC121" s="923"/>
      <c r="BD121" s="923"/>
      <c r="BE121" s="923"/>
      <c r="BF121" s="923"/>
      <c r="BG121" s="923"/>
      <c r="BH121" s="923"/>
      <c r="BI121" s="923"/>
      <c r="BJ121" s="923"/>
      <c r="BK121" s="923"/>
      <c r="BL121" s="923"/>
      <c r="BM121" s="923"/>
      <c r="BN121" s="923"/>
      <c r="BO121" s="923"/>
      <c r="BP121" s="924"/>
      <c r="BQ121" s="925">
        <v>94460</v>
      </c>
      <c r="BR121" s="926"/>
      <c r="BS121" s="926"/>
      <c r="BT121" s="926"/>
      <c r="BU121" s="926"/>
      <c r="BV121" s="926">
        <v>90260</v>
      </c>
      <c r="BW121" s="926"/>
      <c r="BX121" s="926"/>
      <c r="BY121" s="926"/>
      <c r="BZ121" s="926"/>
      <c r="CA121" s="926">
        <v>85619</v>
      </c>
      <c r="CB121" s="926"/>
      <c r="CC121" s="926"/>
      <c r="CD121" s="926"/>
      <c r="CE121" s="926"/>
      <c r="CF121" s="920">
        <v>2.1</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342967</v>
      </c>
      <c r="DH121" s="926"/>
      <c r="DI121" s="926"/>
      <c r="DJ121" s="926"/>
      <c r="DK121" s="926"/>
      <c r="DL121" s="926">
        <v>324893</v>
      </c>
      <c r="DM121" s="926"/>
      <c r="DN121" s="926"/>
      <c r="DO121" s="926"/>
      <c r="DP121" s="926"/>
      <c r="DQ121" s="926">
        <v>367950</v>
      </c>
      <c r="DR121" s="926"/>
      <c r="DS121" s="926"/>
      <c r="DT121" s="926"/>
      <c r="DU121" s="926"/>
      <c r="DV121" s="927">
        <v>9.1</v>
      </c>
      <c r="DW121" s="927"/>
      <c r="DX121" s="927"/>
      <c r="DY121" s="927"/>
      <c r="DZ121" s="928"/>
    </row>
    <row r="122" spans="1:130" s="230" customFormat="1" ht="26.25" customHeight="1" x14ac:dyDescent="0.2">
      <c r="A122" s="1057"/>
      <c r="B122" s="949"/>
      <c r="C122" s="922" t="s">
        <v>438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457</v>
      </c>
      <c r="BA122" s="965"/>
      <c r="BB122" s="965"/>
      <c r="BC122" s="965"/>
      <c r="BD122" s="965"/>
      <c r="BE122" s="965"/>
      <c r="BF122" s="965"/>
      <c r="BG122" s="965"/>
      <c r="BH122" s="965"/>
      <c r="BI122" s="965"/>
      <c r="BJ122" s="965"/>
      <c r="BK122" s="965"/>
      <c r="BL122" s="965"/>
      <c r="BM122" s="965"/>
      <c r="BN122" s="965"/>
      <c r="BO122" s="965"/>
      <c r="BP122" s="966"/>
      <c r="BQ122" s="999">
        <v>6914241</v>
      </c>
      <c r="BR122" s="1000"/>
      <c r="BS122" s="1000"/>
      <c r="BT122" s="1000"/>
      <c r="BU122" s="1000"/>
      <c r="BV122" s="1000">
        <v>6743431</v>
      </c>
      <c r="BW122" s="1000"/>
      <c r="BX122" s="1000"/>
      <c r="BY122" s="1000"/>
      <c r="BZ122" s="1000"/>
      <c r="CA122" s="1000">
        <v>6474763</v>
      </c>
      <c r="CB122" s="1000"/>
      <c r="CC122" s="1000"/>
      <c r="CD122" s="1000"/>
      <c r="CE122" s="1000"/>
      <c r="CF122" s="1017">
        <v>159.6</v>
      </c>
      <c r="CG122" s="1018"/>
      <c r="CH122" s="1018"/>
      <c r="CI122" s="1018"/>
      <c r="CJ122" s="1018"/>
      <c r="CK122" s="1009"/>
      <c r="CL122" s="1010"/>
      <c r="CM122" s="1010"/>
      <c r="CN122" s="1010"/>
      <c r="CO122" s="1011"/>
      <c r="CP122" s="1019" t="s">
        <v>398</v>
      </c>
      <c r="CQ122" s="1020"/>
      <c r="CR122" s="1020"/>
      <c r="CS122" s="1020"/>
      <c r="CT122" s="1020"/>
      <c r="CU122" s="1020"/>
      <c r="CV122" s="1020"/>
      <c r="CW122" s="1020"/>
      <c r="CX122" s="1020"/>
      <c r="CY122" s="1020"/>
      <c r="CZ122" s="1020"/>
      <c r="DA122" s="1020"/>
      <c r="DB122" s="1020"/>
      <c r="DC122" s="1020"/>
      <c r="DD122" s="1020"/>
      <c r="DE122" s="1020"/>
      <c r="DF122" s="1021"/>
      <c r="DG122" s="925">
        <v>329127</v>
      </c>
      <c r="DH122" s="926"/>
      <c r="DI122" s="926"/>
      <c r="DJ122" s="926"/>
      <c r="DK122" s="926"/>
      <c r="DL122" s="926">
        <v>303176</v>
      </c>
      <c r="DM122" s="926"/>
      <c r="DN122" s="926"/>
      <c r="DO122" s="926"/>
      <c r="DP122" s="926"/>
      <c r="DQ122" s="926">
        <v>278411</v>
      </c>
      <c r="DR122" s="926"/>
      <c r="DS122" s="926"/>
      <c r="DT122" s="926"/>
      <c r="DU122" s="926"/>
      <c r="DV122" s="927">
        <v>6.9</v>
      </c>
      <c r="DW122" s="927"/>
      <c r="DX122" s="927"/>
      <c r="DY122" s="927"/>
      <c r="DZ122" s="928"/>
    </row>
    <row r="123" spans="1:130" s="230" customFormat="1" ht="26.25" customHeight="1" x14ac:dyDescent="0.2">
      <c r="A123" s="1057"/>
      <c r="B123" s="949"/>
      <c r="C123" s="922" t="s">
        <v>444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458</v>
      </c>
      <c r="BP123" s="1005"/>
      <c r="BQ123" s="1063">
        <v>16714202</v>
      </c>
      <c r="BR123" s="1064"/>
      <c r="BS123" s="1064"/>
      <c r="BT123" s="1064"/>
      <c r="BU123" s="1064"/>
      <c r="BV123" s="1064">
        <v>17219833</v>
      </c>
      <c r="BW123" s="1064"/>
      <c r="BX123" s="1064"/>
      <c r="BY123" s="1064"/>
      <c r="BZ123" s="1064"/>
      <c r="CA123" s="1064">
        <v>17185328</v>
      </c>
      <c r="CB123" s="1064"/>
      <c r="CC123" s="1064"/>
      <c r="CD123" s="1064"/>
      <c r="CE123" s="1064"/>
      <c r="CF123" s="1001"/>
      <c r="CG123" s="1002"/>
      <c r="CH123" s="1002"/>
      <c r="CI123" s="1002"/>
      <c r="CJ123" s="1003"/>
      <c r="CK123" s="1009"/>
      <c r="CL123" s="1010"/>
      <c r="CM123" s="1010"/>
      <c r="CN123" s="1010"/>
      <c r="CO123" s="1011"/>
      <c r="CP123" s="1019" t="s">
        <v>393</v>
      </c>
      <c r="CQ123" s="1020"/>
      <c r="CR123" s="1020"/>
      <c r="CS123" s="1020"/>
      <c r="CT123" s="1020"/>
      <c r="CU123" s="1020"/>
      <c r="CV123" s="1020"/>
      <c r="CW123" s="1020"/>
      <c r="CX123" s="1020"/>
      <c r="CY123" s="1020"/>
      <c r="CZ123" s="1020"/>
      <c r="DA123" s="1020"/>
      <c r="DB123" s="1020"/>
      <c r="DC123" s="1020"/>
      <c r="DD123" s="1020"/>
      <c r="DE123" s="1020"/>
      <c r="DF123" s="1021"/>
      <c r="DG123" s="958">
        <v>167938</v>
      </c>
      <c r="DH123" s="959"/>
      <c r="DI123" s="959"/>
      <c r="DJ123" s="959"/>
      <c r="DK123" s="960"/>
      <c r="DL123" s="961">
        <v>183555</v>
      </c>
      <c r="DM123" s="959"/>
      <c r="DN123" s="959"/>
      <c r="DO123" s="959"/>
      <c r="DP123" s="960"/>
      <c r="DQ123" s="961">
        <v>159730</v>
      </c>
      <c r="DR123" s="959"/>
      <c r="DS123" s="959"/>
      <c r="DT123" s="959"/>
      <c r="DU123" s="960"/>
      <c r="DV123" s="962">
        <v>3.9</v>
      </c>
      <c r="DW123" s="963"/>
      <c r="DX123" s="963"/>
      <c r="DY123" s="963"/>
      <c r="DZ123" s="964"/>
    </row>
    <row r="124" spans="1:130" s="230" customFormat="1" ht="26.25" customHeight="1" thickBot="1" x14ac:dyDescent="0.25">
      <c r="A124" s="1057"/>
      <c r="B124" s="949"/>
      <c r="C124" s="922" t="s">
        <v>447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460</v>
      </c>
      <c r="CQ124" s="1020"/>
      <c r="CR124" s="1020"/>
      <c r="CS124" s="1020"/>
      <c r="CT124" s="1020"/>
      <c r="CU124" s="1020"/>
      <c r="CV124" s="1020"/>
      <c r="CW124" s="1020"/>
      <c r="CX124" s="1020"/>
      <c r="CY124" s="1020"/>
      <c r="CZ124" s="1020"/>
      <c r="DA124" s="1020"/>
      <c r="DB124" s="1020"/>
      <c r="DC124" s="1020"/>
      <c r="DD124" s="1020"/>
      <c r="DE124" s="1020"/>
      <c r="DF124" s="1021"/>
      <c r="DG124" s="1004">
        <v>330967</v>
      </c>
      <c r="DH124" s="986"/>
      <c r="DI124" s="986"/>
      <c r="DJ124" s="986"/>
      <c r="DK124" s="987"/>
      <c r="DL124" s="985">
        <v>297178</v>
      </c>
      <c r="DM124" s="986"/>
      <c r="DN124" s="986"/>
      <c r="DO124" s="986"/>
      <c r="DP124" s="987"/>
      <c r="DQ124" s="985">
        <v>262861</v>
      </c>
      <c r="DR124" s="986"/>
      <c r="DS124" s="986"/>
      <c r="DT124" s="986"/>
      <c r="DU124" s="987"/>
      <c r="DV124" s="988">
        <v>6.5</v>
      </c>
      <c r="DW124" s="989"/>
      <c r="DX124" s="989"/>
      <c r="DY124" s="989"/>
      <c r="DZ124" s="990"/>
    </row>
    <row r="125" spans="1:130" s="230" customFormat="1" ht="26.25" customHeight="1" x14ac:dyDescent="0.2">
      <c r="A125" s="1057"/>
      <c r="B125" s="949"/>
      <c r="C125" s="922" t="s">
        <v>449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461</v>
      </c>
      <c r="CL125" s="1007"/>
      <c r="CM125" s="1007"/>
      <c r="CN125" s="1007"/>
      <c r="CO125" s="1008"/>
      <c r="CP125" s="929" t="s">
        <v>462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451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464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465</v>
      </c>
      <c r="AY127" s="1032"/>
      <c r="AZ127" s="1032"/>
      <c r="BA127" s="1032"/>
      <c r="BB127" s="1032"/>
      <c r="BC127" s="1032"/>
      <c r="BD127" s="1032"/>
      <c r="BE127" s="1033"/>
      <c r="BF127" s="1034" t="s">
        <v>466</v>
      </c>
      <c r="BG127" s="1032"/>
      <c r="BH127" s="1032"/>
      <c r="BI127" s="1032"/>
      <c r="BJ127" s="1032"/>
      <c r="BK127" s="1032"/>
      <c r="BL127" s="1033"/>
      <c r="BM127" s="1034" t="s">
        <v>467</v>
      </c>
      <c r="BN127" s="1032"/>
      <c r="BO127" s="1032"/>
      <c r="BP127" s="1032"/>
      <c r="BQ127" s="1032"/>
      <c r="BR127" s="1032"/>
      <c r="BS127" s="1033"/>
      <c r="BT127" s="1034" t="s">
        <v>468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470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471</v>
      </c>
      <c r="X128" s="1043"/>
      <c r="Y128" s="1043"/>
      <c r="Z128" s="1044"/>
      <c r="AA128" s="1045">
        <v>6060</v>
      </c>
      <c r="AB128" s="1046"/>
      <c r="AC128" s="1046"/>
      <c r="AD128" s="1046"/>
      <c r="AE128" s="1047"/>
      <c r="AF128" s="1048">
        <v>4576</v>
      </c>
      <c r="AG128" s="1046"/>
      <c r="AH128" s="1046"/>
      <c r="AI128" s="1046"/>
      <c r="AJ128" s="1047"/>
      <c r="AK128" s="1048">
        <v>5013</v>
      </c>
      <c r="AL128" s="1046"/>
      <c r="AM128" s="1046"/>
      <c r="AN128" s="1046"/>
      <c r="AO128" s="1047"/>
      <c r="AP128" s="1049"/>
      <c r="AQ128" s="1050"/>
      <c r="AR128" s="1050"/>
      <c r="AS128" s="1050"/>
      <c r="AT128" s="1051"/>
      <c r="AU128" s="232"/>
      <c r="AV128" s="232"/>
      <c r="AW128" s="232"/>
      <c r="AX128" s="896" t="s">
        <v>472</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473</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474</v>
      </c>
      <c r="X129" s="1071"/>
      <c r="Y129" s="1071"/>
      <c r="Z129" s="1072"/>
      <c r="AA129" s="958">
        <v>5028976</v>
      </c>
      <c r="AB129" s="959"/>
      <c r="AC129" s="959"/>
      <c r="AD129" s="959"/>
      <c r="AE129" s="960"/>
      <c r="AF129" s="961">
        <v>4892276</v>
      </c>
      <c r="AG129" s="959"/>
      <c r="AH129" s="959"/>
      <c r="AI129" s="959"/>
      <c r="AJ129" s="960"/>
      <c r="AK129" s="961">
        <v>4889092</v>
      </c>
      <c r="AL129" s="959"/>
      <c r="AM129" s="959"/>
      <c r="AN129" s="959"/>
      <c r="AO129" s="960"/>
      <c r="AP129" s="1073"/>
      <c r="AQ129" s="1074"/>
      <c r="AR129" s="1074"/>
      <c r="AS129" s="1074"/>
      <c r="AT129" s="1075"/>
      <c r="AU129" s="233"/>
      <c r="AV129" s="233"/>
      <c r="AW129" s="233"/>
      <c r="AX129" s="1065" t="s">
        <v>475</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477</v>
      </c>
      <c r="X130" s="1071"/>
      <c r="Y130" s="1071"/>
      <c r="Z130" s="1072"/>
      <c r="AA130" s="958">
        <v>883663</v>
      </c>
      <c r="AB130" s="959"/>
      <c r="AC130" s="959"/>
      <c r="AD130" s="959"/>
      <c r="AE130" s="960"/>
      <c r="AF130" s="961">
        <v>874920</v>
      </c>
      <c r="AG130" s="959"/>
      <c r="AH130" s="959"/>
      <c r="AI130" s="959"/>
      <c r="AJ130" s="960"/>
      <c r="AK130" s="961">
        <v>832057</v>
      </c>
      <c r="AL130" s="959"/>
      <c r="AM130" s="959"/>
      <c r="AN130" s="959"/>
      <c r="AO130" s="960"/>
      <c r="AP130" s="1073"/>
      <c r="AQ130" s="1074"/>
      <c r="AR130" s="1074"/>
      <c r="AS130" s="1074"/>
      <c r="AT130" s="1075"/>
      <c r="AU130" s="233"/>
      <c r="AV130" s="233"/>
      <c r="AW130" s="233"/>
      <c r="AX130" s="1065" t="s">
        <v>478</v>
      </c>
      <c r="AY130" s="923"/>
      <c r="AZ130" s="923"/>
      <c r="BA130" s="923"/>
      <c r="BB130" s="923"/>
      <c r="BC130" s="923"/>
      <c r="BD130" s="923"/>
      <c r="BE130" s="924"/>
      <c r="BF130" s="1101">
        <v>1.2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479</v>
      </c>
      <c r="X131" s="1108"/>
      <c r="Y131" s="1108"/>
      <c r="Z131" s="1109"/>
      <c r="AA131" s="1004">
        <v>4145313</v>
      </c>
      <c r="AB131" s="986"/>
      <c r="AC131" s="986"/>
      <c r="AD131" s="986"/>
      <c r="AE131" s="987"/>
      <c r="AF131" s="985">
        <v>4017356</v>
      </c>
      <c r="AG131" s="986"/>
      <c r="AH131" s="986"/>
      <c r="AI131" s="986"/>
      <c r="AJ131" s="987"/>
      <c r="AK131" s="985">
        <v>4057035</v>
      </c>
      <c r="AL131" s="986"/>
      <c r="AM131" s="986"/>
      <c r="AN131" s="986"/>
      <c r="AO131" s="987"/>
      <c r="AP131" s="1110"/>
      <c r="AQ131" s="1111"/>
      <c r="AR131" s="1111"/>
      <c r="AS131" s="1111"/>
      <c r="AT131" s="1112"/>
      <c r="AU131" s="233"/>
      <c r="AV131" s="233"/>
      <c r="AW131" s="233"/>
      <c r="AX131" s="1083" t="s">
        <v>480</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481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482</v>
      </c>
      <c r="W132" s="1094"/>
      <c r="X132" s="1094"/>
      <c r="Y132" s="1094"/>
      <c r="Z132" s="1095"/>
      <c r="AA132" s="1096">
        <v>0.88784610500000005</v>
      </c>
      <c r="AB132" s="1097"/>
      <c r="AC132" s="1097"/>
      <c r="AD132" s="1097"/>
      <c r="AE132" s="1098"/>
      <c r="AF132" s="1099">
        <v>1.545469209</v>
      </c>
      <c r="AG132" s="1097"/>
      <c r="AH132" s="1097"/>
      <c r="AI132" s="1097"/>
      <c r="AJ132" s="1098"/>
      <c r="AK132" s="1099">
        <v>1.4480772289999999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483</v>
      </c>
      <c r="W133" s="1077"/>
      <c r="X133" s="1077"/>
      <c r="Y133" s="1077"/>
      <c r="Z133" s="1078"/>
      <c r="AA133" s="1079">
        <v>1.5</v>
      </c>
      <c r="AB133" s="1080"/>
      <c r="AC133" s="1080"/>
      <c r="AD133" s="1080"/>
      <c r="AE133" s="1081"/>
      <c r="AF133" s="1079">
        <v>1.3</v>
      </c>
      <c r="AG133" s="1080"/>
      <c r="AH133" s="1080"/>
      <c r="AI133" s="1080"/>
      <c r="AJ133" s="1081"/>
      <c r="AK133" s="1079">
        <v>1.2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pqL/R08DxY54rxHiIYg8g27aa1PTGLImzFO0mJhhbvuu2lagbZCjiTg9c74ucSD7HgpABuaOZy/wNJrlxH3tQ==" saltValue="JoRGVO70lEF+GIjah0LZ0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C9JS7q6H3WH0erf5l2jBsGW7pGV7Vqrn6TLvr44xSP/02d98d7hxErSOaCNymQf7kyRYBzGbLGBbW0TTt7EgLg==" saltValue="9he+6qMb8AigR6e/wby7d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O/gwafHw2xl3TDcd3hpgA76uBB32mwMkf52mvY63e+EkoevlvC8qyys6r0GsrqzHGyYrldy7hpsaxRI58znxTQ==" saltValue="aeIwVAap5TkIaQj/bL8N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487</v>
      </c>
      <c r="AP7" s="272"/>
      <c r="AQ7" s="273" t="s">
        <v>488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489</v>
      </c>
      <c r="AQ8" s="279" t="s">
        <v>490</v>
      </c>
      <c r="AR8" s="280" t="s">
        <v>491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492</v>
      </c>
      <c r="AL9" s="1117"/>
      <c r="AM9" s="1117"/>
      <c r="AN9" s="1118"/>
      <c r="AO9" s="281">
        <v>1142612</v>
      </c>
      <c r="AP9" s="281">
        <v>135993</v>
      </c>
      <c r="AQ9" s="282">
        <v>143407</v>
      </c>
      <c r="AR9" s="283">
        <v>-5.2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493</v>
      </c>
      <c r="AL10" s="1117"/>
      <c r="AM10" s="1117"/>
      <c r="AN10" s="1118"/>
      <c r="AO10" s="284">
        <v>328078</v>
      </c>
      <c r="AP10" s="284">
        <v>39048</v>
      </c>
      <c r="AQ10" s="285">
        <v>20271</v>
      </c>
      <c r="AR10" s="286">
        <v>92.6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494</v>
      </c>
      <c r="AL11" s="1117"/>
      <c r="AM11" s="1117"/>
      <c r="AN11" s="1118"/>
      <c r="AO11" s="284" t="s">
        <v>495</v>
      </c>
      <c r="AP11" s="284" t="s">
        <v>495</v>
      </c>
      <c r="AQ11" s="285">
        <v>1412</v>
      </c>
      <c r="AR11" s="286" t="s">
        <v>495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496</v>
      </c>
      <c r="AL12" s="1117"/>
      <c r="AM12" s="1117"/>
      <c r="AN12" s="1118"/>
      <c r="AO12" s="284" t="s">
        <v>495</v>
      </c>
      <c r="AP12" s="284" t="s">
        <v>495</v>
      </c>
      <c r="AQ12" s="285" t="s">
        <v>495</v>
      </c>
      <c r="AR12" s="286" t="s">
        <v>495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497</v>
      </c>
      <c r="AL13" s="1117"/>
      <c r="AM13" s="1117"/>
      <c r="AN13" s="1118"/>
      <c r="AO13" s="284">
        <v>42627</v>
      </c>
      <c r="AP13" s="284">
        <v>5073</v>
      </c>
      <c r="AQ13" s="285">
        <v>5234</v>
      </c>
      <c r="AR13" s="286">
        <v>-3.1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498</v>
      </c>
      <c r="AL14" s="1117"/>
      <c r="AM14" s="1117"/>
      <c r="AN14" s="1118"/>
      <c r="AO14" s="284">
        <v>25857</v>
      </c>
      <c r="AP14" s="284">
        <v>3077</v>
      </c>
      <c r="AQ14" s="285">
        <v>3337</v>
      </c>
      <c r="AR14" s="286">
        <v>-7.8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499</v>
      </c>
      <c r="AL15" s="1120"/>
      <c r="AM15" s="1120"/>
      <c r="AN15" s="1121"/>
      <c r="AO15" s="284">
        <v>-81936</v>
      </c>
      <c r="AP15" s="284">
        <v>-9752</v>
      </c>
      <c r="AQ15" s="285">
        <v>-9830</v>
      </c>
      <c r="AR15" s="286">
        <v>-0.8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1457238</v>
      </c>
      <c r="AP16" s="284">
        <v>173439</v>
      </c>
      <c r="AQ16" s="285">
        <v>163831</v>
      </c>
      <c r="AR16" s="286">
        <v>5.9</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501</v>
      </c>
      <c r="AP20" s="293" t="s">
        <v>502</v>
      </c>
      <c r="AQ20" s="294" t="s">
        <v>503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504</v>
      </c>
      <c r="AL21" s="1123"/>
      <c r="AM21" s="1123"/>
      <c r="AN21" s="1124"/>
      <c r="AO21" s="297">
        <v>11.31</v>
      </c>
      <c r="AP21" s="298">
        <v>14.18</v>
      </c>
      <c r="AQ21" s="299">
        <v>-2.87</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505</v>
      </c>
      <c r="AL22" s="1123"/>
      <c r="AM22" s="1123"/>
      <c r="AN22" s="1124"/>
      <c r="AO22" s="302">
        <v>90.5</v>
      </c>
      <c r="AP22" s="303">
        <v>95.4</v>
      </c>
      <c r="AQ22" s="304">
        <v>-4.9000000000000004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506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487</v>
      </c>
      <c r="AP30" s="272"/>
      <c r="AQ30" s="273" t="s">
        <v>488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489</v>
      </c>
      <c r="AQ31" s="279" t="s">
        <v>490</v>
      </c>
      <c r="AR31" s="280" t="s">
        <v>491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509</v>
      </c>
      <c r="AL32" s="1131"/>
      <c r="AM32" s="1131"/>
      <c r="AN32" s="1132"/>
      <c r="AO32" s="312">
        <v>706415</v>
      </c>
      <c r="AP32" s="312">
        <v>84077</v>
      </c>
      <c r="AQ32" s="313">
        <v>86321</v>
      </c>
      <c r="AR32" s="314">
        <v>-2.6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510</v>
      </c>
      <c r="AL33" s="1131"/>
      <c r="AM33" s="1131"/>
      <c r="AN33" s="1132"/>
      <c r="AO33" s="312" t="s">
        <v>495</v>
      </c>
      <c r="AP33" s="312" t="s">
        <v>495</v>
      </c>
      <c r="AQ33" s="313" t="s">
        <v>495</v>
      </c>
      <c r="AR33" s="314" t="s">
        <v>495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511</v>
      </c>
      <c r="AL34" s="1131"/>
      <c r="AM34" s="1131"/>
      <c r="AN34" s="1132"/>
      <c r="AO34" s="312" t="s">
        <v>495</v>
      </c>
      <c r="AP34" s="312" t="s">
        <v>495</v>
      </c>
      <c r="AQ34" s="313" t="s">
        <v>495</v>
      </c>
      <c r="AR34" s="314" t="s">
        <v>495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512</v>
      </c>
      <c r="AL35" s="1131"/>
      <c r="AM35" s="1131"/>
      <c r="AN35" s="1132"/>
      <c r="AO35" s="312">
        <v>189404</v>
      </c>
      <c r="AP35" s="312">
        <v>22543</v>
      </c>
      <c r="AQ35" s="313">
        <v>18581</v>
      </c>
      <c r="AR35" s="314">
        <v>21.3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513</v>
      </c>
      <c r="AL36" s="1131"/>
      <c r="AM36" s="1131"/>
      <c r="AN36" s="1132"/>
      <c r="AO36" s="312" t="s">
        <v>495</v>
      </c>
      <c r="AP36" s="312" t="s">
        <v>495</v>
      </c>
      <c r="AQ36" s="313">
        <v>4521</v>
      </c>
      <c r="AR36" s="314" t="s">
        <v>495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514</v>
      </c>
      <c r="AL37" s="1131"/>
      <c r="AM37" s="1131"/>
      <c r="AN37" s="1132"/>
      <c r="AO37" s="312" t="s">
        <v>495</v>
      </c>
      <c r="AP37" s="312" t="s">
        <v>495</v>
      </c>
      <c r="AQ37" s="313">
        <v>983</v>
      </c>
      <c r="AR37" s="314" t="s">
        <v>495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515</v>
      </c>
      <c r="AL38" s="1134"/>
      <c r="AM38" s="1134"/>
      <c r="AN38" s="1135"/>
      <c r="AO38" s="315" t="s">
        <v>495</v>
      </c>
      <c r="AP38" s="315" t="s">
        <v>495</v>
      </c>
      <c r="AQ38" s="316">
        <v>20</v>
      </c>
      <c r="AR38" s="304" t="s">
        <v>495</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516</v>
      </c>
      <c r="AL39" s="1134"/>
      <c r="AM39" s="1134"/>
      <c r="AN39" s="1135"/>
      <c r="AO39" s="312">
        <v>-5013</v>
      </c>
      <c r="AP39" s="312">
        <v>-597</v>
      </c>
      <c r="AQ39" s="313">
        <v>-4212</v>
      </c>
      <c r="AR39" s="314">
        <v>-85.8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517</v>
      </c>
      <c r="AL40" s="1131"/>
      <c r="AM40" s="1131"/>
      <c r="AN40" s="1132"/>
      <c r="AO40" s="312">
        <v>-832057</v>
      </c>
      <c r="AP40" s="312">
        <v>-99031</v>
      </c>
      <c r="AQ40" s="313">
        <v>-70783</v>
      </c>
      <c r="AR40" s="314">
        <v>39.9</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58749</v>
      </c>
      <c r="AP41" s="312">
        <v>6992</v>
      </c>
      <c r="AQ41" s="313">
        <v>35432</v>
      </c>
      <c r="AR41" s="314">
        <v>-80.3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487</v>
      </c>
      <c r="AN49" s="1127" t="s">
        <v>520</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521</v>
      </c>
      <c r="AO50" s="329" t="s">
        <v>522</v>
      </c>
      <c r="AP50" s="330" t="s">
        <v>523</v>
      </c>
      <c r="AQ50" s="331" t="s">
        <v>524</v>
      </c>
      <c r="AR50" s="332" t="s">
        <v>525</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526</v>
      </c>
      <c r="AL51" s="325"/>
      <c r="AM51" s="333">
        <v>1474682</v>
      </c>
      <c r="AN51" s="334">
        <v>159649</v>
      </c>
      <c r="AO51" s="335">
        <v>28.4</v>
      </c>
      <c r="AP51" s="336">
        <v>126262</v>
      </c>
      <c r="AQ51" s="337">
        <v>10</v>
      </c>
      <c r="AR51" s="338">
        <v>18.399999999999999</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527</v>
      </c>
      <c r="AM52" s="341">
        <v>1100217</v>
      </c>
      <c r="AN52" s="342">
        <v>119110</v>
      </c>
      <c r="AO52" s="343">
        <v>27.3</v>
      </c>
      <c r="AP52" s="344">
        <v>56769</v>
      </c>
      <c r="AQ52" s="345">
        <v>2.1</v>
      </c>
      <c r="AR52" s="346">
        <v>25.2</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528</v>
      </c>
      <c r="AL53" s="325"/>
      <c r="AM53" s="333">
        <v>1099556</v>
      </c>
      <c r="AN53" s="334">
        <v>122513</v>
      </c>
      <c r="AO53" s="335">
        <v>-23.3</v>
      </c>
      <c r="AP53" s="336">
        <v>126525</v>
      </c>
      <c r="AQ53" s="337">
        <v>0.2</v>
      </c>
      <c r="AR53" s="338">
        <v>-23.5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527</v>
      </c>
      <c r="AM54" s="341">
        <v>922115</v>
      </c>
      <c r="AN54" s="342">
        <v>102743</v>
      </c>
      <c r="AO54" s="343">
        <v>-13.7</v>
      </c>
      <c r="AP54" s="344">
        <v>67052</v>
      </c>
      <c r="AQ54" s="345">
        <v>18.100000000000001</v>
      </c>
      <c r="AR54" s="346">
        <v>-31.8</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529</v>
      </c>
      <c r="AL55" s="325"/>
      <c r="AM55" s="333">
        <v>956517</v>
      </c>
      <c r="AN55" s="334">
        <v>109092</v>
      </c>
      <c r="AO55" s="335">
        <v>-11</v>
      </c>
      <c r="AP55" s="336">
        <v>138402</v>
      </c>
      <c r="AQ55" s="337">
        <v>9.4</v>
      </c>
      <c r="AR55" s="338">
        <v>-20.399999999999999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527</v>
      </c>
      <c r="AM56" s="341">
        <v>794508</v>
      </c>
      <c r="AN56" s="342">
        <v>90615</v>
      </c>
      <c r="AO56" s="343">
        <v>-11.8</v>
      </c>
      <c r="AP56" s="344">
        <v>70652</v>
      </c>
      <c r="AQ56" s="345">
        <v>5.4</v>
      </c>
      <c r="AR56" s="346">
        <v>-17.2</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530</v>
      </c>
      <c r="AL57" s="325"/>
      <c r="AM57" s="333">
        <v>1027600</v>
      </c>
      <c r="AN57" s="334">
        <v>118866</v>
      </c>
      <c r="AO57" s="335">
        <v>9</v>
      </c>
      <c r="AP57" s="336">
        <v>146367</v>
      </c>
      <c r="AQ57" s="337">
        <v>5.8</v>
      </c>
      <c r="AR57" s="338">
        <v>3.2</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527</v>
      </c>
      <c r="AM58" s="341">
        <v>712679</v>
      </c>
      <c r="AN58" s="342">
        <v>82438</v>
      </c>
      <c r="AO58" s="343">
        <v>-9</v>
      </c>
      <c r="AP58" s="344">
        <v>79441</v>
      </c>
      <c r="AQ58" s="345">
        <v>12.4</v>
      </c>
      <c r="AR58" s="346">
        <v>-21.4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531</v>
      </c>
      <c r="AL59" s="325"/>
      <c r="AM59" s="333">
        <v>1061181</v>
      </c>
      <c r="AN59" s="334">
        <v>126301</v>
      </c>
      <c r="AO59" s="335">
        <v>6.3</v>
      </c>
      <c r="AP59" s="336">
        <v>165181</v>
      </c>
      <c r="AQ59" s="337">
        <v>12.9</v>
      </c>
      <c r="AR59" s="338">
        <v>-6.6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527</v>
      </c>
      <c r="AM60" s="341">
        <v>800236</v>
      </c>
      <c r="AN60" s="342">
        <v>95244</v>
      </c>
      <c r="AO60" s="343">
        <v>15.5</v>
      </c>
      <c r="AP60" s="344">
        <v>82246</v>
      </c>
      <c r="AQ60" s="345">
        <v>3.5</v>
      </c>
      <c r="AR60" s="346">
        <v>12</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532</v>
      </c>
      <c r="AL61" s="347"/>
      <c r="AM61" s="348">
        <v>1123907</v>
      </c>
      <c r="AN61" s="349">
        <v>127284</v>
      </c>
      <c r="AO61" s="350">
        <v>1.9</v>
      </c>
      <c r="AP61" s="351">
        <v>140547</v>
      </c>
      <c r="AQ61" s="352">
        <v>7.7</v>
      </c>
      <c r="AR61" s="338">
        <v>-5.8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527</v>
      </c>
      <c r="AM62" s="341">
        <v>865951</v>
      </c>
      <c r="AN62" s="342">
        <v>98030</v>
      </c>
      <c r="AO62" s="343">
        <v>1.7</v>
      </c>
      <c r="AP62" s="344">
        <v>71232</v>
      </c>
      <c r="AQ62" s="345">
        <v>8.3000000000000007</v>
      </c>
      <c r="AR62" s="346">
        <v>-6.6</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JcwRoqcxm7jcG75hRXHrEV2XJmaFA8iodNYPFJsjw1yt0C6sqlym8Zvx9L8TuHSNELUI/toGYXwFSghAmyQaIw==" saltValue="gCWqUq7R6FJgfb7mbSSd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484</v>
      </c>
    </row>
    <row r="121" spans="125:125" ht="13.5" hidden="1" customHeight="1" x14ac:dyDescent="0.2">
      <c r="DU121" s="259"/>
    </row>
  </sheetData>
  <sheetProtection algorithmName="SHA-512" hashValue="3wxN1iJ2XkIAI8jvYwmFSFyOL46BsConBRNfZ+fvQ3mM3r8SFUInAJmFI89uGp97u6qus2+EGX3APMWihkAo4g==" saltValue="bzhAlQzZzn5Lpc6pr5sz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484</v>
      </c>
    </row>
  </sheetData>
  <sheetProtection algorithmName="SHA-512" hashValue="p90f7mHexte3/ZHE4j2OgIkevDPaG+SJ/LEjYW7F24aLj31XPa6NGMwQ9aAVY2qq7Qm8kf2TmSftUaGlig8wHw==" saltValue="SQ9GPDtHf55AoxbmVBMw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534</v>
      </c>
      <c r="G46" s="8" t="s">
        <v>535</v>
      </c>
      <c r="H46" s="8" t="s">
        <v>536</v>
      </c>
      <c r="I46" s="8" t="s">
        <v>537</v>
      </c>
      <c r="J46" s="9" t="s">
        <v>538</v>
      </c>
    </row>
    <row r="47" spans="2:10" ht="57.75" customHeight="1" x14ac:dyDescent="0.2">
      <c r="B47" s="10"/>
      <c r="C47" s="1139" t="s">
        <v>3</v>
      </c>
      <c r="D47" s="1139"/>
      <c r="E47" s="1140"/>
      <c r="F47" s="11">
        <v>77.36</v>
      </c>
      <c r="G47" s="12">
        <v>76.28</v>
      </c>
      <c r="H47" s="12">
        <v>76.02</v>
      </c>
      <c r="I47" s="12">
        <v>80.7</v>
      </c>
      <c r="J47" s="13">
        <v>82.67</v>
      </c>
    </row>
    <row r="48" spans="2:10" ht="57.75" customHeight="1" x14ac:dyDescent="0.2">
      <c r="B48" s="14"/>
      <c r="C48" s="1141" t="s">
        <v>4</v>
      </c>
      <c r="D48" s="1141"/>
      <c r="E48" s="1142"/>
      <c r="F48" s="15">
        <v>7.73</v>
      </c>
      <c r="G48" s="16">
        <v>10.85</v>
      </c>
      <c r="H48" s="16">
        <v>10.6</v>
      </c>
      <c r="I48" s="16">
        <v>9.6300000000000008</v>
      </c>
      <c r="J48" s="17">
        <v>9.85</v>
      </c>
    </row>
    <row r="49" spans="2:10" ht="57.75" customHeight="1" thickBot="1" x14ac:dyDescent="0.25">
      <c r="B49" s="18"/>
      <c r="C49" s="1143" t="s">
        <v>5</v>
      </c>
      <c r="D49" s="1143"/>
      <c r="E49" s="1144"/>
      <c r="F49" s="19">
        <v>4.04</v>
      </c>
      <c r="G49" s="20">
        <v>7.15</v>
      </c>
      <c r="H49" s="20">
        <v>5.38</v>
      </c>
      <c r="I49" s="20">
        <v>4.2</v>
      </c>
      <c r="J49" s="21">
        <v>5.04</v>
      </c>
    </row>
    <row r="50" spans="2:10" ht="13" x14ac:dyDescent="0.2"/>
  </sheetData>
  <sheetProtection algorithmName="SHA-512" hashValue="zvDuxCGJX0XZSWGqq4Qpty5nd8GVmTeuBUAq2EnK2h6HmekDuW8RKVx4rPrpToDVCt1+cKRHjwIA88LIqvGfJw==" saltValue="ME23pmBpMw/e1OpGKgWh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534</v>
      </c>
      <c r="G33" s="29" t="s">
        <v>535</v>
      </c>
      <c r="H33" s="29" t="s">
        <v>536</v>
      </c>
      <c r="I33" s="29" t="s">
        <v>537</v>
      </c>
      <c r="J33" s="30" t="s">
        <v>538</v>
      </c>
      <c r="K33" s="22"/>
      <c r="L33" s="22"/>
      <c r="M33" s="22"/>
      <c r="N33" s="22"/>
      <c r="O33" s="22"/>
      <c r="P33" s="22"/>
    </row>
    <row r="34" spans="1:16" ht="39" customHeight="1" x14ac:dyDescent="0.2">
      <c r="A34" s="22"/>
      <c r="B34" s="31"/>
      <c r="C34" s="1151" t="s">
        <v>539</v>
      </c>
      <c r="D34" s="1151"/>
      <c r="E34" s="1152"/>
      <c r="F34" s="32" t="s">
        <v>495</v>
      </c>
      <c r="G34" s="33">
        <v>13.38</v>
      </c>
      <c r="H34" s="33">
        <v>13.13</v>
      </c>
      <c r="I34" s="33">
        <v>13.53</v>
      </c>
      <c r="J34" s="34">
        <v>14.16</v>
      </c>
      <c r="K34" s="22"/>
      <c r="L34" s="22"/>
      <c r="M34" s="22"/>
      <c r="N34" s="22"/>
      <c r="O34" s="22"/>
      <c r="P34" s="22"/>
    </row>
    <row r="35" spans="1:16" ht="39" customHeight="1" x14ac:dyDescent="0.2">
      <c r="A35" s="22"/>
      <c r="B35" s="35"/>
      <c r="C35" s="1145" t="s">
        <v>540</v>
      </c>
      <c r="D35" s="1146"/>
      <c r="E35" s="1147"/>
      <c r="F35" s="36">
        <v>7.73</v>
      </c>
      <c r="G35" s="37">
        <v>10.85</v>
      </c>
      <c r="H35" s="37">
        <v>10.59</v>
      </c>
      <c r="I35" s="37">
        <v>9.6300000000000008</v>
      </c>
      <c r="J35" s="38">
        <v>9.84</v>
      </c>
      <c r="K35" s="22"/>
      <c r="L35" s="22"/>
      <c r="M35" s="22"/>
      <c r="N35" s="22"/>
      <c r="O35" s="22"/>
      <c r="P35" s="22"/>
    </row>
    <row r="36" spans="1:16" ht="39" customHeight="1" x14ac:dyDescent="0.2">
      <c r="A36" s="22"/>
      <c r="B36" s="35"/>
      <c r="C36" s="1145" t="s">
        <v>541</v>
      </c>
      <c r="D36" s="1146"/>
      <c r="E36" s="1147"/>
      <c r="F36" s="36">
        <v>1.05</v>
      </c>
      <c r="G36" s="37">
        <v>1.51</v>
      </c>
      <c r="H36" s="37">
        <v>2.06</v>
      </c>
      <c r="I36" s="37">
        <v>2.93</v>
      </c>
      <c r="J36" s="38">
        <v>2.48</v>
      </c>
      <c r="K36" s="22"/>
      <c r="L36" s="22"/>
      <c r="M36" s="22"/>
      <c r="N36" s="22"/>
      <c r="O36" s="22"/>
      <c r="P36" s="22"/>
    </row>
    <row r="37" spans="1:16" ht="39" customHeight="1" x14ac:dyDescent="0.2">
      <c r="A37" s="22"/>
      <c r="B37" s="35"/>
      <c r="C37" s="1145" t="s">
        <v>542</v>
      </c>
      <c r="D37" s="1146"/>
      <c r="E37" s="1147"/>
      <c r="F37" s="36">
        <v>0.41</v>
      </c>
      <c r="G37" s="37">
        <v>0.83</v>
      </c>
      <c r="H37" s="37">
        <v>1.26</v>
      </c>
      <c r="I37" s="37">
        <v>1.33</v>
      </c>
      <c r="J37" s="38">
        <v>0.69</v>
      </c>
      <c r="K37" s="22"/>
      <c r="L37" s="22"/>
      <c r="M37" s="22"/>
      <c r="N37" s="22"/>
      <c r="O37" s="22"/>
      <c r="P37" s="22"/>
    </row>
    <row r="38" spans="1:16" ht="39" customHeight="1" x14ac:dyDescent="0.2">
      <c r="A38" s="22"/>
      <c r="B38" s="35"/>
      <c r="C38" s="1145" t="s">
        <v>543</v>
      </c>
      <c r="D38" s="1146"/>
      <c r="E38" s="1147"/>
      <c r="F38" s="36">
        <v>0.17</v>
      </c>
      <c r="G38" s="37">
        <v>0.18</v>
      </c>
      <c r="H38" s="37">
        <v>0.19</v>
      </c>
      <c r="I38" s="37">
        <v>0.24</v>
      </c>
      <c r="J38" s="38">
        <v>0.35</v>
      </c>
      <c r="K38" s="22"/>
      <c r="L38" s="22"/>
      <c r="M38" s="22"/>
      <c r="N38" s="22"/>
      <c r="O38" s="22"/>
      <c r="P38" s="22"/>
    </row>
    <row r="39" spans="1:16" ht="39" customHeight="1" x14ac:dyDescent="0.2">
      <c r="A39" s="22"/>
      <c r="B39" s="35"/>
      <c r="C39" s="1145" t="s">
        <v>544</v>
      </c>
      <c r="D39" s="1146"/>
      <c r="E39" s="1147"/>
      <c r="F39" s="36">
        <v>0.04</v>
      </c>
      <c r="G39" s="37">
        <v>0.12</v>
      </c>
      <c r="H39" s="37">
        <v>0.14000000000000001</v>
      </c>
      <c r="I39" s="37">
        <v>0.18</v>
      </c>
      <c r="J39" s="38">
        <v>0.34</v>
      </c>
      <c r="K39" s="22"/>
      <c r="L39" s="22"/>
      <c r="M39" s="22"/>
      <c r="N39" s="22"/>
      <c r="O39" s="22"/>
      <c r="P39" s="22"/>
    </row>
    <row r="40" spans="1:16" ht="39" customHeight="1" x14ac:dyDescent="0.2">
      <c r="A40" s="22"/>
      <c r="B40" s="35"/>
      <c r="C40" s="1145" t="s">
        <v>545</v>
      </c>
      <c r="D40" s="1146"/>
      <c r="E40" s="1147"/>
      <c r="F40" s="36">
        <v>0.12</v>
      </c>
      <c r="G40" s="37">
        <v>0.14000000000000001</v>
      </c>
      <c r="H40" s="37">
        <v>0.16</v>
      </c>
      <c r="I40" s="37">
        <v>0.2</v>
      </c>
      <c r="J40" s="38">
        <v>0.32</v>
      </c>
      <c r="K40" s="22"/>
      <c r="L40" s="22"/>
      <c r="M40" s="22"/>
      <c r="N40" s="22"/>
      <c r="O40" s="22"/>
      <c r="P40" s="22"/>
    </row>
    <row r="41" spans="1:16" ht="39" customHeight="1" x14ac:dyDescent="0.2">
      <c r="A41" s="22"/>
      <c r="B41" s="35"/>
      <c r="C41" s="1145" t="s">
        <v>546</v>
      </c>
      <c r="D41" s="1146"/>
      <c r="E41" s="1147"/>
      <c r="F41" s="36">
        <v>0.09</v>
      </c>
      <c r="G41" s="37">
        <v>0.11</v>
      </c>
      <c r="H41" s="37">
        <v>0.13</v>
      </c>
      <c r="I41" s="37">
        <v>0.17</v>
      </c>
      <c r="J41" s="38">
        <v>0.28000000000000003</v>
      </c>
      <c r="K41" s="22"/>
      <c r="L41" s="22"/>
      <c r="M41" s="22"/>
      <c r="N41" s="22"/>
      <c r="O41" s="22"/>
      <c r="P41" s="22"/>
    </row>
    <row r="42" spans="1:16" ht="39" customHeight="1" x14ac:dyDescent="0.2">
      <c r="A42" s="22"/>
      <c r="B42" s="39"/>
      <c r="C42" s="1145" t="s">
        <v>547</v>
      </c>
      <c r="D42" s="1146"/>
      <c r="E42" s="1147"/>
      <c r="F42" s="36" t="s">
        <v>495</v>
      </c>
      <c r="G42" s="37" t="s">
        <v>495</v>
      </c>
      <c r="H42" s="37" t="s">
        <v>495</v>
      </c>
      <c r="I42" s="37" t="s">
        <v>495</v>
      </c>
      <c r="J42" s="38" t="s">
        <v>495</v>
      </c>
      <c r="K42" s="22"/>
      <c r="L42" s="22"/>
      <c r="M42" s="22"/>
      <c r="N42" s="22"/>
      <c r="O42" s="22"/>
      <c r="P42" s="22"/>
    </row>
    <row r="43" spans="1:16" ht="39" customHeight="1" thickBot="1" x14ac:dyDescent="0.25">
      <c r="A43" s="22"/>
      <c r="B43" s="40"/>
      <c r="C43" s="1148" t="s">
        <v>548</v>
      </c>
      <c r="D43" s="1149"/>
      <c r="E43" s="1150"/>
      <c r="F43" s="41">
        <v>13.63</v>
      </c>
      <c r="G43" s="42">
        <v>0.44</v>
      </c>
      <c r="H43" s="42">
        <v>0.63</v>
      </c>
      <c r="I43" s="42">
        <v>0.6</v>
      </c>
      <c r="J43" s="43">
        <v>0.54</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geL/0vcgsASDg9IfvKSzdRTa1kPEYj1PYRhMi6Z6hYg97oZb2RUM3UvTeNNhgJepzJwb1xtxMHEW3mWUIDqwkg==" saltValue="x82AlgQ1/4nWuEIhouIL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789</v>
      </c>
      <c r="L45" s="60">
        <v>787</v>
      </c>
      <c r="M45" s="60">
        <v>731</v>
      </c>
      <c r="N45" s="60">
        <v>746</v>
      </c>
      <c r="O45" s="61">
        <v>706</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495</v>
      </c>
      <c r="L46" s="64" t="s">
        <v>495</v>
      </c>
      <c r="M46" s="64" t="s">
        <v>495</v>
      </c>
      <c r="N46" s="64" t="s">
        <v>495</v>
      </c>
      <c r="O46" s="65" t="s">
        <v>495</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495</v>
      </c>
      <c r="L47" s="64" t="s">
        <v>495</v>
      </c>
      <c r="M47" s="64" t="s">
        <v>495</v>
      </c>
      <c r="N47" s="64" t="s">
        <v>495</v>
      </c>
      <c r="O47" s="65" t="s">
        <v>495</v>
      </c>
      <c r="P47" s="48"/>
      <c r="Q47" s="48"/>
      <c r="R47" s="48"/>
      <c r="S47" s="48"/>
      <c r="T47" s="48"/>
      <c r="U47" s="48"/>
    </row>
    <row r="48" spans="1:21" ht="30.75" customHeight="1" x14ac:dyDescent="0.2">
      <c r="A48" s="48"/>
      <c r="B48" s="1155"/>
      <c r="C48" s="1156"/>
      <c r="D48" s="62"/>
      <c r="E48" s="1161" t="s">
        <v>13</v>
      </c>
      <c r="F48" s="1161"/>
      <c r="G48" s="1161"/>
      <c r="H48" s="1161"/>
      <c r="I48" s="1161"/>
      <c r="J48" s="1162"/>
      <c r="K48" s="63">
        <v>231</v>
      </c>
      <c r="L48" s="64">
        <v>205</v>
      </c>
      <c r="M48" s="64">
        <v>194</v>
      </c>
      <c r="N48" s="64">
        <v>196</v>
      </c>
      <c r="O48" s="65">
        <v>189</v>
      </c>
      <c r="P48" s="48"/>
      <c r="Q48" s="48"/>
      <c r="R48" s="48"/>
      <c r="S48" s="48"/>
      <c r="T48" s="48"/>
      <c r="U48" s="48"/>
    </row>
    <row r="49" spans="1:21" ht="30.75" customHeight="1" x14ac:dyDescent="0.2">
      <c r="A49" s="48"/>
      <c r="B49" s="1155"/>
      <c r="C49" s="1156"/>
      <c r="D49" s="62"/>
      <c r="E49" s="1161" t="s">
        <v>14</v>
      </c>
      <c r="F49" s="1161"/>
      <c r="G49" s="1161"/>
      <c r="H49" s="1161"/>
      <c r="I49" s="1161"/>
      <c r="J49" s="1162"/>
      <c r="K49" s="63">
        <v>25</v>
      </c>
      <c r="L49" s="64">
        <v>24</v>
      </c>
      <c r="M49" s="64">
        <v>1</v>
      </c>
      <c r="N49" s="64" t="s">
        <v>495</v>
      </c>
      <c r="O49" s="65" t="s">
        <v>495</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495</v>
      </c>
      <c r="L50" s="64" t="s">
        <v>495</v>
      </c>
      <c r="M50" s="64" t="s">
        <v>495</v>
      </c>
      <c r="N50" s="64" t="s">
        <v>495</v>
      </c>
      <c r="O50" s="65" t="s">
        <v>495</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495</v>
      </c>
      <c r="L51" s="64" t="s">
        <v>495</v>
      </c>
      <c r="M51" s="64" t="s">
        <v>495</v>
      </c>
      <c r="N51" s="64" t="s">
        <v>495</v>
      </c>
      <c r="O51" s="65" t="s">
        <v>495</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965</v>
      </c>
      <c r="L52" s="64">
        <v>957</v>
      </c>
      <c r="M52" s="64">
        <v>890</v>
      </c>
      <c r="N52" s="64">
        <v>880</v>
      </c>
      <c r="O52" s="65">
        <v>837</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80</v>
      </c>
      <c r="L53" s="69">
        <v>59</v>
      </c>
      <c r="M53" s="69">
        <v>36</v>
      </c>
      <c r="N53" s="69">
        <v>62</v>
      </c>
      <c r="O53" s="70">
        <v>58</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L7+NkGkxF0FxQ99ZQCi3EDJ/WtRM+2vzHjkImCMkx18VyuS0kO14lmxku95JXeG3jjsilM/ySqU9EoIncdmPg==" saltValue="PHe4ykXt1qWXbCXnpxaVW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534</v>
      </c>
      <c r="J40" s="103" t="s">
        <v>535</v>
      </c>
      <c r="K40" s="103" t="s">
        <v>536</v>
      </c>
      <c r="L40" s="103" t="s">
        <v>537</v>
      </c>
      <c r="M40" s="104" t="s">
        <v>538</v>
      </c>
    </row>
    <row r="41" spans="2:13" ht="27.75" customHeight="1" x14ac:dyDescent="0.2">
      <c r="B41" s="1184" t="s">
        <v>30</v>
      </c>
      <c r="C41" s="1185"/>
      <c r="D41" s="105"/>
      <c r="E41" s="1190" t="s">
        <v>31</v>
      </c>
      <c r="F41" s="1190"/>
      <c r="G41" s="1190"/>
      <c r="H41" s="1191"/>
      <c r="I41" s="355">
        <v>6737</v>
      </c>
      <c r="J41" s="356">
        <v>6608</v>
      </c>
      <c r="K41" s="356">
        <v>6378</v>
      </c>
      <c r="L41" s="356">
        <v>6123</v>
      </c>
      <c r="M41" s="357">
        <v>5895</v>
      </c>
    </row>
    <row r="42" spans="2:13" ht="27.75" customHeight="1" x14ac:dyDescent="0.2">
      <c r="B42" s="1186"/>
      <c r="C42" s="1187"/>
      <c r="D42" s="106"/>
      <c r="E42" s="1192" t="s">
        <v>32</v>
      </c>
      <c r="F42" s="1192"/>
      <c r="G42" s="1192"/>
      <c r="H42" s="1193"/>
      <c r="I42" s="358">
        <v>50</v>
      </c>
      <c r="J42" s="359">
        <v>45</v>
      </c>
      <c r="K42" s="359">
        <v>37</v>
      </c>
      <c r="L42" s="359">
        <v>30</v>
      </c>
      <c r="M42" s="360">
        <v>23</v>
      </c>
    </row>
    <row r="43" spans="2:13" ht="27.75" customHeight="1" x14ac:dyDescent="0.2">
      <c r="B43" s="1186"/>
      <c r="C43" s="1187"/>
      <c r="D43" s="106"/>
      <c r="E43" s="1192" t="s">
        <v>33</v>
      </c>
      <c r="F43" s="1192"/>
      <c r="G43" s="1192"/>
      <c r="H43" s="1193"/>
      <c r="I43" s="358">
        <v>2254</v>
      </c>
      <c r="J43" s="359">
        <v>1819</v>
      </c>
      <c r="K43" s="359">
        <v>1800</v>
      </c>
      <c r="L43" s="359">
        <v>1778</v>
      </c>
      <c r="M43" s="360">
        <v>1729</v>
      </c>
    </row>
    <row r="44" spans="2:13" ht="27.75" customHeight="1" x14ac:dyDescent="0.2">
      <c r="B44" s="1186"/>
      <c r="C44" s="1187"/>
      <c r="D44" s="106"/>
      <c r="E44" s="1192" t="s">
        <v>34</v>
      </c>
      <c r="F44" s="1192"/>
      <c r="G44" s="1192"/>
      <c r="H44" s="1193"/>
      <c r="I44" s="358">
        <v>22</v>
      </c>
      <c r="J44" s="359">
        <v>1</v>
      </c>
      <c r="K44" s="359" t="s">
        <v>495</v>
      </c>
      <c r="L44" s="359" t="s">
        <v>495</v>
      </c>
      <c r="M44" s="360" t="s">
        <v>495</v>
      </c>
    </row>
    <row r="45" spans="2:13" ht="27.75" customHeight="1" x14ac:dyDescent="0.2">
      <c r="B45" s="1186"/>
      <c r="C45" s="1187"/>
      <c r="D45" s="106"/>
      <c r="E45" s="1192" t="s">
        <v>35</v>
      </c>
      <c r="F45" s="1192"/>
      <c r="G45" s="1192"/>
      <c r="H45" s="1193"/>
      <c r="I45" s="358">
        <v>1169</v>
      </c>
      <c r="J45" s="359">
        <v>1148</v>
      </c>
      <c r="K45" s="359">
        <v>1101</v>
      </c>
      <c r="L45" s="359">
        <v>1048</v>
      </c>
      <c r="M45" s="360">
        <v>986</v>
      </c>
    </row>
    <row r="46" spans="2:13" ht="27.75" customHeight="1" x14ac:dyDescent="0.2">
      <c r="B46" s="1186"/>
      <c r="C46" s="1187"/>
      <c r="D46" s="107"/>
      <c r="E46" s="1192" t="s">
        <v>36</v>
      </c>
      <c r="F46" s="1192"/>
      <c r="G46" s="1192"/>
      <c r="H46" s="1193"/>
      <c r="I46" s="358" t="s">
        <v>495</v>
      </c>
      <c r="J46" s="359" t="s">
        <v>495</v>
      </c>
      <c r="K46" s="359" t="s">
        <v>495</v>
      </c>
      <c r="L46" s="359" t="s">
        <v>495</v>
      </c>
      <c r="M46" s="360" t="s">
        <v>495</v>
      </c>
    </row>
    <row r="47" spans="2:13" ht="27.75" customHeight="1" x14ac:dyDescent="0.2">
      <c r="B47" s="1186"/>
      <c r="C47" s="1187"/>
      <c r="D47" s="108"/>
      <c r="E47" s="1194" t="s">
        <v>37</v>
      </c>
      <c r="F47" s="1195"/>
      <c r="G47" s="1195"/>
      <c r="H47" s="1196"/>
      <c r="I47" s="358" t="s">
        <v>495</v>
      </c>
      <c r="J47" s="359" t="s">
        <v>495</v>
      </c>
      <c r="K47" s="359" t="s">
        <v>495</v>
      </c>
      <c r="L47" s="359" t="s">
        <v>495</v>
      </c>
      <c r="M47" s="360" t="s">
        <v>495</v>
      </c>
    </row>
    <row r="48" spans="2:13" ht="27.75" customHeight="1" x14ac:dyDescent="0.2">
      <c r="B48" s="1186"/>
      <c r="C48" s="1187"/>
      <c r="D48" s="106"/>
      <c r="E48" s="1192" t="s">
        <v>38</v>
      </c>
      <c r="F48" s="1192"/>
      <c r="G48" s="1192"/>
      <c r="H48" s="1193"/>
      <c r="I48" s="358" t="s">
        <v>495</v>
      </c>
      <c r="J48" s="359" t="s">
        <v>495</v>
      </c>
      <c r="K48" s="359" t="s">
        <v>495</v>
      </c>
      <c r="L48" s="359" t="s">
        <v>495</v>
      </c>
      <c r="M48" s="360" t="s">
        <v>495</v>
      </c>
    </row>
    <row r="49" spans="2:13" ht="27.75" customHeight="1" x14ac:dyDescent="0.2">
      <c r="B49" s="1188"/>
      <c r="C49" s="1189"/>
      <c r="D49" s="106"/>
      <c r="E49" s="1192" t="s">
        <v>39</v>
      </c>
      <c r="F49" s="1192"/>
      <c r="G49" s="1192"/>
      <c r="H49" s="1193"/>
      <c r="I49" s="358" t="s">
        <v>495</v>
      </c>
      <c r="J49" s="359" t="s">
        <v>495</v>
      </c>
      <c r="K49" s="359" t="s">
        <v>495</v>
      </c>
      <c r="L49" s="359" t="s">
        <v>495</v>
      </c>
      <c r="M49" s="360" t="s">
        <v>495</v>
      </c>
    </row>
    <row r="50" spans="2:13" ht="27.75" customHeight="1" x14ac:dyDescent="0.2">
      <c r="B50" s="1197" t="s">
        <v>40</v>
      </c>
      <c r="C50" s="1198"/>
      <c r="D50" s="109"/>
      <c r="E50" s="1192" t="s">
        <v>41</v>
      </c>
      <c r="F50" s="1192"/>
      <c r="G50" s="1192"/>
      <c r="H50" s="1193"/>
      <c r="I50" s="358">
        <v>8987</v>
      </c>
      <c r="J50" s="359">
        <v>9025</v>
      </c>
      <c r="K50" s="359">
        <v>9706</v>
      </c>
      <c r="L50" s="359">
        <v>10386</v>
      </c>
      <c r="M50" s="360">
        <v>10625</v>
      </c>
    </row>
    <row r="51" spans="2:13" ht="27.75" customHeight="1" x14ac:dyDescent="0.2">
      <c r="B51" s="1186"/>
      <c r="C51" s="1187"/>
      <c r="D51" s="106"/>
      <c r="E51" s="1192" t="s">
        <v>42</v>
      </c>
      <c r="F51" s="1192"/>
      <c r="G51" s="1192"/>
      <c r="H51" s="1193"/>
      <c r="I51" s="358">
        <v>121</v>
      </c>
      <c r="J51" s="359">
        <v>100</v>
      </c>
      <c r="K51" s="359">
        <v>94</v>
      </c>
      <c r="L51" s="359">
        <v>90</v>
      </c>
      <c r="M51" s="360">
        <v>86</v>
      </c>
    </row>
    <row r="52" spans="2:13" ht="27.75" customHeight="1" x14ac:dyDescent="0.2">
      <c r="B52" s="1188"/>
      <c r="C52" s="1189"/>
      <c r="D52" s="106"/>
      <c r="E52" s="1192" t="s">
        <v>43</v>
      </c>
      <c r="F52" s="1192"/>
      <c r="G52" s="1192"/>
      <c r="H52" s="1193"/>
      <c r="I52" s="358">
        <v>7657</v>
      </c>
      <c r="J52" s="359">
        <v>7265</v>
      </c>
      <c r="K52" s="359">
        <v>6914</v>
      </c>
      <c r="L52" s="359">
        <v>6743</v>
      </c>
      <c r="M52" s="360">
        <v>6475</v>
      </c>
    </row>
    <row r="53" spans="2:13" ht="27.75" customHeight="1" thickBot="1" x14ac:dyDescent="0.25">
      <c r="B53" s="1199" t="s">
        <v>19</v>
      </c>
      <c r="C53" s="1200"/>
      <c r="D53" s="110"/>
      <c r="E53" s="1201" t="s">
        <v>44</v>
      </c>
      <c r="F53" s="1201"/>
      <c r="G53" s="1201"/>
      <c r="H53" s="1202"/>
      <c r="I53" s="361">
        <v>-6532</v>
      </c>
      <c r="J53" s="362">
        <v>-6770</v>
      </c>
      <c r="K53" s="362">
        <v>-7397</v>
      </c>
      <c r="L53" s="362">
        <v>-8240</v>
      </c>
      <c r="M53" s="363">
        <v>-8554</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nHkUqUVC25roMYD2WCttSOrj5dFcqv2JBAOTPL5dzC4VGsum2yPnfKqpzTRmtVl/jn3HqOFdBNUEgmVvB9QZWA==" saltValue="GLqHw7ZBp0Zq0LBEpSqb0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536</v>
      </c>
      <c r="G54" s="119" t="s">
        <v>537</v>
      </c>
      <c r="H54" s="120" t="s">
        <v>538</v>
      </c>
    </row>
    <row r="55" spans="2:8" ht="52.5" customHeight="1" x14ac:dyDescent="0.2">
      <c r="B55" s="121"/>
      <c r="C55" s="1211" t="s">
        <v>46</v>
      </c>
      <c r="D55" s="1211"/>
      <c r="E55" s="1212"/>
      <c r="F55" s="122">
        <v>3823</v>
      </c>
      <c r="G55" s="122">
        <v>3948</v>
      </c>
      <c r="H55" s="123">
        <v>4042</v>
      </c>
    </row>
    <row r="56" spans="2:8" ht="52.5" customHeight="1" x14ac:dyDescent="0.2">
      <c r="B56" s="124"/>
      <c r="C56" s="1213" t="s">
        <v>47</v>
      </c>
      <c r="D56" s="1213"/>
      <c r="E56" s="1214"/>
      <c r="F56" s="125">
        <v>1897</v>
      </c>
      <c r="G56" s="125">
        <v>1897</v>
      </c>
      <c r="H56" s="126">
        <v>1918</v>
      </c>
    </row>
    <row r="57" spans="2:8" ht="53.25" customHeight="1" x14ac:dyDescent="0.2">
      <c r="B57" s="124"/>
      <c r="C57" s="1215" t="s">
        <v>48</v>
      </c>
      <c r="D57" s="1215"/>
      <c r="E57" s="1216"/>
      <c r="F57" s="127">
        <v>3813</v>
      </c>
      <c r="G57" s="127">
        <v>4384</v>
      </c>
      <c r="H57" s="128">
        <v>4483</v>
      </c>
    </row>
    <row r="58" spans="2:8" ht="45.75" customHeight="1" x14ac:dyDescent="0.2">
      <c r="B58" s="129"/>
      <c r="C58" s="1203" t="s">
        <v>567</v>
      </c>
      <c r="D58" s="1204"/>
      <c r="E58" s="1205"/>
      <c r="F58" s="130">
        <v>1560</v>
      </c>
      <c r="G58" s="130">
        <v>1560</v>
      </c>
      <c r="H58" s="131">
        <v>1560</v>
      </c>
    </row>
    <row r="59" spans="2:8" ht="45.75" customHeight="1" x14ac:dyDescent="0.2">
      <c r="B59" s="129"/>
      <c r="C59" s="1203" t="s">
        <v>568</v>
      </c>
      <c r="D59" s="1204"/>
      <c r="E59" s="1205"/>
      <c r="F59" s="130">
        <v>990</v>
      </c>
      <c r="G59" s="130">
        <v>1059</v>
      </c>
      <c r="H59" s="131">
        <v>1020</v>
      </c>
    </row>
    <row r="60" spans="2:8" ht="45.75" customHeight="1" x14ac:dyDescent="0.2">
      <c r="B60" s="129"/>
      <c r="C60" s="1203" t="s">
        <v>569</v>
      </c>
      <c r="D60" s="1204"/>
      <c r="E60" s="1205"/>
      <c r="F60" s="130">
        <v>300</v>
      </c>
      <c r="G60" s="130">
        <v>500</v>
      </c>
      <c r="H60" s="131">
        <v>700</v>
      </c>
    </row>
    <row r="61" spans="2:8" ht="45.75" customHeight="1" x14ac:dyDescent="0.2">
      <c r="B61" s="129"/>
      <c r="C61" s="1203" t="s">
        <v>570</v>
      </c>
      <c r="D61" s="1204"/>
      <c r="E61" s="1205"/>
      <c r="F61" s="130">
        <v>401</v>
      </c>
      <c r="G61" s="130">
        <v>401</v>
      </c>
      <c r="H61" s="131">
        <v>401</v>
      </c>
    </row>
    <row r="62" spans="2:8" ht="45.75" customHeight="1" thickBot="1" x14ac:dyDescent="0.25">
      <c r="B62" s="132"/>
      <c r="C62" s="1206" t="s">
        <v>571</v>
      </c>
      <c r="D62" s="1207"/>
      <c r="E62" s="1208"/>
      <c r="F62" s="133">
        <v>46</v>
      </c>
      <c r="G62" s="133">
        <v>302</v>
      </c>
      <c r="H62" s="134">
        <v>236</v>
      </c>
    </row>
    <row r="63" spans="2:8" ht="52.5" customHeight="1" thickBot="1" x14ac:dyDescent="0.25">
      <c r="B63" s="135"/>
      <c r="C63" s="1209" t="s">
        <v>49</v>
      </c>
      <c r="D63" s="1209"/>
      <c r="E63" s="1210"/>
      <c r="F63" s="136">
        <v>9533</v>
      </c>
      <c r="G63" s="136">
        <v>10230</v>
      </c>
      <c r="H63" s="137">
        <v>10443</v>
      </c>
    </row>
    <row r="64" spans="2:8" ht="13" x14ac:dyDescent="0.2"/>
  </sheetData>
  <sheetProtection algorithmName="SHA-512" hashValue="ILeC9xL7UhX/ywmGRfk7hd+9IZ85CfmFdK/C84M12yJsKn6S9l8w0sDSixac8tGtH4yJX0wbladlufCPHqC50Q==" saltValue="iOq5Yf8kYC1zaWw3ej50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533</v>
      </c>
      <c r="G2" s="151"/>
      <c r="H2" s="152"/>
    </row>
    <row r="3" spans="1:8" x14ac:dyDescent="0.2">
      <c r="A3" s="148" t="s">
        <v>526</v>
      </c>
      <c r="B3" s="153"/>
      <c r="C3" s="154"/>
      <c r="D3" s="155">
        <v>159649</v>
      </c>
      <c r="E3" s="156"/>
      <c r="F3" s="157">
        <v>126262</v>
      </c>
      <c r="G3" s="158"/>
      <c r="H3" s="159"/>
    </row>
    <row r="4" spans="1:8" x14ac:dyDescent="0.2">
      <c r="A4" s="160"/>
      <c r="B4" s="161"/>
      <c r="C4" s="162"/>
      <c r="D4" s="163">
        <v>119110</v>
      </c>
      <c r="E4" s="164"/>
      <c r="F4" s="165">
        <v>56769</v>
      </c>
      <c r="G4" s="166"/>
      <c r="H4" s="167"/>
    </row>
    <row r="5" spans="1:8" x14ac:dyDescent="0.2">
      <c r="A5" s="148" t="s">
        <v>528</v>
      </c>
      <c r="B5" s="153"/>
      <c r="C5" s="154"/>
      <c r="D5" s="155">
        <v>122513</v>
      </c>
      <c r="E5" s="156"/>
      <c r="F5" s="157">
        <v>126525</v>
      </c>
      <c r="G5" s="158"/>
      <c r="H5" s="159"/>
    </row>
    <row r="6" spans="1:8" x14ac:dyDescent="0.2">
      <c r="A6" s="160"/>
      <c r="B6" s="161"/>
      <c r="C6" s="162"/>
      <c r="D6" s="163">
        <v>102743</v>
      </c>
      <c r="E6" s="164"/>
      <c r="F6" s="165">
        <v>67052</v>
      </c>
      <c r="G6" s="166"/>
      <c r="H6" s="167"/>
    </row>
    <row r="7" spans="1:8" x14ac:dyDescent="0.2">
      <c r="A7" s="148" t="s">
        <v>529</v>
      </c>
      <c r="B7" s="153"/>
      <c r="C7" s="154"/>
      <c r="D7" s="155">
        <v>109092</v>
      </c>
      <c r="E7" s="156"/>
      <c r="F7" s="157">
        <v>138402</v>
      </c>
      <c r="G7" s="158"/>
      <c r="H7" s="159"/>
    </row>
    <row r="8" spans="1:8" x14ac:dyDescent="0.2">
      <c r="A8" s="160"/>
      <c r="B8" s="161"/>
      <c r="C8" s="162"/>
      <c r="D8" s="163">
        <v>90615</v>
      </c>
      <c r="E8" s="164"/>
      <c r="F8" s="165">
        <v>70652</v>
      </c>
      <c r="G8" s="166"/>
      <c r="H8" s="167"/>
    </row>
    <row r="9" spans="1:8" x14ac:dyDescent="0.2">
      <c r="A9" s="148" t="s">
        <v>530</v>
      </c>
      <c r="B9" s="153"/>
      <c r="C9" s="154"/>
      <c r="D9" s="155">
        <v>118866</v>
      </c>
      <c r="E9" s="156"/>
      <c r="F9" s="157">
        <v>146367</v>
      </c>
      <c r="G9" s="158"/>
      <c r="H9" s="159"/>
    </row>
    <row r="10" spans="1:8" x14ac:dyDescent="0.2">
      <c r="A10" s="160"/>
      <c r="B10" s="161"/>
      <c r="C10" s="162"/>
      <c r="D10" s="163">
        <v>82438</v>
      </c>
      <c r="E10" s="164"/>
      <c r="F10" s="165">
        <v>79441</v>
      </c>
      <c r="G10" s="166"/>
      <c r="H10" s="167"/>
    </row>
    <row r="11" spans="1:8" x14ac:dyDescent="0.2">
      <c r="A11" s="148" t="s">
        <v>531</v>
      </c>
      <c r="B11" s="153"/>
      <c r="C11" s="154"/>
      <c r="D11" s="155">
        <v>126301</v>
      </c>
      <c r="E11" s="156"/>
      <c r="F11" s="157">
        <v>165181</v>
      </c>
      <c r="G11" s="158"/>
      <c r="H11" s="159"/>
    </row>
    <row r="12" spans="1:8" x14ac:dyDescent="0.2">
      <c r="A12" s="160"/>
      <c r="B12" s="161"/>
      <c r="C12" s="168"/>
      <c r="D12" s="163">
        <v>95244</v>
      </c>
      <c r="E12" s="164"/>
      <c r="F12" s="165">
        <v>82246</v>
      </c>
      <c r="G12" s="166"/>
      <c r="H12" s="167"/>
    </row>
    <row r="13" spans="1:8" x14ac:dyDescent="0.2">
      <c r="A13" s="148"/>
      <c r="B13" s="153"/>
      <c r="C13" s="169"/>
      <c r="D13" s="170">
        <v>127284</v>
      </c>
      <c r="E13" s="171"/>
      <c r="F13" s="172">
        <v>140547</v>
      </c>
      <c r="G13" s="173"/>
      <c r="H13" s="159"/>
    </row>
    <row r="14" spans="1:8" x14ac:dyDescent="0.2">
      <c r="A14" s="160"/>
      <c r="B14" s="161"/>
      <c r="C14" s="162"/>
      <c r="D14" s="163">
        <v>98030</v>
      </c>
      <c r="E14" s="164"/>
      <c r="F14" s="165">
        <v>71232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7.73</v>
      </c>
      <c r="C19" s="174">
        <f>ROUND(VALUE(SUBSTITUTE(実質収支比率等に係る経年分析!G$48,"▲","-")),2)</f>
        <v>10.85</v>
      </c>
      <c r="D19" s="174">
        <f>ROUND(VALUE(SUBSTITUTE(実質収支比率等に係る経年分析!H$48,"▲","-")),2)</f>
        <v>10.6</v>
      </c>
      <c r="E19" s="174">
        <f>ROUND(VALUE(SUBSTITUTE(実質収支比率等に係る経年分析!I$48,"▲","-")),2)</f>
        <v>9.6300000000000008</v>
      </c>
      <c r="F19" s="174">
        <f>ROUND(VALUE(SUBSTITUTE(実質収支比率等に係る経年分析!J$48,"▲","-")),2)</f>
        <v>9.85</v>
      </c>
    </row>
    <row r="20" spans="1:11" x14ac:dyDescent="0.2">
      <c r="A20" s="174" t="s">
        <v>53</v>
      </c>
      <c r="B20" s="174">
        <f>ROUND(VALUE(SUBSTITUTE(実質収支比率等に係る経年分析!F$47,"▲","-")),2)</f>
        <v>77.36</v>
      </c>
      <c r="C20" s="174">
        <f>ROUND(VALUE(SUBSTITUTE(実質収支比率等に係る経年分析!G$47,"▲","-")),2)</f>
        <v>76.28</v>
      </c>
      <c r="D20" s="174">
        <f>ROUND(VALUE(SUBSTITUTE(実質収支比率等に係る経年分析!H$47,"▲","-")),2)</f>
        <v>76.02</v>
      </c>
      <c r="E20" s="174">
        <f>ROUND(VALUE(SUBSTITUTE(実質収支比率等に係る経年分析!I$47,"▲","-")),2)</f>
        <v>80.7</v>
      </c>
      <c r="F20" s="174">
        <f>ROUND(VALUE(SUBSTITUTE(実質収支比率等に係る経年分析!J$47,"▲","-")),2)</f>
        <v>82.67</v>
      </c>
    </row>
    <row r="21" spans="1:11" x14ac:dyDescent="0.2">
      <c r="A21" s="174" t="s">
        <v>54</v>
      </c>
      <c r="B21" s="174">
        <f>IF(ISNUMBER(VALUE(SUBSTITUTE(実質収支比率等に係る経年分析!F$49,"▲","-"))),ROUND(VALUE(SUBSTITUTE(実質収支比率等に係る経年分析!F$49,"▲","-")),2),NA())</f>
        <v>4.04</v>
      </c>
      <c r="C21" s="174">
        <f>IF(ISNUMBER(VALUE(SUBSTITUTE(実質収支比率等に係る経年分析!G$49,"▲","-"))),ROUND(VALUE(SUBSTITUTE(実質収支比率等に係る経年分析!G$49,"▲","-")),2),NA())</f>
        <v>7.15</v>
      </c>
      <c r="D21" s="174">
        <f>IF(ISNUMBER(VALUE(SUBSTITUTE(実質収支比率等に係る経年分析!H$49,"▲","-"))),ROUND(VALUE(SUBSTITUTE(実質収支比率等に係る経年分析!H$49,"▲","-")),2),NA())</f>
        <v>5.38</v>
      </c>
      <c r="E21" s="174">
        <f>IF(ISNUMBER(VALUE(SUBSTITUTE(実質収支比率等に係る経年分析!I$49,"▲","-"))),ROUND(VALUE(SUBSTITUTE(実質収支比率等に係る経年分析!I$49,"▲","-")),2),NA())</f>
        <v>4.2</v>
      </c>
      <c r="F21" s="174">
        <f>IF(ISNUMBER(VALUE(SUBSTITUTE(実質収支比率等に係る経年分析!J$49,"▲","-"))),ROUND(VALUE(SUBSTITUTE(実質収支比率等に係る経年分析!J$49,"▲","-")),2),NA())</f>
        <v>5.04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13.63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0.63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0.54</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海陽町浅川公共下水道事業特別会計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0.09</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0.17</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0.28000000000000003</v>
      </c>
    </row>
    <row r="30" spans="1:11" x14ac:dyDescent="0.2">
      <c r="A30" s="175" t="str">
        <f>IF(連結実質赤字比率に係る赤字・黒字の構成分析!C$40="",NA(),連結実質赤字比率に係る赤字・黒字の構成分析!C$40)</f>
        <v>海陽町川西農業集落排水事業特別会計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0.14000000000000001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0.32</v>
      </c>
    </row>
    <row r="31" spans="1:11" x14ac:dyDescent="0.2">
      <c r="A31" s="175" t="str">
        <f>IF(連結実質赤字比率に係る赤字・黒字の構成分析!C$39="",NA(),連結実質赤字比率に係る赤字・黒字の構成分析!C$39)</f>
        <v>海陽町宍喰公共下水道事業特別会計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0.14000000000000001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0.34</v>
      </c>
    </row>
    <row r="32" spans="1:11" x14ac:dyDescent="0.2">
      <c r="A32" s="175" t="str">
        <f>IF(連結実質赤字比率に係る赤字・黒字の構成分析!C$38="",NA(),連結実質赤字比率に係る赤字・黒字の構成分析!C$38)</f>
        <v>海陽町海部公共下水道事業特別会計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0.35</v>
      </c>
    </row>
    <row r="33" spans="1:16" x14ac:dyDescent="0.2">
      <c r="A33" s="175" t="str">
        <f>IF(連結実質赤字比率に係る赤字・黒字の構成分析!C$37="",NA(),連結実質赤字比率に係る赤字・黒字の構成分析!C$37)</f>
        <v>海陽町病院事業会計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0.69</v>
      </c>
    </row>
    <row r="34" spans="1:16" x14ac:dyDescent="0.2">
      <c r="A34" s="175" t="str">
        <f>IF(連結実質赤字比率に係る赤字・黒字の構成分析!C$36="",NA(),連結実質赤字比率に係る赤字・黒字の構成分析!C$36)</f>
        <v>海陽町国民健康保険特別会計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2.06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2.93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7.73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10.85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10.59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9.6300000000000008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9.84</v>
      </c>
    </row>
    <row r="36" spans="1:16" x14ac:dyDescent="0.2">
      <c r="A36" s="175" t="str">
        <f>IF(連結実質赤字比率に係る赤字・黒字の構成分析!C$34="",NA(),連結実質赤字比率に係る赤字・黒字の構成分析!C$34)</f>
        <v>海陽町水道事業会計</v>
      </c>
      <c r="B36" s="175" t="e">
        <f>IF(ROUND(VALUE(SUBSTITUTE(連結実質赤字比率に係る赤字・黒字の構成分析!F$34,"▲", "-")), 2) &lt; 0, ABS(ROUND(VALUE(SUBSTITUTE(連結実質赤字比率に係る赤字・黒字の構成分析!F$34,"▲", "-")), 2)), NA())</f>
        <v>#VALUE!</v>
      </c>
      <c r="C36" s="175" t="e">
        <f>IF(ROUND(VALUE(SUBSTITUTE(連結実質赤字比率に係る赤字・黒字の構成分析!F$34,"▲", "-")), 2) &gt;= 0, ABS(ROUND(VALUE(SUBSTITUTE(連結実質赤字比率に係る赤字・黒字の構成分析!F$34,"▲", "-")), 2)), NA())</f>
        <v>#VALUE!</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13.38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13.13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13.53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14.16</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965</v>
      </c>
      <c r="E42" s="176"/>
      <c r="F42" s="176"/>
      <c r="G42" s="176">
        <f>'実質公債費比率（分子）の構造'!L$52</f>
        <v>957</v>
      </c>
      <c r="H42" s="176"/>
      <c r="I42" s="176"/>
      <c r="J42" s="176">
        <f>'実質公債費比率（分子）の構造'!M$52</f>
        <v>890</v>
      </c>
      <c r="K42" s="176"/>
      <c r="L42" s="176"/>
      <c r="M42" s="176">
        <f>'実質公債費比率（分子）の構造'!N$52</f>
        <v>880</v>
      </c>
      <c r="N42" s="176"/>
      <c r="O42" s="176"/>
      <c r="P42" s="176">
        <f>'実質公債費比率（分子）の構造'!O$52</f>
        <v>837</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25</v>
      </c>
      <c r="C45" s="176"/>
      <c r="D45" s="176"/>
      <c r="E45" s="176">
        <f>'実質公債費比率（分子）の構造'!L$49</f>
        <v>24</v>
      </c>
      <c r="F45" s="176"/>
      <c r="G45" s="176"/>
      <c r="H45" s="176">
        <f>'実質公債費比率（分子）の構造'!M$49</f>
        <v>1</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231</v>
      </c>
      <c r="C46" s="176"/>
      <c r="D46" s="176"/>
      <c r="E46" s="176">
        <f>'実質公債費比率（分子）の構造'!L$48</f>
        <v>205</v>
      </c>
      <c r="F46" s="176"/>
      <c r="G46" s="176"/>
      <c r="H46" s="176">
        <f>'実質公債費比率（分子）の構造'!M$48</f>
        <v>194</v>
      </c>
      <c r="I46" s="176"/>
      <c r="J46" s="176"/>
      <c r="K46" s="176">
        <f>'実質公債費比率（分子）の構造'!N$48</f>
        <v>196</v>
      </c>
      <c r="L46" s="176"/>
      <c r="M46" s="176"/>
      <c r="N46" s="176">
        <f>'実質公債費比率（分子）の構造'!O$48</f>
        <v>189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789</v>
      </c>
      <c r="C49" s="176"/>
      <c r="D49" s="176"/>
      <c r="E49" s="176">
        <f>'実質公債費比率（分子）の構造'!L$45</f>
        <v>787</v>
      </c>
      <c r="F49" s="176"/>
      <c r="G49" s="176"/>
      <c r="H49" s="176">
        <f>'実質公債費比率（分子）の構造'!M$45</f>
        <v>731</v>
      </c>
      <c r="I49" s="176"/>
      <c r="J49" s="176"/>
      <c r="K49" s="176">
        <f>'実質公債費比率（分子）の構造'!N$45</f>
        <v>746</v>
      </c>
      <c r="L49" s="176"/>
      <c r="M49" s="176"/>
      <c r="N49" s="176">
        <f>'実質公債費比率（分子）の構造'!O$45</f>
        <v>706</v>
      </c>
      <c r="O49" s="176"/>
      <c r="P49" s="176"/>
    </row>
    <row r="50" spans="1:16" x14ac:dyDescent="0.2">
      <c r="A50" s="176" t="s">
        <v>67</v>
      </c>
      <c r="B50" s="176" t="e">
        <f>NA()</f>
        <v>#N/A</v>
      </c>
      <c r="C50" s="176">
        <f>IF(ISNUMBER('実質公債費比率（分子）の構造'!K$53),'実質公債費比率（分子）の構造'!K$53,NA())</f>
        <v>80</v>
      </c>
      <c r="D50" s="176" t="e">
        <f>NA()</f>
        <v>#N/A</v>
      </c>
      <c r="E50" s="176" t="e">
        <f>NA()</f>
        <v>#N/A</v>
      </c>
      <c r="F50" s="176">
        <f>IF(ISNUMBER('実質公債費比率（分子）の構造'!L$53),'実質公債費比率（分子）の構造'!L$53,NA())</f>
        <v>59</v>
      </c>
      <c r="G50" s="176" t="e">
        <f>NA()</f>
        <v>#N/A</v>
      </c>
      <c r="H50" s="176" t="e">
        <f>NA()</f>
        <v>#N/A</v>
      </c>
      <c r="I50" s="176">
        <f>IF(ISNUMBER('実質公債費比率（分子）の構造'!M$53),'実質公債費比率（分子）の構造'!M$53,NA())</f>
        <v>36</v>
      </c>
      <c r="J50" s="176" t="e">
        <f>NA()</f>
        <v>#N/A</v>
      </c>
      <c r="K50" s="176" t="e">
        <f>NA()</f>
        <v>#N/A</v>
      </c>
      <c r="L50" s="176">
        <f>IF(ISNUMBER('実質公債費比率（分子）の構造'!N$53),'実質公債費比率（分子）の構造'!N$53,NA())</f>
        <v>62</v>
      </c>
      <c r="M50" s="176" t="e">
        <f>NA()</f>
        <v>#N/A</v>
      </c>
      <c r="N50" s="176" t="e">
        <f>NA()</f>
        <v>#N/A</v>
      </c>
      <c r="O50" s="176">
        <f>IF(ISNUMBER('実質公債費比率（分子）の構造'!O$53),'実質公債費比率（分子）の構造'!O$53,NA())</f>
        <v>58</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7657</v>
      </c>
      <c r="E56" s="175"/>
      <c r="F56" s="175"/>
      <c r="G56" s="175">
        <f>'将来負担比率（分子）の構造'!J$52</f>
        <v>7265</v>
      </c>
      <c r="H56" s="175"/>
      <c r="I56" s="175"/>
      <c r="J56" s="175">
        <f>'将来負担比率（分子）の構造'!K$52</f>
        <v>6914</v>
      </c>
      <c r="K56" s="175"/>
      <c r="L56" s="175"/>
      <c r="M56" s="175">
        <f>'将来負担比率（分子）の構造'!L$52</f>
        <v>6743</v>
      </c>
      <c r="N56" s="175"/>
      <c r="O56" s="175"/>
      <c r="P56" s="175">
        <f>'将来負担比率（分子）の構造'!M$52</f>
        <v>6475</v>
      </c>
    </row>
    <row r="57" spans="1:16" x14ac:dyDescent="0.2">
      <c r="A57" s="175" t="s">
        <v>42</v>
      </c>
      <c r="B57" s="175"/>
      <c r="C57" s="175"/>
      <c r="D57" s="175">
        <f>'将来負担比率（分子）の構造'!I$51</f>
        <v>121</v>
      </c>
      <c r="E57" s="175"/>
      <c r="F57" s="175"/>
      <c r="G57" s="175">
        <f>'将来負担比率（分子）の構造'!J$51</f>
        <v>100</v>
      </c>
      <c r="H57" s="175"/>
      <c r="I57" s="175"/>
      <c r="J57" s="175">
        <f>'将来負担比率（分子）の構造'!K$51</f>
        <v>94</v>
      </c>
      <c r="K57" s="175"/>
      <c r="L57" s="175"/>
      <c r="M57" s="175">
        <f>'将来負担比率（分子）の構造'!L$51</f>
        <v>90</v>
      </c>
      <c r="N57" s="175"/>
      <c r="O57" s="175"/>
      <c r="P57" s="175">
        <f>'将来負担比率（分子）の構造'!M$51</f>
        <v>86</v>
      </c>
    </row>
    <row r="58" spans="1:16" x14ac:dyDescent="0.2">
      <c r="A58" s="175" t="s">
        <v>41</v>
      </c>
      <c r="B58" s="175"/>
      <c r="C58" s="175"/>
      <c r="D58" s="175">
        <f>'将来負担比率（分子）の構造'!I$50</f>
        <v>8987</v>
      </c>
      <c r="E58" s="175"/>
      <c r="F58" s="175"/>
      <c r="G58" s="175">
        <f>'将来負担比率（分子）の構造'!J$50</f>
        <v>9025</v>
      </c>
      <c r="H58" s="175"/>
      <c r="I58" s="175"/>
      <c r="J58" s="175">
        <f>'将来負担比率（分子）の構造'!K$50</f>
        <v>9706</v>
      </c>
      <c r="K58" s="175"/>
      <c r="L58" s="175"/>
      <c r="M58" s="175">
        <f>'将来負担比率（分子）の構造'!L$50</f>
        <v>10386</v>
      </c>
      <c r="N58" s="175"/>
      <c r="O58" s="175"/>
      <c r="P58" s="175">
        <f>'将来負担比率（分子）の構造'!M$50</f>
        <v>10625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1169</v>
      </c>
      <c r="C62" s="175"/>
      <c r="D62" s="175"/>
      <c r="E62" s="175">
        <f>'将来負担比率（分子）の構造'!J$45</f>
        <v>1148</v>
      </c>
      <c r="F62" s="175"/>
      <c r="G62" s="175"/>
      <c r="H62" s="175">
        <f>'将来負担比率（分子）の構造'!K$45</f>
        <v>1101</v>
      </c>
      <c r="I62" s="175"/>
      <c r="J62" s="175"/>
      <c r="K62" s="175">
        <f>'将来負担比率（分子）の構造'!L$45</f>
        <v>1048</v>
      </c>
      <c r="L62" s="175"/>
      <c r="M62" s="175"/>
      <c r="N62" s="175">
        <f>'将来負担比率（分子）の構造'!M$45</f>
        <v>986</v>
      </c>
      <c r="O62" s="175"/>
      <c r="P62" s="175"/>
    </row>
    <row r="63" spans="1:16" x14ac:dyDescent="0.2">
      <c r="A63" s="175" t="s">
        <v>34</v>
      </c>
      <c r="B63" s="175">
        <f>'将来負担比率（分子）の構造'!I$44</f>
        <v>22</v>
      </c>
      <c r="C63" s="175"/>
      <c r="D63" s="175"/>
      <c r="E63" s="175">
        <f>'将来負担比率（分子）の構造'!J$44</f>
        <v>1</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2254</v>
      </c>
      <c r="C64" s="175"/>
      <c r="D64" s="175"/>
      <c r="E64" s="175">
        <f>'将来負担比率（分子）の構造'!J$43</f>
        <v>1819</v>
      </c>
      <c r="F64" s="175"/>
      <c r="G64" s="175"/>
      <c r="H64" s="175">
        <f>'将来負担比率（分子）の構造'!K$43</f>
        <v>1800</v>
      </c>
      <c r="I64" s="175"/>
      <c r="J64" s="175"/>
      <c r="K64" s="175">
        <f>'将来負担比率（分子）の構造'!L$43</f>
        <v>1778</v>
      </c>
      <c r="L64" s="175"/>
      <c r="M64" s="175"/>
      <c r="N64" s="175">
        <f>'将来負担比率（分子）の構造'!M$43</f>
        <v>1729</v>
      </c>
      <c r="O64" s="175"/>
      <c r="P64" s="175"/>
    </row>
    <row r="65" spans="1:16" x14ac:dyDescent="0.2">
      <c r="A65" s="175" t="s">
        <v>32</v>
      </c>
      <c r="B65" s="175">
        <f>'将来負担比率（分子）の構造'!I$42</f>
        <v>50</v>
      </c>
      <c r="C65" s="175"/>
      <c r="D65" s="175"/>
      <c r="E65" s="175">
        <f>'将来負担比率（分子）の構造'!J$42</f>
        <v>45</v>
      </c>
      <c r="F65" s="175"/>
      <c r="G65" s="175"/>
      <c r="H65" s="175">
        <f>'将来負担比率（分子）の構造'!K$42</f>
        <v>37</v>
      </c>
      <c r="I65" s="175"/>
      <c r="J65" s="175"/>
      <c r="K65" s="175">
        <f>'将来負担比率（分子）の構造'!L$42</f>
        <v>30</v>
      </c>
      <c r="L65" s="175"/>
      <c r="M65" s="175"/>
      <c r="N65" s="175">
        <f>'将来負担比率（分子）の構造'!M$42</f>
        <v>23</v>
      </c>
      <c r="O65" s="175"/>
      <c r="P65" s="175"/>
    </row>
    <row r="66" spans="1:16" x14ac:dyDescent="0.2">
      <c r="A66" s="175" t="s">
        <v>31</v>
      </c>
      <c r="B66" s="175">
        <f>'将来負担比率（分子）の構造'!I$41</f>
        <v>6737</v>
      </c>
      <c r="C66" s="175"/>
      <c r="D66" s="175"/>
      <c r="E66" s="175">
        <f>'将来負担比率（分子）の構造'!J$41</f>
        <v>6608</v>
      </c>
      <c r="F66" s="175"/>
      <c r="G66" s="175"/>
      <c r="H66" s="175">
        <f>'将来負担比率（分子）の構造'!K$41</f>
        <v>6378</v>
      </c>
      <c r="I66" s="175"/>
      <c r="J66" s="175"/>
      <c r="K66" s="175">
        <f>'将来負担比率（分子）の構造'!L$41</f>
        <v>6123</v>
      </c>
      <c r="L66" s="175"/>
      <c r="M66" s="175"/>
      <c r="N66" s="175">
        <f>'将来負担比率（分子）の構造'!M$41</f>
        <v>5895</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3823</v>
      </c>
      <c r="C72" s="179">
        <f>基金残高に係る経年分析!G55</f>
        <v>3948</v>
      </c>
      <c r="D72" s="179">
        <f>基金残高に係る経年分析!H55</f>
        <v>4042</v>
      </c>
    </row>
    <row r="73" spans="1:16" x14ac:dyDescent="0.2">
      <c r="A73" s="178" t="s">
        <v>74</v>
      </c>
      <c r="B73" s="179">
        <f>基金残高に係る経年分析!F56</f>
        <v>1897</v>
      </c>
      <c r="C73" s="179">
        <f>基金残高に係る経年分析!G56</f>
        <v>1897</v>
      </c>
      <c r="D73" s="179">
        <f>基金残高に係る経年分析!H56</f>
        <v>1918</v>
      </c>
    </row>
    <row r="74" spans="1:16" x14ac:dyDescent="0.2">
      <c r="A74" s="178" t="s">
        <v>75</v>
      </c>
      <c r="B74" s="179">
        <f>基金残高に係る経年分析!F57</f>
        <v>3813</v>
      </c>
      <c r="C74" s="179">
        <f>基金残高に係る経年分析!G57</f>
        <v>4384</v>
      </c>
      <c r="D74" s="179">
        <f>基金残高に係る経年分析!H57</f>
        <v>4483</v>
      </c>
    </row>
  </sheetData>
  <sheetProtection algorithmName="SHA-512" hashValue="BtOhPy8dzAAe708bPEVGLB01bkzYNS+BoyZjAXzwWtGXEbTwK6AtCyjYOrr5uyOY63zsZGfrdu7raLT4AkBxUQ==" saltValue="GOJuvFB0KmAAG5SXEgem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2417120</cp:lastModifiedBy>
  <cp:lastPrinted>2025-03-19T05:13:29Z</cp:lastPrinted>
  <dcterms:created xsi:type="dcterms:W3CDTF">2025-02-19T04:27:08Z</dcterms:created>
  <dcterms:modified xsi:type="dcterms:W3CDTF">2025-03-21T01:42:00Z</dcterms:modified>
  <cp:category/>
</cp:coreProperties>
</file>