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E0BE1F44-C958-42BC-BBEC-E3FA85DF2B7B}"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23" i="12" l="1"/>
  <c r="V23" i="12" l="1"/>
  <c r="Q23" i="12" l="1"/>
  <c r="AA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CO34" i="10" l="1"/>
</calcChain>
</file>

<file path=xl/sharedStrings.xml><?xml version="1.0" encoding="utf-8"?>
<sst xmlns="http://schemas.openxmlformats.org/spreadsheetml/2006/main" count="1133" uniqueCount="560">
  <si>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</si>
  <si>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</si>
  <si>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</si>
  <si>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</si>
  <si>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</si>
  <si>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</si>
  <si>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</si>
  <si>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</si>
  <si>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</si>
  <si>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</si>
  <si>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</si>
  <si>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</si>
  <si>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</si>
  <si>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</si>
  <si>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</si>
  <si>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</si>
  <si>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</si>
  <si>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</si>
  <si>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</si>
  <si>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</si>
  <si>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</si>
  <si>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</si>
  <si>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</si>
  <si>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</si>
  <si>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</si>
  <si>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</si>
  <si>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</si>
  <si>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</si>
  <si>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</si>
  <si>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</si>
  <si>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</si>
  <si>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</si>
  <si>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</si>
  <si>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</si>
  <si>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</si>
  <si>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</si>
  <si>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</si>
  <si>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</si>
  <si>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</si>
  <si>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</si>
  <si>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</si>
  <si>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</si>
  <si>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</si>
  <si>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</si>
  <si>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</si>
  <si>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</si>
  <si>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</si>
  <si>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</si>
  <si>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</si>
  <si>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</si>
  <si>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</si>
  <si>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</si>
  <si>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</si>
  <si>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</si>
  <si>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</si>
  <si>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</si>
  <si>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</si>
  <si>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</si>
  <si>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</si>
  <si>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</si>
  <si>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</si>
  <si>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</si>
  <si>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</si>
  <si>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</si>
  <si>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</si>
  <si>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</si>
  <si>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</si>
  <si>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</si>
  <si>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</si>
  <si>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</si>
  <si>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</si>
  <si>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</si>
  <si>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</si>
  <si>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</si>
  <si>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</si>
  <si>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</si>
  <si>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</si>
  <si>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</si>
  <si>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</si>
  <si>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</si>
  <si>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</si>
  <si>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</si>
  <si>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</si>
  <si>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</si>
  <si>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</si>
  <si>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</si>
  <si>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</si>
  <si>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</si>
  <si>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</si>
  <si>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</si>
  <si>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</si>
  <si>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</si>
  <si>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</si>
  <si>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</si>
  <si>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</si>
  <si>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</si>
  <si>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</si>
  <si>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</si>
  <si>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</si>
  <si>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</si>
  <si>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</si>
  <si>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</si>
  <si>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</si>
  <si>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</si>
  <si>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</si>
  <si>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</si>
  <si>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</si>
  <si>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</si>
  <si>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</si>
  <si>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</si>
  <si>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</si>
  <si>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</si>
  <si>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</si>
  <si>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</si>
  <si>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</si>
  <si>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</si>
  <si>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</si>
  <si>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</si>
  <si>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</si>
  <si>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</si>
  <si>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</si>
  <si>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</si>
  <si>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</si>
  <si>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</si>
  <si>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</si>
  <si>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</si>
  <si>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</si>
  <si>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</si>
  <si>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</si>
  <si>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</si>
  <si>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</si>
  <si>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</si>
  <si>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</si>
  <si>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</si>
  <si>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</si>
  <si>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</si>
  <si>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</si>
  <si>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</si>
  <si>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</si>
  <si>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</si>
  <si>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</si>
  <si>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</si>
  <si>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</si>
  <si>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</si>
  <si>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</si>
  <si>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</si>
  <si>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</si>
  <si>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</si>
  <si>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</si>
  <si>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</si>
  <si>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</si>
  <si>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</si>
  <si>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</si>
  <si>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</si>
  <si>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</si>
  <si>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</si>
  <si>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</si>
  <si>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</si>
  <si>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</si>
  <si>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</si>
  <si>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</si>
  <si>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</si>
  <si>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</si>
  <si>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</si>
  <si>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</si>
  <si>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</si>
  <si>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</si>
  <si>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</si>
  <si>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</si>
  <si>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</si>
  <si>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</si>
  <si>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</si>
  <si>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</si>
  <si>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</si>
  <si>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</si>
  <si>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</si>
  <si>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</si>
  <si>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</si>
  <si>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</si>
  <si>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</si>
  <si>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</si>
  <si>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</si>
  <si>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</si>
  <si>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</si>
  <si>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</si>
  <si>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</si>
  <si>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</si>
  <si>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</si>
  <si>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</si>
  <si>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</si>
  <si>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</si>
  <si>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</si>
  <si>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</si>
  <si>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</si>
  <si>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</si>
  <si>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</si>
  <si>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</si>
  <si>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</si>
  <si>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</si>
  <si>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</si>
  <si>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</si>
  <si>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</si>
  <si>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</si>
  <si>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</si>
  <si>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徳島県佐那河内村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</si>
  <si>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</si>
  <si>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</si>
  <si>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</si>
  <si>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</si>
  <si>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</si>
  <si>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</si>
  <si>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</si>
  <si>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</si>
  <si>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</si>
  <si>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</si>
  <si>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</si>
  <si>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</si>
  <si>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</si>
  <si>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</si>
  <si>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</si>
  <si>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</si>
  <si>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</si>
  <si>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</si>
  <si>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</si>
  <si>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</si>
  <si>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</si>
  <si>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</si>
  <si>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</si>
  <si>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</si>
  <si>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</si>
  <si>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</si>
  <si>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</si>
  <si>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</si>
  <si>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</si>
  <si>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</si>
  <si>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</si>
  <si>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</si>
  <si>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</si>
  <si>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</si>
  <si>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</si>
  <si>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</si>
  <si>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</si>
  <si>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</si>
  <si>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</si>
  <si>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</si>
  <si>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</si>
  <si>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</si>
  <si>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</si>
  <si>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</si>
  <si>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</si>
  <si>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</si>
  <si>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</si>
  <si>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</si>
  <si>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</si>
  <si>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</si>
  <si>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</si>
  <si>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</si>
  <si>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</si>
  <si>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</si>
  <si>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</si>
  <si>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</si>
  <si>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</si>
  <si>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</si>
  <si>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</si>
  <si>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</si>
  <si>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</si>
  <si>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</si>
  <si>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</si>
  <si>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</si>
  <si>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</si>
  <si>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</si>
  <si>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</si>
  <si>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</si>
  <si>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</si>
  <si>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</si>
  <si>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</si>
  <si>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</si>
  <si>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</si>
  <si>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</si>
  <si>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</si>
  <si>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</si>
  <si>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</si>
  <si>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</si>
  <si>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</si>
  <si>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</si>
  <si>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</si>
  <si>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</si>
  <si>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</si>
  <si>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</si>
  <si>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</si>
  <si>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</si>
  <si>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</si>
  <si>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</si>
  <si>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</si>
  <si>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</si>
  <si>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</si>
  <si>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</si>
  <si>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</si>
  <si>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</si>
  <si>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</si>
  <si>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</si>
  <si>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</si>
  <si>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</si>
  <si>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</si>
  <si>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</si>
  <si>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</si>
  <si>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</si>
  <si>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</si>
  <si>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</si>
  <si>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</si>
  <si>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</si>
  <si>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</si>
  <si>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</si>
  <si>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</si>
  <si>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</si>
  <si>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</si>
  <si>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</si>
  <si>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</si>
  <si>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</si>
  <si>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</si>
  <si>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</si>
  <si>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</si>
  <si>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</si>
  <si>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</si>
  <si>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</si>
  <si>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</si>
  <si>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</si>
  <si>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</si>
  <si>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</si>
  <si>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</si>
  <si>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</si>
  <si>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</si>
  <si>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</si>
  <si>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</si>
  <si>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</si>
  <si>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</si>
  <si>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</si>
  <si>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</si>
  <si>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</si>
  <si>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</si>
  <si>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</si>
  <si>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</si>
  <si>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</si>
  <si>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</si>
  <si>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</si>
  <si>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</si>
  <si>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</si>
  <si>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</si>
  <si>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</si>
  <si>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</si>
  <si>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</si>
  <si>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</si>
  <si>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</si>
  <si>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</si>
  <si>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</si>
  <si>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徳島県佐那河内村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</si>
  <si>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</si>
  <si>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</si>
  <si>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</si>
  <si>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</si>
  <si>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</si>
  <si>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</si>
  <si>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</si>
  <si>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</si>
  <si>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</si>
  <si>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</si>
  <si>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</si>
  <si>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</si>
  <si>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</si>
  <si>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</si>
  <si>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</si>
  <si>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</si>
  <si>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</si>
  <si>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</si>
  <si>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</si>
  <si>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</si>
  <si>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</si>
  <si>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</si>
  <si>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</si>
  <si>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</si>
  <si>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</si>
  <si>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</si>
  <si>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</si>
  <si>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</si>
  <si>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</si>
  <si>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</si>
  <si>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</si>
  <si>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</si>
  <si>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</si>
  <si>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</si>
  <si>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</si>
  <si>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</si>
  <si>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</si>
  <si>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</si>
  <si>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</si>
  <si>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</si>
  <si>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</si>
  <si>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</si>
  <si>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</si>
  <si>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</si>
  <si>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</si>
  <si>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</si>
  <si>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</si>
  <si>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</si>
  <si>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</si>
  <si>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</si>
  <si>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</si>
  <si>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</si>
  <si>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</si>
  <si>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</si>
  <si>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</si>
  <si>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</si>
  <si>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</si>
  <si>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</si>
  <si>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</si>
  <si>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</si>
  <si>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</si>
  <si>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</si>
  <si>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</si>
  <si>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</si>
  <si>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</si>
  <si>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</si>
  <si>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</si>
  <si>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</si>
  <si>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</si>
  <si>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</si>
  <si>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</si>
  <si>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</si>
  <si>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</si>
  <si>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</si>
  <si>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</si>
  <si>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</si>
  <si>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</si>
  <si>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</si>
  <si>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</si>
  <si>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</si>
  <si>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</si>
  <si>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</si>
  <si>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</si>
  <si>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</si>
  <si>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</si>
  <si>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</si>
  <si>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</si>
  <si>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</si>
  <si>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</si>
  <si>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</si>
  <si>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</si>
  <si>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</si>
  <si>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</si>
  <si>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</si>
  <si>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</si>
  <si>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</si>
  <si>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</si>
  <si>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</si>
  <si>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</si>
  <si>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</si>
  <si>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</si>
  <si>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</si>
  <si>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</si>
  <si>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</si>
  <si>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</si>
  <si>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</si>
  <si>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</si>
  <si>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</si>
  <si>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</si>
  <si>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</si>
  <si>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</si>
  <si>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</si>
  <si>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</si>
  <si>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</si>
  <si>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</si>
  <si>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</si>
  <si>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</si>
  <si>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</si>
  <si>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</si>
  <si>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</si>
  <si>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</si>
  <si>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</si>
  <si>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</si>
  <si>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</si>
  <si>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</si>
  <si>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</si>
  <si>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</si>
  <si>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</si>
  <si>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</si>
  <si>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</si>
  <si>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</si>
  <si>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</si>
  <si>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</si>
  <si>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</si>
  <si>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</si>
  <si>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</si>
  <si>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</si>
  <si>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</si>
  <si>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</si>
  <si>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</si>
  <si>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</si>
  <si>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</si>
  <si>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</si>
  <si>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</si>
  <si>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</si>
  <si>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</si>
  <si>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</si>
  <si>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</si>
  <si>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</si>
  <si>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</si>
  <si>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</si>
  <si>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</si>
  <si>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</si>
  <si>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</si>
  <si>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</si>
  <si>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</si>
  <si>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</si>
  <si>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</si>
  <si>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</si>
  <si>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</si>
  <si>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</si>
  <si>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</si>
  <si>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</si>
  <si>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</si>
  <si>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</si>
  <si>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</si>
  <si>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</si>
  <si>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</si>
  <si>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</si>
  <si>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</si>
  <si>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</si>
  <si>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</si>
  <si>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</si>
  <si>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</si>
  <si>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</si>
  <si>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</si>
  <si>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佐那河内村国民健康保険事業特別会計</t>
  </si>
  <si>
    <t>佐那河内村宅地造成事業特別会計</t>
  </si>
  <si>
    <t>佐那河内村介護保険事業特別会計</t>
  </si>
  <si>
    <t>佐那河内村農業集落排水事業特別会計</t>
  </si>
  <si>
    <t>佐那河内村簡易水道特別会計</t>
  </si>
  <si>
    <t>佐那河内村後期高齢者医療特別会計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</si>
  <si>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</si>
  <si>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</si>
  <si>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</si>
  <si>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</si>
  <si>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</si>
  <si>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</si>
  <si>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</si>
  <si>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</si>
  <si>
    <t>徳島県市町村総合事務組合（一般会計）</t>
  </si>
  <si>
    <t>徳島県市町村総合事務組合（徳島滞納整理機構特別会計）</t>
  </si>
  <si>
    <t>小松島市外三町村衛生組合</t>
  </si>
  <si>
    <t>徳島県後期高齢者医療広域連合（一般会計）</t>
  </si>
  <si>
    <t>徳島県後期高齢者医療広域連合（後期高齢者医療事業会計）</t>
  </si>
  <si>
    <t>一般財団法人さなごうち</t>
  </si>
  <si>
    <t>-</t>
    <phoneticPr fontId="2"/>
  </si>
  <si>
    <t>-</t>
    <phoneticPr fontId="2"/>
  </si>
  <si>
    <t>-</t>
    <phoneticPr fontId="2"/>
  </si>
  <si>
    <t>ふるさと創生事業基金</t>
  </si>
  <si>
    <t>応援基金</t>
  </si>
  <si>
    <t>公共施設等総合管理基金</t>
    <rPh sb="0" eb="2">
      <t>コウキョウ</t>
    </rPh>
    <rPh sb="2" eb="4">
      <t>シセツ</t>
    </rPh>
    <rPh sb="4" eb="5">
      <t>トウ</t>
    </rPh>
    <rPh sb="5" eb="7">
      <t>ソウゴウ</t>
    </rPh>
    <rPh sb="7" eb="9">
      <t>カンリ</t>
    </rPh>
    <rPh sb="9" eb="11">
      <t>キキン</t>
    </rPh>
    <phoneticPr fontId="10"/>
  </si>
  <si>
    <t>地域振興基金</t>
    <rPh sb="0" eb="2">
      <t>チイキ</t>
    </rPh>
    <rPh sb="2" eb="4">
      <t>シンコウ</t>
    </rPh>
    <rPh sb="4" eb="6">
      <t>キキン</t>
    </rPh>
    <phoneticPr fontId="10"/>
  </si>
  <si>
    <t>環境基金</t>
    <rPh sb="0" eb="2">
      <t>カンキョウ</t>
    </rPh>
    <rPh sb="2" eb="4">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</si>
</sst>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8A4-4DBE-B55D-118D803B5D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198544</c:v>
                </c:pt>
                <c:pt idx="1">
                  <c:v>301631</c:v>
                </c:pt>
                <c:pt idx="2">
                  <c:v>566345</c:v>
                </c:pt>
                <c:pt idx="3">
                  <c:v>185867</c:v>
                </c:pt>
                <c:pt idx="4">
                  <c:v>124118</c:v>
                </c:pt>
              </c:numCache>
            </c:numRef>
          </c:val>
          <c:smooth val="0"/>
          <c:extLst>
            <c:ext xmlns:c16="http://schemas.microsoft.com/office/drawing/2014/chart" uri="{C3380CC4-5D6E-409C-BE32-E72D297353CC}">
              <c16:uniqueId val="{00000001-B8A4-4DBE-B55D-118D803B5D04}"/>
            </c:ext>
          </c:extLst>
        </c:ser>
        <c:dLbls>
          <c:showLegendKey val="0"/>
          <c:showVal val="0"/>
          <c:showCatName val="0"/>
          <c:showSerName val="0"/>
          <c:showPercent val="0"/>
          <c:showBubbleSize val="0"/>
        </c:dLbls>
        <c:marker val="1"/>
        <c:smooth val="0"/>
        <c:axId val="408873376"/>
        <c:axId val="408875728"/>
      </c:lineChart>
      <c:catAx>
        <c:axId val="40887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875728"/>
        <c:crosses val="autoZero"/>
        <c:auto val="1"/>
        <c:lblAlgn val="ctr"/>
        <c:lblOffset val="100"/>
        <c:tickLblSkip val="1"/>
        <c:tickMarkSkip val="1"/>
        <c:noMultiLvlLbl val="0"/>
      </c:catAx>
      <c:valAx>
        <c:axId val="4088757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8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4.7699999999999996</c:v>
                </c:pt>
                <c:pt idx="1">
                  <c:v>6.46</c:v>
                </c:pt>
                <c:pt idx="2">
                  <c:v>10.029999999999999</c:v>
                </c:pt>
                <c:pt idx="3">
                  <c:v>10.8</c:v>
                </c:pt>
                <c:pt idx="4">
                  <c:v>6.16</c:v>
                </c:pt>
              </c:numCache>
            </c:numRef>
          </c:val>
          <c:extLst>
            <c:ext xmlns:c16="http://schemas.microsoft.com/office/drawing/2014/chart" uri="{C3380CC4-5D6E-409C-BE32-E72D297353CC}">
              <c16:uniqueId val="{00000000-7C3D-4FBC-909D-EFF9A4CE5E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95.33</c:v>
                </c:pt>
                <c:pt idx="1">
                  <c:v>91.46</c:v>
                </c:pt>
                <c:pt idx="2">
                  <c:v>84.11</c:v>
                </c:pt>
                <c:pt idx="3">
                  <c:v>86.64</c:v>
                </c:pt>
                <c:pt idx="4">
                  <c:v>87.58</c:v>
                </c:pt>
              </c:numCache>
            </c:numRef>
          </c:val>
          <c:extLst>
            <c:ext xmlns:c16="http://schemas.microsoft.com/office/drawing/2014/chart" uri="{C3380CC4-5D6E-409C-BE32-E72D297353CC}">
              <c16:uniqueId val="{00000001-7C3D-4FBC-909D-EFF9A4CE5E45}"/>
            </c:ext>
          </c:extLst>
        </c:ser>
        <c:dLbls>
          <c:showLegendKey val="0"/>
          <c:showVal val="0"/>
          <c:showCatName val="0"/>
          <c:showSerName val="0"/>
          <c:showPercent val="0"/>
          <c:showBubbleSize val="0"/>
        </c:dLbls>
        <c:gapWidth val="250"/>
        <c:overlap val="100"/>
        <c:axId val="408874160"/>
        <c:axId val="40886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4.72</c:v>
                </c:pt>
                <c:pt idx="2">
                  <c:v>6.61</c:v>
                </c:pt>
                <c:pt idx="3">
                  <c:v>43.13</c:v>
                </c:pt>
                <c:pt idx="4">
                  <c:v>1.73</c:v>
                </c:pt>
              </c:numCache>
            </c:numRef>
          </c:val>
          <c:smooth val="0"/>
          <c:extLst>
            <c:ext xmlns:c16="http://schemas.microsoft.com/office/drawing/2014/chart" uri="{C3380CC4-5D6E-409C-BE32-E72D297353CC}">
              <c16:uniqueId val="{00000002-7C3D-4FBC-909D-EFF9A4CE5E45}"/>
            </c:ext>
          </c:extLst>
        </c:ser>
        <c:dLbls>
          <c:showLegendKey val="0"/>
          <c:showVal val="0"/>
          <c:showCatName val="0"/>
          <c:showSerName val="0"/>
          <c:showPercent val="0"/>
          <c:showBubbleSize val="0"/>
        </c:dLbls>
        <c:marker val="1"/>
        <c:smooth val="0"/>
        <c:axId val="408874160"/>
        <c:axId val="408869456"/>
      </c:lineChart>
      <c:catAx>
        <c:axId val="40887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869456"/>
        <c:crosses val="autoZero"/>
        <c:auto val="1"/>
        <c:lblAlgn val="ctr"/>
        <c:lblOffset val="100"/>
        <c:tickLblSkip val="1"/>
        <c:tickMarkSkip val="1"/>
        <c:noMultiLvlLbl val="0"/>
      </c:catAx>
      <c:valAx>
        <c:axId val="40886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7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40-4DB9-9A66-BDF0893C8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40-4DB9-9A66-BDF0893C86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40-4DB9-9A66-BDF0893C8680}"/>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0.02</c:v>
                </c:pt>
                <c:pt idx="8">
                  <c:v>#N/A</c:v>
                </c:pt>
                <c:pt idx="9">
                  <c:v>0.02</c:v>
                </c:pt>
              </c:numCache>
            </c:numRef>
          </c:val>
          <c:extLst>
            <c:ext xmlns:c16="http://schemas.microsoft.com/office/drawing/2014/chart" uri="{C3380CC4-5D6E-409C-BE32-E72D297353CC}">
              <c16:uniqueId val="{00000003-8640-4DB9-9A66-BDF0893C8680}"/>
            </c:ext>
          </c:extLst>
        </c:ser>
        <c:ser>
          <c:idx val="4"/>
          <c:order val="4"/>
          <c:tx>
            <c:strRef>
              <c:f>データシート!$A$31</c:f>
              <c:strCache>
                <c:ptCount val="1"/>
                <c:pt idx="0">
                  <c:v>佐那河内村簡易水道特別会計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0.38</c:v>
                </c:pt>
                <c:pt idx="2">
                  <c:v>#N/A</c:v>
                </c:pt>
                <c:pt idx="3">
                  <c:v>0.28999999999999998</c:v>
                </c:pt>
                <c:pt idx="4">
                  <c:v>#N/A</c:v>
                </c:pt>
                <c:pt idx="5">
                  <c:v>0.02</c:v>
                </c:pt>
                <c:pt idx="6">
                  <c:v>#N/A</c:v>
                </c:pt>
                <c:pt idx="7">
                  <c:v>0.4</c:v>
                </c:pt>
                <c:pt idx="8">
                  <c:v>#N/A</c:v>
                </c:pt>
                <c:pt idx="9">
                  <c:v>0.19</c:v>
                </c:pt>
              </c:numCache>
            </c:numRef>
          </c:val>
          <c:extLst>
            <c:ext xmlns:c16="http://schemas.microsoft.com/office/drawing/2014/chart" uri="{C3380CC4-5D6E-409C-BE32-E72D297353CC}">
              <c16:uniqueId val="{00000004-8640-4DB9-9A66-BDF0893C8680}"/>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0.15</c:v>
                </c:pt>
                <c:pt idx="4">
                  <c:v>#N/A</c:v>
                </c:pt>
                <c:pt idx="5">
                  <c:v>0.1</c:v>
                </c:pt>
                <c:pt idx="6">
                  <c:v>#N/A</c:v>
                </c:pt>
                <c:pt idx="7">
                  <c:v>0.18</c:v>
                </c:pt>
                <c:pt idx="8">
                  <c:v>#N/A</c:v>
                </c:pt>
                <c:pt idx="9">
                  <c:v>0.54</c:v>
                </c:pt>
              </c:numCache>
            </c:numRef>
          </c:val>
          <c:extLst>
            <c:ext xmlns:c16="http://schemas.microsoft.com/office/drawing/2014/chart" uri="{C3380CC4-5D6E-409C-BE32-E72D297353CC}">
              <c16:uniqueId val="{00000005-8640-4DB9-9A66-BDF0893C8680}"/>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1.08</c:v>
                </c:pt>
                <c:pt idx="4">
                  <c:v>#N/A</c:v>
                </c:pt>
                <c:pt idx="5">
                  <c:v>1.2</c:v>
                </c:pt>
                <c:pt idx="6">
                  <c:v>#N/A</c:v>
                </c:pt>
                <c:pt idx="7">
                  <c:v>0.97</c:v>
                </c:pt>
                <c:pt idx="8">
                  <c:v>#N/A</c:v>
                </c:pt>
                <c:pt idx="9">
                  <c:v>0.57999999999999996</c:v>
                </c:pt>
              </c:numCache>
            </c:numRef>
          </c:val>
          <c:extLst>
            <c:ext xmlns:c16="http://schemas.microsoft.com/office/drawing/2014/chart" uri="{C3380CC4-5D6E-409C-BE32-E72D297353CC}">
              <c16:uniqueId val="{00000006-8640-4DB9-9A66-BDF0893C8680}"/>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1.2</c:v>
                </c:pt>
                <c:pt idx="4">
                  <c:v>#N/A</c:v>
                </c:pt>
                <c:pt idx="5">
                  <c:v>1.84</c:v>
                </c:pt>
                <c:pt idx="6">
                  <c:v>#N/A</c:v>
                </c:pt>
                <c:pt idx="7">
                  <c:v>2.08</c:v>
                </c:pt>
                <c:pt idx="8">
                  <c:v>#N/A</c:v>
                </c:pt>
                <c:pt idx="9">
                  <c:v>1</c:v>
                </c:pt>
              </c:numCache>
            </c:numRef>
          </c:val>
          <c:extLst>
            <c:ext xmlns:c16="http://schemas.microsoft.com/office/drawing/2014/chart" uri="{C3380CC4-5D6E-409C-BE32-E72D297353CC}">
              <c16:uniqueId val="{00000007-8640-4DB9-9A66-BDF0893C8680}"/>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2.35</c:v>
                </c:pt>
                <c:pt idx="2">
                  <c:v>#N/A</c:v>
                </c:pt>
                <c:pt idx="3">
                  <c:v>2.64</c:v>
                </c:pt>
                <c:pt idx="4">
                  <c:v>#N/A</c:v>
                </c:pt>
                <c:pt idx="5">
                  <c:v>2.38</c:v>
                </c:pt>
                <c:pt idx="6">
                  <c:v>#N/A</c:v>
                </c:pt>
                <c:pt idx="7">
                  <c:v>3.02</c:v>
                </c:pt>
                <c:pt idx="8">
                  <c:v>#N/A</c:v>
                </c:pt>
                <c:pt idx="9">
                  <c:v>2.58</c:v>
                </c:pt>
              </c:numCache>
            </c:numRef>
          </c:val>
          <c:extLst>
            <c:ext xmlns:c16="http://schemas.microsoft.com/office/drawing/2014/chart" uri="{C3380CC4-5D6E-409C-BE32-E72D297353CC}">
              <c16:uniqueId val="{00000008-8640-4DB9-9A66-BDF0893C86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c:v>
                </c:pt>
                <c:pt idx="2">
                  <c:v>#N/A</c:v>
                </c:pt>
                <c:pt idx="3">
                  <c:v>5.25</c:v>
                </c:pt>
                <c:pt idx="4">
                  <c:v>#N/A</c:v>
                </c:pt>
                <c:pt idx="5">
                  <c:v>8.18</c:v>
                </c:pt>
                <c:pt idx="6">
                  <c:v>#N/A</c:v>
                </c:pt>
                <c:pt idx="7">
                  <c:v>8.7100000000000009</c:v>
                </c:pt>
                <c:pt idx="8">
                  <c:v>#N/A</c:v>
                </c:pt>
                <c:pt idx="9">
                  <c:v>5.15</c:v>
                </c:pt>
              </c:numCache>
            </c:numRef>
          </c:val>
          <c:extLst>
            <c:ext xmlns:c16="http://schemas.microsoft.com/office/drawing/2014/chart" uri="{C3380CC4-5D6E-409C-BE32-E72D297353CC}">
              <c16:uniqueId val="{00000009-8640-4DB9-9A66-BDF0893C8680}"/>
            </c:ext>
          </c:extLst>
        </c:ser>
        <c:dLbls>
          <c:showLegendKey val="0"/>
          <c:showVal val="0"/>
          <c:showCatName val="0"/>
          <c:showSerName val="0"/>
          <c:showPercent val="0"/>
          <c:showBubbleSize val="0"/>
        </c:dLbls>
        <c:gapWidth val="150"/>
        <c:overlap val="100"/>
        <c:axId val="408871024"/>
        <c:axId val="408871808"/>
      </c:barChart>
      <c:catAx>
        <c:axId val="40887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71808"/>
        <c:crosses val="autoZero"/>
        <c:auto val="1"/>
        <c:lblAlgn val="ctr"/>
        <c:lblOffset val="100"/>
        <c:tickLblSkip val="1"/>
        <c:tickMarkSkip val="1"/>
        <c:noMultiLvlLbl val="0"/>
      </c:catAx>
      <c:valAx>
        <c:axId val="40887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7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304</c:v>
                </c:pt>
                <c:pt idx="5">
                  <c:v>297</c:v>
                </c:pt>
                <c:pt idx="8">
                  <c:v>282</c:v>
                </c:pt>
                <c:pt idx="11">
                  <c:v>283</c:v>
                </c:pt>
                <c:pt idx="14">
                  <c:v>256</c:v>
                </c:pt>
              </c:numCache>
            </c:numRef>
          </c:val>
          <c:extLst>
            <c:ext xmlns:c16="http://schemas.microsoft.com/office/drawing/2014/chart" uri="{C3380CC4-5D6E-409C-BE32-E72D297353CC}">
              <c16:uniqueId val="{00000000-B323-4D95-A796-0586EE4156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23-4D95-A796-0586EE4156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23-4D95-A796-0586EE4156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B323-4D95-A796-0586EE4156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c:v>
                </c:pt>
                <c:pt idx="3">
                  <c:v>132</c:v>
                </c:pt>
                <c:pt idx="6">
                  <c:v>140</c:v>
                </c:pt>
                <c:pt idx="9">
                  <c:v>122</c:v>
                </c:pt>
                <c:pt idx="12">
                  <c:v>130</c:v>
                </c:pt>
              </c:numCache>
            </c:numRef>
          </c:val>
          <c:extLst>
            <c:ext xmlns:c16="http://schemas.microsoft.com/office/drawing/2014/chart" uri="{C3380CC4-5D6E-409C-BE32-E72D297353CC}">
              <c16:uniqueId val="{00000004-B323-4D95-A796-0586EE4156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23-4D95-A796-0586EE4156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23-4D95-A796-0586EE4156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c:v>
                </c:pt>
                <c:pt idx="3">
                  <c:v>177</c:v>
                </c:pt>
                <c:pt idx="6">
                  <c:v>164</c:v>
                </c:pt>
                <c:pt idx="9">
                  <c:v>175</c:v>
                </c:pt>
                <c:pt idx="12">
                  <c:v>152</c:v>
                </c:pt>
              </c:numCache>
            </c:numRef>
          </c:val>
          <c:extLst>
            <c:ext xmlns:c16="http://schemas.microsoft.com/office/drawing/2014/chart" uri="{C3380CC4-5D6E-409C-BE32-E72D297353CC}">
              <c16:uniqueId val="{00000007-B323-4D95-A796-0586EE4156A5}"/>
            </c:ext>
          </c:extLst>
        </c:ser>
        <c:dLbls>
          <c:showLegendKey val="0"/>
          <c:showVal val="0"/>
          <c:showCatName val="0"/>
          <c:showSerName val="0"/>
          <c:showPercent val="0"/>
          <c:showBubbleSize val="0"/>
        </c:dLbls>
        <c:gapWidth val="100"/>
        <c:overlap val="100"/>
        <c:axId val="408874944"/>
        <c:axId val="408875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c:v>
                </c:pt>
                <c:pt idx="2">
                  <c:v>#N/A</c:v>
                </c:pt>
                <c:pt idx="3">
                  <c:v>#N/A</c:v>
                </c:pt>
                <c:pt idx="4">
                  <c:v>13</c:v>
                </c:pt>
                <c:pt idx="5">
                  <c:v>#N/A</c:v>
                </c:pt>
                <c:pt idx="6">
                  <c:v>#N/A</c:v>
                </c:pt>
                <c:pt idx="7">
                  <c:v>23</c:v>
                </c:pt>
                <c:pt idx="8">
                  <c:v>#N/A</c:v>
                </c:pt>
                <c:pt idx="9">
                  <c:v>#N/A</c:v>
                </c:pt>
                <c:pt idx="10">
                  <c:v>15</c:v>
                </c:pt>
                <c:pt idx="11">
                  <c:v>#N/A</c:v>
                </c:pt>
                <c:pt idx="12">
                  <c:v>#N/A</c:v>
                </c:pt>
                <c:pt idx="13">
                  <c:v>26</c:v>
                </c:pt>
                <c:pt idx="14">
                  <c:v>#N/A</c:v>
                </c:pt>
              </c:numCache>
            </c:numRef>
          </c:val>
          <c:smooth val="0"/>
          <c:extLst>
            <c:ext xmlns:c16="http://schemas.microsoft.com/office/drawing/2014/chart" uri="{C3380CC4-5D6E-409C-BE32-E72D297353CC}">
              <c16:uniqueId val="{00000008-B323-4D95-A796-0586EE4156A5}"/>
            </c:ext>
          </c:extLst>
        </c:ser>
        <c:dLbls>
          <c:showLegendKey val="0"/>
          <c:showVal val="0"/>
          <c:showCatName val="0"/>
          <c:showSerName val="0"/>
          <c:showPercent val="0"/>
          <c:showBubbleSize val="0"/>
        </c:dLbls>
        <c:marker val="1"/>
        <c:smooth val="0"/>
        <c:axId val="408874944"/>
        <c:axId val="408875336"/>
      </c:lineChart>
      <c:catAx>
        <c:axId val="4088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875336"/>
        <c:crosses val="autoZero"/>
        <c:auto val="1"/>
        <c:lblAlgn val="ctr"/>
        <c:lblOffset val="100"/>
        <c:tickLblSkip val="1"/>
        <c:tickMarkSkip val="1"/>
        <c:noMultiLvlLbl val="0"/>
      </c:catAx>
      <c:valAx>
        <c:axId val="408875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8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2372</c:v>
                </c:pt>
                <c:pt idx="5">
                  <c:v>2559</c:v>
                </c:pt>
                <c:pt idx="8">
                  <c:v>2553</c:v>
                </c:pt>
                <c:pt idx="11">
                  <c:v>2545</c:v>
                </c:pt>
                <c:pt idx="14">
                  <c:v>2412</c:v>
                </c:pt>
              </c:numCache>
            </c:numRef>
          </c:val>
          <c:extLst>
            <c:ext xmlns:c16="http://schemas.microsoft.com/office/drawing/2014/chart" uri="{C3380CC4-5D6E-409C-BE32-E72D297353CC}">
              <c16:uniqueId val="{00000000-B078-47B9-B67D-15C07AF9E6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78-47B9-B67D-15C07AF9E6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4051</c:v>
                </c:pt>
                <c:pt idx="5">
                  <c:v>3803</c:v>
                </c:pt>
                <c:pt idx="8">
                  <c:v>4019</c:v>
                </c:pt>
                <c:pt idx="11">
                  <c:v>3611</c:v>
                </c:pt>
                <c:pt idx="14">
                  <c:v>3756</c:v>
                </c:pt>
              </c:numCache>
            </c:numRef>
          </c:val>
          <c:extLst>
            <c:ext xmlns:c16="http://schemas.microsoft.com/office/drawing/2014/chart" uri="{C3380CC4-5D6E-409C-BE32-E72D297353CC}">
              <c16:uniqueId val="{00000002-B078-47B9-B67D-15C07AF9E6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78-47B9-B67D-15C07AF9E6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78-47B9-B67D-15C07AF9E6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8-47B9-B67D-15C07AF9E6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268</c:v>
                </c:pt>
                <c:pt idx="3">
                  <c:v>246</c:v>
                </c:pt>
                <c:pt idx="6">
                  <c:v>248</c:v>
                </c:pt>
                <c:pt idx="9">
                  <c:v>236</c:v>
                </c:pt>
                <c:pt idx="12">
                  <c:v>262</c:v>
                </c:pt>
              </c:numCache>
            </c:numRef>
          </c:val>
          <c:extLst>
            <c:ext xmlns:c16="http://schemas.microsoft.com/office/drawing/2014/chart" uri="{C3380CC4-5D6E-409C-BE32-E72D297353CC}">
              <c16:uniqueId val="{00000006-B078-47B9-B67D-15C07AF9E6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7-B078-47B9-B67D-15C07AF9E6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996</c:v>
                </c:pt>
                <c:pt idx="3">
                  <c:v>952</c:v>
                </c:pt>
                <c:pt idx="6">
                  <c:v>867</c:v>
                </c:pt>
                <c:pt idx="9">
                  <c:v>731</c:v>
                </c:pt>
                <c:pt idx="12">
                  <c:v>729</c:v>
                </c:pt>
              </c:numCache>
            </c:numRef>
          </c:val>
          <c:extLst>
            <c:ext xmlns:c16="http://schemas.microsoft.com/office/drawing/2014/chart" uri="{C3380CC4-5D6E-409C-BE32-E72D297353CC}">
              <c16:uniqueId val="{00000008-B078-47B9-B67D-15C07AF9E6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78-47B9-B67D-15C07AF9E6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1384</c:v>
                </c:pt>
                <c:pt idx="3">
                  <c:v>1688</c:v>
                </c:pt>
                <c:pt idx="6">
                  <c:v>2180</c:v>
                </c:pt>
                <c:pt idx="9">
                  <c:v>1513</c:v>
                </c:pt>
                <c:pt idx="12">
                  <c:v>1405</c:v>
                </c:pt>
              </c:numCache>
            </c:numRef>
          </c:val>
          <c:extLst>
            <c:ext xmlns:c16="http://schemas.microsoft.com/office/drawing/2014/chart" uri="{C3380CC4-5D6E-409C-BE32-E72D297353CC}">
              <c16:uniqueId val="{0000000A-B078-47B9-B67D-15C07AF9E61E}"/>
            </c:ext>
          </c:extLst>
        </c:ser>
        <c:dLbls>
          <c:showLegendKey val="0"/>
          <c:showVal val="0"/>
          <c:showCatName val="0"/>
          <c:showSerName val="0"/>
          <c:showPercent val="0"/>
          <c:showBubbleSize val="0"/>
        </c:dLbls>
        <c:gapWidth val="100"/>
        <c:overlap val="100"/>
        <c:axId val="418860560"/>
        <c:axId val="41886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78-47B9-B67D-15C07AF9E61E}"/>
            </c:ext>
          </c:extLst>
        </c:ser>
        <c:dLbls>
          <c:showLegendKey val="0"/>
          <c:showVal val="0"/>
          <c:showCatName val="0"/>
          <c:showSerName val="0"/>
          <c:showPercent val="0"/>
          <c:showBubbleSize val="0"/>
        </c:dLbls>
        <c:marker val="1"/>
        <c:smooth val="0"/>
        <c:axId val="418860560"/>
        <c:axId val="418860952"/>
      </c:lineChart>
      <c:catAx>
        <c:axId val="41886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860952"/>
        <c:crosses val="autoZero"/>
        <c:auto val="1"/>
        <c:lblAlgn val="ctr"/>
        <c:lblOffset val="100"/>
        <c:tickLblSkip val="1"/>
        <c:tickMarkSkip val="1"/>
        <c:noMultiLvlLbl val="0"/>
      </c:catAx>
      <c:valAx>
        <c:axId val="41886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6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c:v>
                </c:pt>
                <c:pt idx="1">
                  <c:v>1408</c:v>
                </c:pt>
                <c:pt idx="2">
                  <c:v>1408</c:v>
                </c:pt>
              </c:numCache>
            </c:numRef>
          </c:val>
          <c:extLst>
            <c:ext xmlns:c16="http://schemas.microsoft.com/office/drawing/2014/chart" uri="{C3380CC4-5D6E-409C-BE32-E72D297353CC}">
              <c16:uniqueId val="{00000000-9E38-4B42-BB13-238F19C942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1286</c:v>
                </c:pt>
                <c:pt idx="1">
                  <c:v>844</c:v>
                </c:pt>
                <c:pt idx="2">
                  <c:v>941</c:v>
                </c:pt>
              </c:numCache>
            </c:numRef>
          </c:val>
          <c:extLst>
            <c:ext xmlns:c16="http://schemas.microsoft.com/office/drawing/2014/chart" uri="{C3380CC4-5D6E-409C-BE32-E72D297353CC}">
              <c16:uniqueId val="{00000001-9E38-4B42-BB13-238F19C942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1047</c:v>
                </c:pt>
                <c:pt idx="1">
                  <c:v>1092</c:v>
                </c:pt>
                <c:pt idx="2">
                  <c:v>1138</c:v>
                </c:pt>
              </c:numCache>
            </c:numRef>
          </c:val>
          <c:extLst>
            <c:ext xmlns:c16="http://schemas.microsoft.com/office/drawing/2014/chart" uri="{C3380CC4-5D6E-409C-BE32-E72D297353CC}">
              <c16:uniqueId val="{00000002-9E38-4B42-BB13-238F19C942A5}"/>
            </c:ext>
          </c:extLst>
        </c:ser>
        <c:dLbls>
          <c:showLegendKey val="0"/>
          <c:showVal val="0"/>
          <c:showCatName val="0"/>
          <c:showSerName val="0"/>
          <c:showPercent val="0"/>
          <c:showBubbleSize val="0"/>
        </c:dLbls>
        <c:gapWidth val="120"/>
        <c:overlap val="100"/>
        <c:axId val="418862912"/>
        <c:axId val="418862520"/>
      </c:barChart>
      <c:catAx>
        <c:axId val="41886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862520"/>
        <c:crosses val="autoZero"/>
        <c:auto val="1"/>
        <c:lblAlgn val="ctr"/>
        <c:lblOffset val="100"/>
        <c:tickLblSkip val="1"/>
        <c:tickMarkSkip val="1"/>
        <c:noMultiLvlLbl val="0"/>
      </c:catAx>
      <c:valAx>
        <c:axId val="418862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86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ポイント減少しており、依然として類似団体平均を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が、類似団体平均も同</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ポイント減少していることから類比は</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ポイントで前年同値となり全国的な減少傾向が見られる。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今後について</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の必要性及び緊急性を十分に考慮して</a:t>
          </a:r>
          <a:r>
            <a:rPr kumimoji="1" lang="ja-JP" altLang="ja-JP" sz="1100">
              <a:solidFill>
                <a:schemeClr val="dk1"/>
              </a:solidFill>
              <a:effectLst/>
              <a:latin typeface="+mn-lt"/>
              <a:ea typeface="+mn-ea"/>
              <a:cs typeface="+mn-cs"/>
            </a:rPr>
            <a:t>峻別するなど、歳出の徹底的な見直しに努める。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普通交付税の増加によって若干低下し、類似団体平均を下回っている。交付税が収入の多くを占める本村では、経常収支比率が交付税に大きく左右される。</a:t>
          </a:r>
          <a:r>
            <a:rPr kumimoji="1" lang="ja-JP" altLang="en-US"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ポイントの差があり前年と同値であり状況に変化は見られない。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157056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108796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1852"/>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62</xdr:row>
      <xdr:rowOff>132927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18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53975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32,198</a:t>
          </a:r>
          <a:r>
            <a:rPr kumimoji="1" lang="ja-JP" altLang="en-US" sz="1100">
              <a:solidFill>
                <a:schemeClr val="dk1"/>
              </a:solidFill>
              <a:effectLst/>
              <a:latin typeface="+mn-lt"/>
              <a:ea typeface="+mn-ea"/>
              <a:cs typeface="+mn-cs"/>
            </a:rPr>
            <a:t>円の増加であり、</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の前年度</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18,661</a:t>
          </a:r>
          <a:r>
            <a:rPr kumimoji="1" lang="ja-JP" altLang="en-US" sz="1100">
              <a:solidFill>
                <a:schemeClr val="dk1"/>
              </a:solidFill>
              <a:effectLst/>
              <a:latin typeface="+mn-lt"/>
              <a:ea typeface="+mn-ea"/>
              <a:cs typeface="+mn-cs"/>
            </a:rPr>
            <a:t>円と差が縮小している。これは主に</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の増加が原因となっている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126891</xdr:rowOff>
    </xdr:from>
    <xdr:to>
      <xdr:col>23</xdr:col>
      <xdr:colOff>133350</xdr:colOff>
      <xdr:row>82</xdr:row>
      <xdr:rowOff>152789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5791"/>
          <a:ext cx="8382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126891</xdr:rowOff>
    </xdr:from>
    <xdr:to>
      <xdr:col>19</xdr:col>
      <xdr:colOff>133350</xdr:colOff>
      <xdr:row>82</xdr:row>
      <xdr:rowOff>139010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85791"/>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64621</xdr:rowOff>
    </xdr:from>
    <xdr:to>
      <xdr:col>15</xdr:col>
      <xdr:colOff>82550</xdr:colOff>
      <xdr:row>82</xdr:row>
      <xdr:rowOff>139010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3521"/>
          <a:ext cx="889000" cy="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51518</xdr:rowOff>
    </xdr:from>
    <xdr:to>
      <xdr:col>11</xdr:col>
      <xdr:colOff>31750</xdr:colOff>
      <xdr:row>82</xdr:row>
      <xdr:rowOff>64621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0418"/>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101989</xdr:rowOff>
    </xdr:from>
    <xdr:to>
      <xdr:col>23</xdr:col>
      <xdr:colOff>184150</xdr:colOff>
      <xdr:row>83</xdr:row>
      <xdr:rowOff>32139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118516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76091</xdr:rowOff>
    </xdr:from>
    <xdr:to>
      <xdr:col>19</xdr:col>
      <xdr:colOff>184150</xdr:colOff>
      <xdr:row>83</xdr:row>
      <xdr:rowOff>6241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3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88210</xdr:rowOff>
    </xdr:from>
    <xdr:to>
      <xdr:col>15</xdr:col>
      <xdr:colOff>133350</xdr:colOff>
      <xdr:row>83</xdr:row>
      <xdr:rowOff>18360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13821</xdr:rowOff>
    </xdr:from>
    <xdr:to>
      <xdr:col>11</xdr:col>
      <xdr:colOff>82550</xdr:colOff>
      <xdr:row>82</xdr:row>
      <xdr:rowOff>115421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125598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718</xdr:rowOff>
    </xdr:from>
    <xdr:to>
      <xdr:col>7</xdr:col>
      <xdr:colOff>31750</xdr:colOff>
      <xdr:row>82</xdr:row>
      <xdr:rowOff>102318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比では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差が縮小している。</a:t>
          </a:r>
          <a:r>
            <a:rPr kumimoji="1" lang="ja-JP" altLang="ja-JP" sz="1100">
              <a:solidFill>
                <a:schemeClr val="dk1"/>
              </a:solidFill>
              <a:effectLst/>
              <a:latin typeface="+mn-lt"/>
              <a:ea typeface="+mn-ea"/>
              <a:cs typeface="+mn-cs"/>
            </a:rPr>
            <a:t>全国的に</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高い水準にあるため、給与の適正化に努めていく。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12064</xdr:rowOff>
    </xdr:from>
    <xdr:to>
      <xdr:col>81</xdr:col>
      <xdr:colOff>44450</xdr:colOff>
      <xdr:row>88</xdr:row>
      <xdr:rowOff>24130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99664"/>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36195</xdr:rowOff>
    </xdr:from>
    <xdr:to>
      <xdr:col>72</xdr:col>
      <xdr:colOff>203200</xdr:colOff>
      <xdr:row>88</xdr:row>
      <xdr:rowOff>66357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237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66357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28591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これまでは</a:t>
          </a:r>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a:t>
          </a:r>
          <a:r>
            <a:rPr kumimoji="1" lang="ja-JP" altLang="en-US" sz="1100">
              <a:solidFill>
                <a:schemeClr val="dk1"/>
              </a:solidFill>
              <a:effectLst/>
              <a:latin typeface="+mn-lt"/>
              <a:ea typeface="+mn-ea"/>
              <a:cs typeface="+mn-cs"/>
            </a:rPr>
            <a:t>推進していたところだったが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近年の業務の多様化及び人材の流動化に伴って採用が増加したことから、前年度から</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25.22</a:t>
          </a:r>
          <a:r>
            <a:rPr kumimoji="1" lang="ja-JP" altLang="ja-JP" sz="1100">
              <a:solidFill>
                <a:schemeClr val="dk1"/>
              </a:solidFill>
              <a:effectLst/>
              <a:latin typeface="+mn-lt"/>
              <a:ea typeface="+mn-ea"/>
              <a:cs typeface="+mn-cs"/>
            </a:rPr>
            <a:t>人と類似団体の平均値を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今後は定年延長による職員の勤続年数が延長することも踏まえ、既存事業を改めて精査し、民間移行が可能な事業は委託するなど、</a:t>
          </a:r>
          <a:r>
            <a:rPr kumimoji="1" lang="ja-JP" altLang="ja-JP" sz="1100">
              <a:solidFill>
                <a:schemeClr val="dk1"/>
              </a:solidFill>
              <a:effectLst/>
              <a:latin typeface="+mn-lt"/>
              <a:ea typeface="+mn-ea"/>
              <a:cs typeface="+mn-cs"/>
            </a:rPr>
            <a:t>計画に基づいた定員適正化を進める。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167894</xdr:rowOff>
    </xdr:from>
    <xdr:to>
      <xdr:col>81</xdr:col>
      <xdr:colOff>44450</xdr:colOff>
      <xdr:row>60</xdr:row>
      <xdr:rowOff>62199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83444"/>
          <a:ext cx="8382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157638</xdr:rowOff>
    </xdr:from>
    <xdr:to>
      <xdr:col>77</xdr:col>
      <xdr:colOff>44450</xdr:colOff>
      <xdr:row>59</xdr:row>
      <xdr:rowOff>167894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318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142859</xdr:rowOff>
    </xdr:from>
    <xdr:to>
      <xdr:col>72</xdr:col>
      <xdr:colOff>203200</xdr:colOff>
      <xdr:row>59</xdr:row>
      <xdr:rowOff>157638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8409"/>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142859</xdr:rowOff>
    </xdr:from>
    <xdr:to>
      <xdr:col>68</xdr:col>
      <xdr:colOff>152400</xdr:colOff>
      <xdr:row>59</xdr:row>
      <xdr:rowOff>156432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58409"/>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11399</xdr:rowOff>
    </xdr:from>
    <xdr:to>
      <xdr:col>81</xdr:col>
      <xdr:colOff>95250</xdr:colOff>
      <xdr:row>60</xdr:row>
      <xdr:rowOff>112999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154926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117094</xdr:rowOff>
    </xdr:from>
    <xdr:to>
      <xdr:col>77</xdr:col>
      <xdr:colOff>95250</xdr:colOff>
      <xdr:row>60</xdr:row>
      <xdr:rowOff>47244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57421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106838</xdr:rowOff>
    </xdr:from>
    <xdr:to>
      <xdr:col>73</xdr:col>
      <xdr:colOff>44450</xdr:colOff>
      <xdr:row>60</xdr:row>
      <xdr:rowOff>36988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47165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9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92059</xdr:rowOff>
    </xdr:from>
    <xdr:to>
      <xdr:col>68</xdr:col>
      <xdr:colOff>203200</xdr:colOff>
      <xdr:row>60</xdr:row>
      <xdr:rowOff>22209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32386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105632</xdr:rowOff>
    </xdr:from>
    <xdr:to>
      <xdr:col>64</xdr:col>
      <xdr:colOff>152400</xdr:colOff>
      <xdr:row>60</xdr:row>
      <xdr:rowOff>35782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20559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0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41063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類似団体の平均値を大きく上回っている。前年度類似団体平均比で</a:t>
          </a:r>
          <a:r>
            <a:rPr kumimoji="1" lang="ja-JP" altLang="en-US" sz="1100">
              <a:solidFill>
                <a:schemeClr val="dk1"/>
              </a:solidFill>
              <a:effectLst/>
              <a:latin typeface="+mn-lt"/>
              <a:ea typeface="+mn-ea"/>
              <a:cs typeface="+mn-cs"/>
            </a:rPr>
            <a:t>も差が拡大していることから、</a:t>
          </a:r>
          <a:r>
            <a:rPr kumimoji="1" lang="ja-JP" altLang="ja-JP" sz="1100">
              <a:solidFill>
                <a:schemeClr val="dk1"/>
              </a:solidFill>
              <a:effectLst/>
              <a:latin typeface="+mn-lt"/>
              <a:ea typeface="+mn-ea"/>
              <a:cs typeface="+mn-cs"/>
            </a:rPr>
            <a:t>定員管理などの取り組みを通じて人件費の削減に努める。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xdr:rowOff>
    </xdr:from>
    <xdr:to>
      <xdr:col>24</xdr:col>
      <xdr:colOff>25400</xdr:colOff>
      <xdr:row>40</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615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40</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741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741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48768</xdr:rowOff>
    </xdr:from>
    <xdr:to>
      <xdr:col>24</xdr:col>
      <xdr:colOff>76200</xdr:colOff>
      <xdr:row>40</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128795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物件費については、需用費・役務費などの削減に努めており、類似団体平均を下回っている。しかし、</a:t>
          </a:r>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ポイントの増加が見られ、前年度類似団体平均比も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ポイント差が縮小している。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電算化の進展などに伴い全体では増加傾向にあることから、引き続き節約・節減に努め、適正な水準を堅持していく。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6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06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107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と同値になっている</a:t>
          </a:r>
          <a:r>
            <a:rPr kumimoji="1" lang="ja-JP" altLang="ja-JP" sz="1100">
              <a:solidFill>
                <a:schemeClr val="dk1"/>
              </a:solidFill>
              <a:effectLst/>
              <a:latin typeface="+mn-lt"/>
              <a:ea typeface="+mn-ea"/>
              <a:cs typeface="+mn-cs"/>
            </a:rPr>
            <a:t>。急速に高齢化や人口減少が進む中、財政が逼迫することのないよう、</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類似団体平均比は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ポイント差となり、前年度比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ポイントの縮小となっている。</a:t>
          </a:r>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939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6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132715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796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132715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42562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1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59707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159004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5956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35</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しかし公共施設の大規模改修事業が控えているため、引き続き厳しい財政運営が予測される。地方債の新規発行をともなう事業については、効果や優先順を付けながら抑制に努める。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62230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8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82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111760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123189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68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58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79</xdr:row>
      <xdr:rowOff>20320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54018</xdr:rowOff>
    </xdr:from>
    <xdr:to>
      <xdr:col>29</xdr:col>
      <xdr:colOff>127000</xdr:colOff>
      <xdr:row>17</xdr:row>
      <xdr:rowOff>73186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6293"/>
          <a:ext cx="647700" cy="1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73186</xdr:rowOff>
    </xdr:from>
    <xdr:to>
      <xdr:col>26</xdr:col>
      <xdr:colOff>50800</xdr:colOff>
      <xdr:row>17</xdr:row>
      <xdr:rowOff>119717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5461"/>
          <a:ext cx="698500" cy="4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119717</xdr:rowOff>
    </xdr:from>
    <xdr:to>
      <xdr:col>22</xdr:col>
      <xdr:colOff>114300</xdr:colOff>
      <xdr:row>17</xdr:row>
      <xdr:rowOff>133875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1992"/>
          <a:ext cx="698500" cy="1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133875</xdr:rowOff>
    </xdr:from>
    <xdr:to>
      <xdr:col>18</xdr:col>
      <xdr:colOff>177800</xdr:colOff>
      <xdr:row>17</xdr:row>
      <xdr:rowOff>152706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6150"/>
          <a:ext cx="6985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3218</xdr:rowOff>
    </xdr:from>
    <xdr:to>
      <xdr:col>29</xdr:col>
      <xdr:colOff>177800</xdr:colOff>
      <xdr:row>17</xdr:row>
      <xdr:rowOff>104818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146745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22386</xdr:rowOff>
    </xdr:from>
    <xdr:to>
      <xdr:col>26</xdr:col>
      <xdr:colOff>101600</xdr:colOff>
      <xdr:row>17</xdr:row>
      <xdr:rowOff>123986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4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108763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7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68917</xdr:rowOff>
    </xdr:from>
    <xdr:to>
      <xdr:col>22</xdr:col>
      <xdr:colOff>165100</xdr:colOff>
      <xdr:row>17</xdr:row>
      <xdr:rowOff>170517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155294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83075</xdr:rowOff>
    </xdr:from>
    <xdr:to>
      <xdr:col>19</xdr:col>
      <xdr:colOff>38100</xdr:colOff>
      <xdr:row>18</xdr:row>
      <xdr:rowOff>13225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169452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3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101906</xdr:rowOff>
    </xdr:from>
    <xdr:to>
      <xdr:col>15</xdr:col>
      <xdr:colOff>101600</xdr:colOff>
      <xdr:row>18</xdr:row>
      <xdr:rowOff>32056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16097</xdr:rowOff>
    </xdr:from>
    <xdr:to>
      <xdr:col>29</xdr:col>
      <xdr:colOff>127000</xdr:colOff>
      <xdr:row>36</xdr:row>
      <xdr:rowOff>39098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69347"/>
          <a:ext cx="647700" cy="2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20523</xdr:rowOff>
    </xdr:from>
    <xdr:to>
      <xdr:col>26</xdr:col>
      <xdr:colOff>50800</xdr:colOff>
      <xdr:row>36</xdr:row>
      <xdr:rowOff>39098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73773"/>
          <a:ext cx="698500" cy="1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20523</xdr:rowOff>
    </xdr:from>
    <xdr:to>
      <xdr:col>22</xdr:col>
      <xdr:colOff>114300</xdr:colOff>
      <xdr:row>36</xdr:row>
      <xdr:rowOff>41280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73773"/>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21227</xdr:rowOff>
    </xdr:from>
    <xdr:to>
      <xdr:col>18</xdr:col>
      <xdr:colOff>177800</xdr:colOff>
      <xdr:row>36</xdr:row>
      <xdr:rowOff>41280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44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308197</xdr:rowOff>
    </xdr:from>
    <xdr:to>
      <xdr:col>29</xdr:col>
      <xdr:colOff>177800</xdr:colOff>
      <xdr:row>36</xdr:row>
      <xdr:rowOff>66897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280274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331198</xdr:rowOff>
    </xdr:from>
    <xdr:to>
      <xdr:col>26</xdr:col>
      <xdr:colOff>101600</xdr:colOff>
      <xdr:row>36</xdr:row>
      <xdr:rowOff>89898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4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74675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312623</xdr:rowOff>
    </xdr:from>
    <xdr:to>
      <xdr:col>22</xdr:col>
      <xdr:colOff>165100</xdr:colOff>
      <xdr:row>36</xdr:row>
      <xdr:rowOff>71323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2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56100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333380</xdr:rowOff>
    </xdr:from>
    <xdr:to>
      <xdr:col>19</xdr:col>
      <xdr:colOff>38100</xdr:colOff>
      <xdr:row>36</xdr:row>
      <xdr:rowOff>92080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76857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313327</xdr:rowOff>
    </xdr:from>
    <xdr:to>
      <xdr:col>15</xdr:col>
      <xdr:colOff>101600</xdr:colOff>
      <xdr:row>36</xdr:row>
      <xdr:rowOff>72027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56804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160205</xdr:rowOff>
    </xdr:from>
    <xdr:to>
      <xdr:col>24</xdr:col>
      <xdr:colOff>63500</xdr:colOff>
      <xdr:row>36</xdr:row>
      <xdr:rowOff>31757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0955"/>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31757</xdr:rowOff>
    </xdr:from>
    <xdr:to>
      <xdr:col>19</xdr:col>
      <xdr:colOff>177800</xdr:colOff>
      <xdr:row>36</xdr:row>
      <xdr:rowOff>88269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3957"/>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82116</xdr:rowOff>
    </xdr:from>
    <xdr:to>
      <xdr:col>15</xdr:col>
      <xdr:colOff>50800</xdr:colOff>
      <xdr:row>36</xdr:row>
      <xdr:rowOff>88269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4316"/>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82116</xdr:rowOff>
    </xdr:from>
    <xdr:to>
      <xdr:col>10</xdr:col>
      <xdr:colOff>114300</xdr:colOff>
      <xdr:row>37</xdr:row>
      <xdr:rowOff>13370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109405</xdr:rowOff>
    </xdr:from>
    <xdr:to>
      <xdr:col>24</xdr:col>
      <xdr:colOff>114300</xdr:colOff>
      <xdr:row>36</xdr:row>
      <xdr:rowOff>39555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132282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152407</xdr:rowOff>
    </xdr:from>
    <xdr:to>
      <xdr:col>20</xdr:col>
      <xdr:colOff>38100</xdr:colOff>
      <xdr:row>36</xdr:row>
      <xdr:rowOff>82557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99084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37469</xdr:rowOff>
    </xdr:from>
    <xdr:to>
      <xdr:col>15</xdr:col>
      <xdr:colOff>101600</xdr:colOff>
      <xdr:row>36</xdr:row>
      <xdr:rowOff>139069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155596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31316</xdr:rowOff>
    </xdr:from>
    <xdr:to>
      <xdr:col>10</xdr:col>
      <xdr:colOff>165100</xdr:colOff>
      <xdr:row>36</xdr:row>
      <xdr:rowOff>132916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149443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134020</xdr:rowOff>
    </xdr:from>
    <xdr:to>
      <xdr:col>6</xdr:col>
      <xdr:colOff>38100</xdr:colOff>
      <xdr:row>37</xdr:row>
      <xdr:rowOff>64170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55297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111266</xdr:rowOff>
    </xdr:from>
    <xdr:to>
      <xdr:col>24</xdr:col>
      <xdr:colOff>63500</xdr:colOff>
      <xdr:row>57</xdr:row>
      <xdr:rowOff>123237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3916"/>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83758</xdr:rowOff>
    </xdr:from>
    <xdr:to>
      <xdr:col>19</xdr:col>
      <xdr:colOff>177800</xdr:colOff>
      <xdr:row>57</xdr:row>
      <xdr:rowOff>123237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6408"/>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83758</xdr:rowOff>
    </xdr:from>
    <xdr:to>
      <xdr:col>15</xdr:col>
      <xdr:colOff>50800</xdr:colOff>
      <xdr:row>58</xdr:row>
      <xdr:rowOff>17759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6408"/>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143523</xdr:rowOff>
    </xdr:from>
    <xdr:to>
      <xdr:col>10</xdr:col>
      <xdr:colOff>114300</xdr:colOff>
      <xdr:row>58</xdr:row>
      <xdr:rowOff>17759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617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60466</xdr:rowOff>
    </xdr:from>
    <xdr:to>
      <xdr:col>24</xdr:col>
      <xdr:colOff>114300</xdr:colOff>
      <xdr:row>57</xdr:row>
      <xdr:rowOff>162066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38893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72437</xdr:rowOff>
    </xdr:from>
    <xdr:to>
      <xdr:col>20</xdr:col>
      <xdr:colOff>38100</xdr:colOff>
      <xdr:row>58</xdr:row>
      <xdr:rowOff>2587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165164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32958</xdr:rowOff>
    </xdr:from>
    <xdr:to>
      <xdr:col>15</xdr:col>
      <xdr:colOff>101600</xdr:colOff>
      <xdr:row>57</xdr:row>
      <xdr:rowOff>134558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151085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138409</xdr:rowOff>
    </xdr:from>
    <xdr:to>
      <xdr:col>10</xdr:col>
      <xdr:colOff>165100</xdr:colOff>
      <xdr:row>58</xdr:row>
      <xdr:rowOff>68559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59686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92723</xdr:rowOff>
    </xdr:from>
    <xdr:to>
      <xdr:col>6</xdr:col>
      <xdr:colOff>38100</xdr:colOff>
      <xdr:row>58</xdr:row>
      <xdr:rowOff>22873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77045</xdr:rowOff>
    </xdr:from>
    <xdr:to>
      <xdr:col>24</xdr:col>
      <xdr:colOff>63500</xdr:colOff>
      <xdr:row>78</xdr:row>
      <xdr:rowOff>100738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0145"/>
          <a:ext cx="8382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64701</xdr:rowOff>
    </xdr:from>
    <xdr:to>
      <xdr:col>19</xdr:col>
      <xdr:colOff>177800</xdr:colOff>
      <xdr:row>78</xdr:row>
      <xdr:rowOff>100738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7801"/>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64701</xdr:rowOff>
    </xdr:from>
    <xdr:to>
      <xdr:col>15</xdr:col>
      <xdr:colOff>50800</xdr:colOff>
      <xdr:row>78</xdr:row>
      <xdr:rowOff>76794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780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76794</xdr:rowOff>
    </xdr:from>
    <xdr:to>
      <xdr:col>10</xdr:col>
      <xdr:colOff>114300</xdr:colOff>
      <xdr:row>78</xdr:row>
      <xdr:rowOff>85869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989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26245</xdr:rowOff>
    </xdr:from>
    <xdr:to>
      <xdr:col>24</xdr:col>
      <xdr:colOff>114300</xdr:colOff>
      <xdr:row>78</xdr:row>
      <xdr:rowOff>127845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112622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49938</xdr:rowOff>
    </xdr:from>
    <xdr:to>
      <xdr:col>20</xdr:col>
      <xdr:colOff>38100</xdr:colOff>
      <xdr:row>78</xdr:row>
      <xdr:rowOff>151538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142665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13901</xdr:rowOff>
    </xdr:from>
    <xdr:to>
      <xdr:col>15</xdr:col>
      <xdr:colOff>101600</xdr:colOff>
      <xdr:row>78</xdr:row>
      <xdr:rowOff>115501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106628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25994</xdr:rowOff>
    </xdr:from>
    <xdr:to>
      <xdr:col>10</xdr:col>
      <xdr:colOff>165100</xdr:colOff>
      <xdr:row>78</xdr:row>
      <xdr:rowOff>127594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118721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35069</xdr:rowOff>
    </xdr:from>
    <xdr:to>
      <xdr:col>6</xdr:col>
      <xdr:colOff>38100</xdr:colOff>
      <xdr:row>78</xdr:row>
      <xdr:rowOff>136669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127796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1360</xdr:rowOff>
    </xdr:from>
    <xdr:to>
      <xdr:col>24</xdr:col>
      <xdr:colOff>63500</xdr:colOff>
      <xdr:row>96</xdr:row>
      <xdr:rowOff>21155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0560"/>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17825</xdr:rowOff>
    </xdr:from>
    <xdr:to>
      <xdr:col>19</xdr:col>
      <xdr:colOff>177800</xdr:colOff>
      <xdr:row>96</xdr:row>
      <xdr:rowOff>21155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7702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17825</xdr:rowOff>
    </xdr:from>
    <xdr:to>
      <xdr:col>15</xdr:col>
      <xdr:colOff>50800</xdr:colOff>
      <xdr:row>96</xdr:row>
      <xdr:rowOff>134710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7025"/>
          <a:ext cx="8890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123972</xdr:rowOff>
    </xdr:from>
    <xdr:to>
      <xdr:col>10</xdr:col>
      <xdr:colOff>114300</xdr:colOff>
      <xdr:row>96</xdr:row>
      <xdr:rowOff>134710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122010</xdr:rowOff>
    </xdr:from>
    <xdr:to>
      <xdr:col>24</xdr:col>
      <xdr:colOff>114300</xdr:colOff>
      <xdr:row>96</xdr:row>
      <xdr:rowOff>52160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141805</xdr:rowOff>
    </xdr:from>
    <xdr:to>
      <xdr:col>20</xdr:col>
      <xdr:colOff>38100</xdr:colOff>
      <xdr:row>96</xdr:row>
      <xdr:rowOff>71955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63082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138475</xdr:rowOff>
    </xdr:from>
    <xdr:to>
      <xdr:col>15</xdr:col>
      <xdr:colOff>101600</xdr:colOff>
      <xdr:row>96</xdr:row>
      <xdr:rowOff>68625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59752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83910</xdr:rowOff>
    </xdr:from>
    <xdr:to>
      <xdr:col>10</xdr:col>
      <xdr:colOff>165100</xdr:colOff>
      <xdr:row>97</xdr:row>
      <xdr:rowOff>14060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73172</xdr:rowOff>
    </xdr:from>
    <xdr:to>
      <xdr:col>6</xdr:col>
      <xdr:colOff>38100</xdr:colOff>
      <xdr:row>97</xdr:row>
      <xdr:rowOff>3322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165899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15073</xdr:rowOff>
    </xdr:from>
    <xdr:to>
      <xdr:col>55</xdr:col>
      <xdr:colOff>0</xdr:colOff>
      <xdr:row>38</xdr:row>
      <xdr:rowOff>55600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30173"/>
          <a:ext cx="8382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55600</xdr:rowOff>
    </xdr:from>
    <xdr:to>
      <xdr:col>50</xdr:col>
      <xdr:colOff>114300</xdr:colOff>
      <xdr:row>38</xdr:row>
      <xdr:rowOff>56049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70700"/>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8651</xdr:rowOff>
    </xdr:from>
    <xdr:to>
      <xdr:col>45</xdr:col>
      <xdr:colOff>177800</xdr:colOff>
      <xdr:row>38</xdr:row>
      <xdr:rowOff>56049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2301"/>
          <a:ext cx="8890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8651</xdr:rowOff>
    </xdr:from>
    <xdr:to>
      <xdr:col>41</xdr:col>
      <xdr:colOff>50800</xdr:colOff>
      <xdr:row>38</xdr:row>
      <xdr:rowOff>57090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135723</xdr:rowOff>
    </xdr:from>
    <xdr:to>
      <xdr:col>55</xdr:col>
      <xdr:colOff>50800</xdr:colOff>
      <xdr:row>38</xdr:row>
      <xdr:rowOff>65873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50650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4800</xdr:rowOff>
    </xdr:from>
    <xdr:to>
      <xdr:col>50</xdr:col>
      <xdr:colOff>165100</xdr:colOff>
      <xdr:row>38</xdr:row>
      <xdr:rowOff>106400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97527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5249</xdr:rowOff>
    </xdr:from>
    <xdr:to>
      <xdr:col>46</xdr:col>
      <xdr:colOff>38100</xdr:colOff>
      <xdr:row>38</xdr:row>
      <xdr:rowOff>106849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97976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129301</xdr:rowOff>
    </xdr:from>
    <xdr:to>
      <xdr:col>41</xdr:col>
      <xdr:colOff>101600</xdr:colOff>
      <xdr:row>37</xdr:row>
      <xdr:rowOff>59451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6290</xdr:rowOff>
    </xdr:from>
    <xdr:to>
      <xdr:col>36</xdr:col>
      <xdr:colOff>165100</xdr:colOff>
      <xdr:row>38</xdr:row>
      <xdr:rowOff>107890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99017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74269</xdr:rowOff>
    </xdr:from>
    <xdr:to>
      <xdr:col>55</xdr:col>
      <xdr:colOff>0</xdr:colOff>
      <xdr:row>58</xdr:row>
      <xdr:rowOff>121322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8369"/>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127245</xdr:rowOff>
    </xdr:from>
    <xdr:to>
      <xdr:col>50</xdr:col>
      <xdr:colOff>114300</xdr:colOff>
      <xdr:row>58</xdr:row>
      <xdr:rowOff>74269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28445"/>
          <a:ext cx="889000" cy="2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127245</xdr:rowOff>
    </xdr:from>
    <xdr:to>
      <xdr:col>45</xdr:col>
      <xdr:colOff>177800</xdr:colOff>
      <xdr:row>57</xdr:row>
      <xdr:rowOff>157507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28445"/>
          <a:ext cx="889000" cy="2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157507</xdr:rowOff>
    </xdr:from>
    <xdr:to>
      <xdr:col>41</xdr:col>
      <xdr:colOff>50800</xdr:colOff>
      <xdr:row>58</xdr:row>
      <xdr:rowOff>64609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30157"/>
          <a:ext cx="889000" cy="7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70522</xdr:rowOff>
    </xdr:from>
    <xdr:to>
      <xdr:col>55</xdr:col>
      <xdr:colOff>50800</xdr:colOff>
      <xdr:row>59</xdr:row>
      <xdr:rowOff>672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156899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23469</xdr:rowOff>
    </xdr:from>
    <xdr:to>
      <xdr:col>50</xdr:col>
      <xdr:colOff>165100</xdr:colOff>
      <xdr:row>58</xdr:row>
      <xdr:rowOff>125069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116196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76445</xdr:rowOff>
    </xdr:from>
    <xdr:to>
      <xdr:col>46</xdr:col>
      <xdr:colOff>38100</xdr:colOff>
      <xdr:row>57</xdr:row>
      <xdr:rowOff>6595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23122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106707</xdr:rowOff>
    </xdr:from>
    <xdr:to>
      <xdr:col>41</xdr:col>
      <xdr:colOff>101600</xdr:colOff>
      <xdr:row>58</xdr:row>
      <xdr:rowOff>36857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53384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13809</xdr:rowOff>
    </xdr:from>
    <xdr:to>
      <xdr:col>36</xdr:col>
      <xdr:colOff>165100</xdr:colOff>
      <xdr:row>58</xdr:row>
      <xdr:rowOff>115409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106536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5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8479</xdr:rowOff>
    </xdr:from>
    <xdr:to>
      <xdr:col>55</xdr:col>
      <xdr:colOff>0</xdr:colOff>
      <xdr:row>79</xdr:row>
      <xdr:rowOff>79386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3029"/>
          <a:ext cx="838200" cy="7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7759</xdr:rowOff>
    </xdr:from>
    <xdr:to>
      <xdr:col>50</xdr:col>
      <xdr:colOff>114300</xdr:colOff>
      <xdr:row>79</xdr:row>
      <xdr:rowOff>8479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09409"/>
          <a:ext cx="889000" cy="3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7759</xdr:rowOff>
    </xdr:from>
    <xdr:to>
      <xdr:col>45</xdr:col>
      <xdr:colOff>177800</xdr:colOff>
      <xdr:row>78</xdr:row>
      <xdr:rowOff>75625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09409"/>
          <a:ext cx="889000" cy="2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75625</xdr:rowOff>
    </xdr:from>
    <xdr:to>
      <xdr:col>41</xdr:col>
      <xdr:colOff>50800</xdr:colOff>
      <xdr:row>79</xdr:row>
      <xdr:rowOff>93252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8725"/>
          <a:ext cx="889000" cy="1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28586</xdr:rowOff>
    </xdr:from>
    <xdr:to>
      <xdr:col>55</xdr:col>
      <xdr:colOff>50800</xdr:colOff>
      <xdr:row>79</xdr:row>
      <xdr:rowOff>130186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129129</xdr:rowOff>
    </xdr:from>
    <xdr:to>
      <xdr:col>50</xdr:col>
      <xdr:colOff>165100</xdr:colOff>
      <xdr:row>79</xdr:row>
      <xdr:rowOff>59279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75806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128409</xdr:rowOff>
    </xdr:from>
    <xdr:to>
      <xdr:col>46</xdr:col>
      <xdr:colOff>38100</xdr:colOff>
      <xdr:row>77</xdr:row>
      <xdr:rowOff>58559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75085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24825</xdr:rowOff>
    </xdr:from>
    <xdr:to>
      <xdr:col>41</xdr:col>
      <xdr:colOff>101600</xdr:colOff>
      <xdr:row>78</xdr:row>
      <xdr:rowOff>126425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142952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42452</xdr:rowOff>
    </xdr:from>
    <xdr:to>
      <xdr:col>36</xdr:col>
      <xdr:colOff>165100</xdr:colOff>
      <xdr:row>79</xdr:row>
      <xdr:rowOff>144052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135179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168791</xdr:rowOff>
    </xdr:from>
    <xdr:to>
      <xdr:col>55</xdr:col>
      <xdr:colOff>0</xdr:colOff>
      <xdr:row>99</xdr:row>
      <xdr:rowOff>1541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70891"/>
          <a:ext cx="8382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114990</xdr:rowOff>
    </xdr:from>
    <xdr:to>
      <xdr:col>50</xdr:col>
      <xdr:colOff>114300</xdr:colOff>
      <xdr:row>99</xdr:row>
      <xdr:rowOff>1541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7090"/>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114990</xdr:rowOff>
    </xdr:from>
    <xdr:to>
      <xdr:col>45</xdr:col>
      <xdr:colOff>177800</xdr:colOff>
      <xdr:row>98</xdr:row>
      <xdr:rowOff>158367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7090"/>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90553</xdr:rowOff>
    </xdr:from>
    <xdr:to>
      <xdr:col>41</xdr:col>
      <xdr:colOff>50800</xdr:colOff>
      <xdr:row>98</xdr:row>
      <xdr:rowOff>158367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2653"/>
          <a:ext cx="889000" cy="6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117991</xdr:rowOff>
    </xdr:from>
    <xdr:to>
      <xdr:col>55</xdr:col>
      <xdr:colOff>50800</xdr:colOff>
      <xdr:row>99</xdr:row>
      <xdr:rowOff>48141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122191</xdr:rowOff>
    </xdr:from>
    <xdr:to>
      <xdr:col>50</xdr:col>
      <xdr:colOff>165100</xdr:colOff>
      <xdr:row>99</xdr:row>
      <xdr:rowOff>52341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43468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64190</xdr:rowOff>
    </xdr:from>
    <xdr:to>
      <xdr:col>46</xdr:col>
      <xdr:colOff>38100</xdr:colOff>
      <xdr:row>98</xdr:row>
      <xdr:rowOff>165790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156917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107567</xdr:rowOff>
    </xdr:from>
    <xdr:to>
      <xdr:col>41</xdr:col>
      <xdr:colOff>101600</xdr:colOff>
      <xdr:row>99</xdr:row>
      <xdr:rowOff>37717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28844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700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39753</xdr:rowOff>
    </xdr:from>
    <xdr:to>
      <xdr:col>36</xdr:col>
      <xdr:colOff>165100</xdr:colOff>
      <xdr:row>98</xdr:row>
      <xdr:rowOff>141353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157880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23490</xdr:rowOff>
    </xdr:from>
    <xdr:to>
      <xdr:col>85</xdr:col>
      <xdr:colOff>127000</xdr:colOff>
      <xdr:row>39</xdr:row>
      <xdr:rowOff>33131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0040"/>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31993</xdr:rowOff>
    </xdr:from>
    <xdr:to>
      <xdr:col>81</xdr:col>
      <xdr:colOff>50800</xdr:colOff>
      <xdr:row>39</xdr:row>
      <xdr:rowOff>33131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854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19309</xdr:rowOff>
    </xdr:from>
    <xdr:to>
      <xdr:col>76</xdr:col>
      <xdr:colOff>114300</xdr:colOff>
      <xdr:row>39</xdr:row>
      <xdr:rowOff>31993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05859"/>
          <a:ext cx="8890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161000</xdr:rowOff>
    </xdr:from>
    <xdr:to>
      <xdr:col>71</xdr:col>
      <xdr:colOff>177800</xdr:colOff>
      <xdr:row>39</xdr:row>
      <xdr:rowOff>19309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76100"/>
          <a:ext cx="889000" cy="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144140</xdr:rowOff>
    </xdr:from>
    <xdr:to>
      <xdr:col>85</xdr:col>
      <xdr:colOff>177800</xdr:colOff>
      <xdr:row>39</xdr:row>
      <xdr:rowOff>74290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153781</xdr:rowOff>
    </xdr:from>
    <xdr:to>
      <xdr:col>81</xdr:col>
      <xdr:colOff>101600</xdr:colOff>
      <xdr:row>39</xdr:row>
      <xdr:rowOff>83931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75058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152643</xdr:rowOff>
    </xdr:from>
    <xdr:to>
      <xdr:col>76</xdr:col>
      <xdr:colOff>165100</xdr:colOff>
      <xdr:row>39</xdr:row>
      <xdr:rowOff>82793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73920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139959</xdr:rowOff>
    </xdr:from>
    <xdr:to>
      <xdr:col>72</xdr:col>
      <xdr:colOff>38100</xdr:colOff>
      <xdr:row>39</xdr:row>
      <xdr:rowOff>70109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61236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110200</xdr:rowOff>
    </xdr:from>
    <xdr:to>
      <xdr:col>67</xdr:col>
      <xdr:colOff>101600</xdr:colOff>
      <xdr:row>39</xdr:row>
      <xdr:rowOff>40350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56877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140555</xdr:rowOff>
    </xdr:from>
    <xdr:to>
      <xdr:col>85</xdr:col>
      <xdr:colOff>127000</xdr:colOff>
      <xdr:row>77</xdr:row>
      <xdr:rowOff>160351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27855"/>
          <a:ext cx="838200" cy="5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140555</xdr:rowOff>
    </xdr:from>
    <xdr:to>
      <xdr:col>81</xdr:col>
      <xdr:colOff>50800</xdr:colOff>
      <xdr:row>78</xdr:row>
      <xdr:rowOff>38303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27855"/>
          <a:ext cx="889000" cy="5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31469</xdr:rowOff>
    </xdr:from>
    <xdr:to>
      <xdr:col>76</xdr:col>
      <xdr:colOff>114300</xdr:colOff>
      <xdr:row>78</xdr:row>
      <xdr:rowOff>38303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04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19183</xdr:rowOff>
    </xdr:from>
    <xdr:to>
      <xdr:col>71</xdr:col>
      <xdr:colOff>177800</xdr:colOff>
      <xdr:row>78</xdr:row>
      <xdr:rowOff>31469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109551</xdr:rowOff>
    </xdr:from>
    <xdr:to>
      <xdr:col>85</xdr:col>
      <xdr:colOff>177800</xdr:colOff>
      <xdr:row>78</xdr:row>
      <xdr:rowOff>39701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87978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89755</xdr:rowOff>
    </xdr:from>
    <xdr:to>
      <xdr:col>81</xdr:col>
      <xdr:colOff>101600</xdr:colOff>
      <xdr:row>75</xdr:row>
      <xdr:rowOff>19905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36432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158953</xdr:rowOff>
    </xdr:from>
    <xdr:to>
      <xdr:col>76</xdr:col>
      <xdr:colOff>165100</xdr:colOff>
      <xdr:row>78</xdr:row>
      <xdr:rowOff>89103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80230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152119</xdr:rowOff>
    </xdr:from>
    <xdr:to>
      <xdr:col>72</xdr:col>
      <xdr:colOff>38100</xdr:colOff>
      <xdr:row>78</xdr:row>
      <xdr:rowOff>82269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73396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139833</xdr:rowOff>
    </xdr:from>
    <xdr:to>
      <xdr:col>67</xdr:col>
      <xdr:colOff>101600</xdr:colOff>
      <xdr:row>78</xdr:row>
      <xdr:rowOff>69983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61110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23445</xdr:rowOff>
    </xdr:from>
    <xdr:to>
      <xdr:col>85</xdr:col>
      <xdr:colOff>127000</xdr:colOff>
      <xdr:row>97</xdr:row>
      <xdr:rowOff>170794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54095"/>
          <a:ext cx="8382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23445</xdr:rowOff>
    </xdr:from>
    <xdr:to>
      <xdr:col>81</xdr:col>
      <xdr:colOff>50800</xdr:colOff>
      <xdr:row>97</xdr:row>
      <xdr:rowOff>109767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54095"/>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109767</xdr:rowOff>
    </xdr:from>
    <xdr:to>
      <xdr:col>76</xdr:col>
      <xdr:colOff>114300</xdr:colOff>
      <xdr:row>98</xdr:row>
      <xdr:rowOff>30197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40417"/>
          <a:ext cx="8890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30197</xdr:rowOff>
    </xdr:from>
    <xdr:to>
      <xdr:col>71</xdr:col>
      <xdr:colOff>177800</xdr:colOff>
      <xdr:row>98</xdr:row>
      <xdr:rowOff>51577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2297"/>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119994</xdr:rowOff>
    </xdr:from>
    <xdr:to>
      <xdr:col>85</xdr:col>
      <xdr:colOff>177800</xdr:colOff>
      <xdr:row>98</xdr:row>
      <xdr:rowOff>50144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142871</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144095</xdr:rowOff>
    </xdr:from>
    <xdr:to>
      <xdr:col>81</xdr:col>
      <xdr:colOff>101600</xdr:colOff>
      <xdr:row>97</xdr:row>
      <xdr:rowOff>74245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90772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58967</xdr:rowOff>
    </xdr:from>
    <xdr:to>
      <xdr:col>76</xdr:col>
      <xdr:colOff>165100</xdr:colOff>
      <xdr:row>97</xdr:row>
      <xdr:rowOff>160567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5644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150847</xdr:rowOff>
    </xdr:from>
    <xdr:to>
      <xdr:col>72</xdr:col>
      <xdr:colOff>38100</xdr:colOff>
      <xdr:row>98</xdr:row>
      <xdr:rowOff>80997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97524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xdr:rowOff>
    </xdr:from>
    <xdr:to>
      <xdr:col>67</xdr:col>
      <xdr:colOff>101600</xdr:colOff>
      <xdr:row>98</xdr:row>
      <xdr:rowOff>102377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118904</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7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126373</xdr:rowOff>
    </xdr:from>
    <xdr:to>
      <xdr:col>116</xdr:col>
      <xdr:colOff>63500</xdr:colOff>
      <xdr:row>75</xdr:row>
      <xdr:rowOff>143133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85123"/>
          <a:ext cx="8382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143133</xdr:rowOff>
    </xdr:from>
    <xdr:to>
      <xdr:col>111</xdr:col>
      <xdr:colOff>177800</xdr:colOff>
      <xdr:row>76</xdr:row>
      <xdr:rowOff>9897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0188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159139</xdr:rowOff>
    </xdr:from>
    <xdr:to>
      <xdr:col>107</xdr:col>
      <xdr:colOff>50800</xdr:colOff>
      <xdr:row>76</xdr:row>
      <xdr:rowOff>9897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17889"/>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159139</xdr:rowOff>
    </xdr:from>
    <xdr:to>
      <xdr:col>102</xdr:col>
      <xdr:colOff>114300</xdr:colOff>
      <xdr:row>76</xdr:row>
      <xdr:rowOff>14591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17889"/>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75573</xdr:rowOff>
    </xdr:from>
    <xdr:to>
      <xdr:col>116</xdr:col>
      <xdr:colOff>114300</xdr:colOff>
      <xdr:row>76</xdr:row>
      <xdr:rowOff>5724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34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98450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8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92333</xdr:rowOff>
    </xdr:from>
    <xdr:to>
      <xdr:col>112</xdr:col>
      <xdr:colOff>38100</xdr:colOff>
      <xdr:row>76</xdr:row>
      <xdr:rowOff>22482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51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39010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2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130547</xdr:rowOff>
    </xdr:from>
    <xdr:to>
      <xdr:col>107</xdr:col>
      <xdr:colOff>101600</xdr:colOff>
      <xdr:row>76</xdr:row>
      <xdr:rowOff>60697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77224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6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108338</xdr:rowOff>
    </xdr:from>
    <xdr:to>
      <xdr:col>102</xdr:col>
      <xdr:colOff>165100</xdr:colOff>
      <xdr:row>76</xdr:row>
      <xdr:rowOff>38488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55015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135241</xdr:rowOff>
    </xdr:from>
    <xdr:to>
      <xdr:col>98</xdr:col>
      <xdr:colOff>38100</xdr:colOff>
      <xdr:row>76</xdr:row>
      <xdr:rowOff>65391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81918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1,297,701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多くの項目で類似団体平均を下回るか、平均値付近で推移してきている。しかし、操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14903</xdr:rowOff>
    </xdr:from>
    <xdr:to>
      <xdr:col>24</xdr:col>
      <xdr:colOff>63500</xdr:colOff>
      <xdr:row>37</xdr:row>
      <xdr:rowOff>18771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58553"/>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14903</xdr:rowOff>
    </xdr:from>
    <xdr:to>
      <xdr:col>19</xdr:col>
      <xdr:colOff>177800</xdr:colOff>
      <xdr:row>37</xdr:row>
      <xdr:rowOff>22161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855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22161</xdr:rowOff>
    </xdr:from>
    <xdr:to>
      <xdr:col>15</xdr:col>
      <xdr:colOff>50800</xdr:colOff>
      <xdr:row>37</xdr:row>
      <xdr:rowOff>26676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581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22371</xdr:rowOff>
    </xdr:from>
    <xdr:to>
      <xdr:col>10</xdr:col>
      <xdr:colOff>114300</xdr:colOff>
      <xdr:row>37</xdr:row>
      <xdr:rowOff>26676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139421</xdr:rowOff>
    </xdr:from>
    <xdr:to>
      <xdr:col>24</xdr:col>
      <xdr:colOff>114300</xdr:colOff>
      <xdr:row>37</xdr:row>
      <xdr:rowOff>69571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162298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135553</xdr:rowOff>
    </xdr:from>
    <xdr:to>
      <xdr:col>20</xdr:col>
      <xdr:colOff>38100</xdr:colOff>
      <xdr:row>37</xdr:row>
      <xdr:rowOff>65703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82230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142811</xdr:rowOff>
    </xdr:from>
    <xdr:to>
      <xdr:col>15</xdr:col>
      <xdr:colOff>101600</xdr:colOff>
      <xdr:row>37</xdr:row>
      <xdr:rowOff>72961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89488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147326</xdr:rowOff>
    </xdr:from>
    <xdr:to>
      <xdr:col>10</xdr:col>
      <xdr:colOff>165100</xdr:colOff>
      <xdr:row>37</xdr:row>
      <xdr:rowOff>77476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143021</xdr:rowOff>
    </xdr:from>
    <xdr:to>
      <xdr:col>6</xdr:col>
      <xdr:colOff>38100</xdr:colOff>
      <xdr:row>37</xdr:row>
      <xdr:rowOff>73171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89698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62181</xdr:rowOff>
    </xdr:from>
    <xdr:to>
      <xdr:col>24</xdr:col>
      <xdr:colOff>63500</xdr:colOff>
      <xdr:row>56</xdr:row>
      <xdr:rowOff>113266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63381"/>
          <a:ext cx="838200" cy="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27860</xdr:rowOff>
    </xdr:from>
    <xdr:to>
      <xdr:col>19</xdr:col>
      <xdr:colOff>177800</xdr:colOff>
      <xdr:row>56</xdr:row>
      <xdr:rowOff>62181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457610"/>
          <a:ext cx="889000" cy="20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27860</xdr:rowOff>
    </xdr:from>
    <xdr:to>
      <xdr:col>15</xdr:col>
      <xdr:colOff>50800</xdr:colOff>
      <xdr:row>56</xdr:row>
      <xdr:rowOff>30131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457610"/>
          <a:ext cx="889000" cy="1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30131</xdr:rowOff>
    </xdr:from>
    <xdr:to>
      <xdr:col>10</xdr:col>
      <xdr:colOff>114300</xdr:colOff>
      <xdr:row>56</xdr:row>
      <xdr:rowOff>152597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31331"/>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62466</xdr:rowOff>
    </xdr:from>
    <xdr:to>
      <xdr:col>24</xdr:col>
      <xdr:colOff>114300</xdr:colOff>
      <xdr:row>56</xdr:row>
      <xdr:rowOff>164066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85343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1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11381</xdr:rowOff>
    </xdr:from>
    <xdr:to>
      <xdr:col>20</xdr:col>
      <xdr:colOff>38100</xdr:colOff>
      <xdr:row>56</xdr:row>
      <xdr:rowOff>112981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129508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8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148510</xdr:rowOff>
    </xdr:from>
    <xdr:to>
      <xdr:col>15</xdr:col>
      <xdr:colOff>101600</xdr:colOff>
      <xdr:row>55</xdr:row>
      <xdr:rowOff>78660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95187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1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150781</xdr:rowOff>
    </xdr:from>
    <xdr:to>
      <xdr:col>10</xdr:col>
      <xdr:colOff>165100</xdr:colOff>
      <xdr:row>56</xdr:row>
      <xdr:rowOff>80931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97458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5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101797</xdr:rowOff>
    </xdr:from>
    <xdr:to>
      <xdr:col>6</xdr:col>
      <xdr:colOff>38100</xdr:colOff>
      <xdr:row>57</xdr:row>
      <xdr:rowOff>31947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48474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7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128953</xdr:rowOff>
    </xdr:from>
    <xdr:to>
      <xdr:col>24</xdr:col>
      <xdr:colOff>63500</xdr:colOff>
      <xdr:row>76</xdr:row>
      <xdr:rowOff>156262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9153"/>
          <a:ext cx="838200" cy="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153786</xdr:rowOff>
    </xdr:from>
    <xdr:to>
      <xdr:col>19</xdr:col>
      <xdr:colOff>177800</xdr:colOff>
      <xdr:row>76</xdr:row>
      <xdr:rowOff>156262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8398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153786</xdr:rowOff>
    </xdr:from>
    <xdr:to>
      <xdr:col>15</xdr:col>
      <xdr:colOff>50800</xdr:colOff>
      <xdr:row>77</xdr:row>
      <xdr:rowOff>27673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3986"/>
          <a:ext cx="889000" cy="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27673</xdr:rowOff>
    </xdr:from>
    <xdr:to>
      <xdr:col>10</xdr:col>
      <xdr:colOff>114300</xdr:colOff>
      <xdr:row>77</xdr:row>
      <xdr:rowOff>32908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2932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78153</xdr:rowOff>
    </xdr:from>
    <xdr:to>
      <xdr:col>24</xdr:col>
      <xdr:colOff>114300</xdr:colOff>
      <xdr:row>77</xdr:row>
      <xdr:rowOff>8303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56580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105462</xdr:rowOff>
    </xdr:from>
    <xdr:to>
      <xdr:col>20</xdr:col>
      <xdr:colOff>38100</xdr:colOff>
      <xdr:row>77</xdr:row>
      <xdr:rowOff>35612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26739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102986</xdr:rowOff>
    </xdr:from>
    <xdr:to>
      <xdr:col>15</xdr:col>
      <xdr:colOff>101600</xdr:colOff>
      <xdr:row>77</xdr:row>
      <xdr:rowOff>33136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24263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148323</xdr:rowOff>
    </xdr:from>
    <xdr:to>
      <xdr:col>10</xdr:col>
      <xdr:colOff>165100</xdr:colOff>
      <xdr:row>77</xdr:row>
      <xdr:rowOff>78473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69600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7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153558</xdr:rowOff>
    </xdr:from>
    <xdr:to>
      <xdr:col>6</xdr:col>
      <xdr:colOff>38100</xdr:colOff>
      <xdr:row>77</xdr:row>
      <xdr:rowOff>83708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74835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7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150600</xdr:rowOff>
    </xdr:from>
    <xdr:to>
      <xdr:col>24</xdr:col>
      <xdr:colOff>63500</xdr:colOff>
      <xdr:row>97</xdr:row>
      <xdr:rowOff>160846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81250"/>
          <a:ext cx="8382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150600</xdr:rowOff>
    </xdr:from>
    <xdr:to>
      <xdr:col>19</xdr:col>
      <xdr:colOff>177800</xdr:colOff>
      <xdr:row>97</xdr:row>
      <xdr:rowOff>165796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1250"/>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165796</xdr:rowOff>
    </xdr:from>
    <xdr:to>
      <xdr:col>15</xdr:col>
      <xdr:colOff>50800</xdr:colOff>
      <xdr:row>98</xdr:row>
      <xdr:rowOff>45931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96446"/>
          <a:ext cx="889000" cy="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45931</xdr:rowOff>
    </xdr:from>
    <xdr:to>
      <xdr:col>10</xdr:col>
      <xdr:colOff>114300</xdr:colOff>
      <xdr:row>98</xdr:row>
      <xdr:rowOff>60630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4803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110046</xdr:rowOff>
    </xdr:from>
    <xdr:to>
      <xdr:col>24</xdr:col>
      <xdr:colOff>114300</xdr:colOff>
      <xdr:row>98</xdr:row>
      <xdr:rowOff>40196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88473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99800</xdr:rowOff>
    </xdr:from>
    <xdr:to>
      <xdr:col>20</xdr:col>
      <xdr:colOff>38100</xdr:colOff>
      <xdr:row>98</xdr:row>
      <xdr:rowOff>29950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21077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2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114996</xdr:rowOff>
    </xdr:from>
    <xdr:to>
      <xdr:col>15</xdr:col>
      <xdr:colOff>101600</xdr:colOff>
      <xdr:row>98</xdr:row>
      <xdr:rowOff>45146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36273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166581</xdr:rowOff>
    </xdr:from>
    <xdr:to>
      <xdr:col>10</xdr:col>
      <xdr:colOff>165100</xdr:colOff>
      <xdr:row>98</xdr:row>
      <xdr:rowOff>96731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9830</xdr:rowOff>
    </xdr:from>
    <xdr:to>
      <xdr:col>6</xdr:col>
      <xdr:colOff>38100</xdr:colOff>
      <xdr:row>98</xdr:row>
      <xdr:rowOff>111430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119891</xdr:rowOff>
    </xdr:from>
    <xdr:to>
      <xdr:col>55</xdr:col>
      <xdr:colOff>0</xdr:colOff>
      <xdr:row>57</xdr:row>
      <xdr:rowOff>130617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2541"/>
          <a:ext cx="8382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130617</xdr:rowOff>
    </xdr:from>
    <xdr:to>
      <xdr:col>50</xdr:col>
      <xdr:colOff>114300</xdr:colOff>
      <xdr:row>57</xdr:row>
      <xdr:rowOff>133214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326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133214</xdr:rowOff>
    </xdr:from>
    <xdr:to>
      <xdr:col>45</xdr:col>
      <xdr:colOff>177800</xdr:colOff>
      <xdr:row>57</xdr:row>
      <xdr:rowOff>134276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5864"/>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133335</xdr:rowOff>
    </xdr:from>
    <xdr:to>
      <xdr:col>41</xdr:col>
      <xdr:colOff>50800</xdr:colOff>
      <xdr:row>57</xdr:row>
      <xdr:rowOff>134276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5985"/>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69091</xdr:rowOff>
    </xdr:from>
    <xdr:to>
      <xdr:col>55</xdr:col>
      <xdr:colOff>50800</xdr:colOff>
      <xdr:row>57</xdr:row>
      <xdr:rowOff>170691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79817</xdr:rowOff>
    </xdr:from>
    <xdr:to>
      <xdr:col>50</xdr:col>
      <xdr:colOff>165100</xdr:colOff>
      <xdr:row>58</xdr:row>
      <xdr:rowOff>9967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82414</xdr:rowOff>
    </xdr:from>
    <xdr:to>
      <xdr:col>46</xdr:col>
      <xdr:colOff>38100</xdr:colOff>
      <xdr:row>58</xdr:row>
      <xdr:rowOff>12564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83476</xdr:rowOff>
    </xdr:from>
    <xdr:to>
      <xdr:col>41</xdr:col>
      <xdr:colOff>101600</xdr:colOff>
      <xdr:row>58</xdr:row>
      <xdr:rowOff>13626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82535</xdr:rowOff>
    </xdr:from>
    <xdr:to>
      <xdr:col>36</xdr:col>
      <xdr:colOff>165100</xdr:colOff>
      <xdr:row>58</xdr:row>
      <xdr:rowOff>12685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3812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144698</xdr:rowOff>
    </xdr:from>
    <xdr:to>
      <xdr:col>55</xdr:col>
      <xdr:colOff>0</xdr:colOff>
      <xdr:row>78</xdr:row>
      <xdr:rowOff>159508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17798"/>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159508</xdr:rowOff>
    </xdr:from>
    <xdr:to>
      <xdr:col>50</xdr:col>
      <xdr:colOff>114300</xdr:colOff>
      <xdr:row>79</xdr:row>
      <xdr:rowOff>18183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32608"/>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133500</xdr:rowOff>
    </xdr:from>
    <xdr:to>
      <xdr:col>45</xdr:col>
      <xdr:colOff>177800</xdr:colOff>
      <xdr:row>79</xdr:row>
      <xdr:rowOff>18183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06600"/>
          <a:ext cx="889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133500</xdr:rowOff>
    </xdr:from>
    <xdr:to>
      <xdr:col>41</xdr:col>
      <xdr:colOff>50800</xdr:colOff>
      <xdr:row>79</xdr:row>
      <xdr:rowOff>24833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06600"/>
          <a:ext cx="8890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93898</xdr:rowOff>
    </xdr:from>
    <xdr:to>
      <xdr:col>55</xdr:col>
      <xdr:colOff>50800</xdr:colOff>
      <xdr:row>79</xdr:row>
      <xdr:rowOff>24048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108708</xdr:rowOff>
    </xdr:from>
    <xdr:to>
      <xdr:col>50</xdr:col>
      <xdr:colOff>165100</xdr:colOff>
      <xdr:row>79</xdr:row>
      <xdr:rowOff>38858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29985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138833</xdr:rowOff>
    </xdr:from>
    <xdr:to>
      <xdr:col>46</xdr:col>
      <xdr:colOff>38100</xdr:colOff>
      <xdr:row>79</xdr:row>
      <xdr:rowOff>68983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60110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82700</xdr:rowOff>
    </xdr:from>
    <xdr:to>
      <xdr:col>41</xdr:col>
      <xdr:colOff>101600</xdr:colOff>
      <xdr:row>79</xdr:row>
      <xdr:rowOff>12850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145483</xdr:rowOff>
    </xdr:from>
    <xdr:to>
      <xdr:col>36</xdr:col>
      <xdr:colOff>165100</xdr:colOff>
      <xdr:row>79</xdr:row>
      <xdr:rowOff>75633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66760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43255</xdr:rowOff>
    </xdr:from>
    <xdr:to>
      <xdr:col>55</xdr:col>
      <xdr:colOff>0</xdr:colOff>
      <xdr:row>98</xdr:row>
      <xdr:rowOff>107801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45355"/>
          <a:ext cx="8382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43255</xdr:rowOff>
    </xdr:from>
    <xdr:to>
      <xdr:col>50</xdr:col>
      <xdr:colOff>114300</xdr:colOff>
      <xdr:row>98</xdr:row>
      <xdr:rowOff>132669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5355"/>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58195</xdr:rowOff>
    </xdr:from>
    <xdr:to>
      <xdr:col>45</xdr:col>
      <xdr:colOff>177800</xdr:colOff>
      <xdr:row>98</xdr:row>
      <xdr:rowOff>132669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60295"/>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58020</xdr:rowOff>
    </xdr:from>
    <xdr:to>
      <xdr:col>41</xdr:col>
      <xdr:colOff>50800</xdr:colOff>
      <xdr:row>98</xdr:row>
      <xdr:rowOff>58195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012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57001</xdr:rowOff>
    </xdr:from>
    <xdr:to>
      <xdr:col>55</xdr:col>
      <xdr:colOff>50800</xdr:colOff>
      <xdr:row>98</xdr:row>
      <xdr:rowOff>158601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143378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163905</xdr:rowOff>
    </xdr:from>
    <xdr:to>
      <xdr:col>50</xdr:col>
      <xdr:colOff>165100</xdr:colOff>
      <xdr:row>98</xdr:row>
      <xdr:rowOff>94055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85182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81869</xdr:rowOff>
    </xdr:from>
    <xdr:to>
      <xdr:col>46</xdr:col>
      <xdr:colOff>38100</xdr:colOff>
      <xdr:row>99</xdr:row>
      <xdr:rowOff>12019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7395</xdr:rowOff>
    </xdr:from>
    <xdr:to>
      <xdr:col>41</xdr:col>
      <xdr:colOff>101600</xdr:colOff>
      <xdr:row>98</xdr:row>
      <xdr:rowOff>108995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100122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7220</xdr:rowOff>
    </xdr:from>
    <xdr:to>
      <xdr:col>36</xdr:col>
      <xdr:colOff>165100</xdr:colOff>
      <xdr:row>98</xdr:row>
      <xdr:rowOff>108820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99947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0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121412</xdr:rowOff>
    </xdr:from>
    <xdr:to>
      <xdr:col>85</xdr:col>
      <xdr:colOff>127000</xdr:colOff>
      <xdr:row>38</xdr:row>
      <xdr:rowOff>38627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65062"/>
          <a:ext cx="8382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160608</xdr:rowOff>
    </xdr:from>
    <xdr:to>
      <xdr:col>81</xdr:col>
      <xdr:colOff>50800</xdr:colOff>
      <xdr:row>37</xdr:row>
      <xdr:rowOff>121412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32808"/>
          <a:ext cx="889000" cy="1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160608</xdr:rowOff>
    </xdr:from>
    <xdr:to>
      <xdr:col>76</xdr:col>
      <xdr:colOff>114300</xdr:colOff>
      <xdr:row>37</xdr:row>
      <xdr:rowOff>142818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32808"/>
          <a:ext cx="889000" cy="1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142818</xdr:rowOff>
    </xdr:from>
    <xdr:to>
      <xdr:col>71</xdr:col>
      <xdr:colOff>177800</xdr:colOff>
      <xdr:row>38</xdr:row>
      <xdr:rowOff>32171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86468"/>
          <a:ext cx="889000" cy="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159277</xdr:rowOff>
    </xdr:from>
    <xdr:to>
      <xdr:col>85</xdr:col>
      <xdr:colOff>177800</xdr:colOff>
      <xdr:row>38</xdr:row>
      <xdr:rowOff>89427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74204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70612</xdr:rowOff>
    </xdr:from>
    <xdr:to>
      <xdr:col>81</xdr:col>
      <xdr:colOff>101600</xdr:colOff>
      <xdr:row>38</xdr:row>
      <xdr:rowOff>762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163339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109808</xdr:rowOff>
    </xdr:from>
    <xdr:to>
      <xdr:col>76</xdr:col>
      <xdr:colOff>165100</xdr:colOff>
      <xdr:row>37</xdr:row>
      <xdr:rowOff>39958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56485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92018</xdr:rowOff>
    </xdr:from>
    <xdr:to>
      <xdr:col>72</xdr:col>
      <xdr:colOff>38100</xdr:colOff>
      <xdr:row>38</xdr:row>
      <xdr:rowOff>22168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152821</xdr:rowOff>
    </xdr:from>
    <xdr:to>
      <xdr:col>67</xdr:col>
      <xdr:colOff>101600</xdr:colOff>
      <xdr:row>38</xdr:row>
      <xdr:rowOff>82972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964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69402</xdr:rowOff>
    </xdr:from>
    <xdr:to>
      <xdr:col>85</xdr:col>
      <xdr:colOff>127000</xdr:colOff>
      <xdr:row>58</xdr:row>
      <xdr:rowOff>78132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13502"/>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78132</xdr:rowOff>
    </xdr:from>
    <xdr:to>
      <xdr:col>81</xdr:col>
      <xdr:colOff>50800</xdr:colOff>
      <xdr:row>58</xdr:row>
      <xdr:rowOff>83329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22232"/>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52708</xdr:rowOff>
    </xdr:from>
    <xdr:to>
      <xdr:col>76</xdr:col>
      <xdr:colOff>114300</xdr:colOff>
      <xdr:row>58</xdr:row>
      <xdr:rowOff>83329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680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52708</xdr:rowOff>
    </xdr:from>
    <xdr:to>
      <xdr:col>71</xdr:col>
      <xdr:colOff>177800</xdr:colOff>
      <xdr:row>58</xdr:row>
      <xdr:rowOff>68661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18602</xdr:rowOff>
    </xdr:from>
    <xdr:to>
      <xdr:col>85</xdr:col>
      <xdr:colOff>177800</xdr:colOff>
      <xdr:row>58</xdr:row>
      <xdr:rowOff>120202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104979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27332</xdr:rowOff>
    </xdr:from>
    <xdr:to>
      <xdr:col>81</xdr:col>
      <xdr:colOff>101600</xdr:colOff>
      <xdr:row>58</xdr:row>
      <xdr:rowOff>128932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120059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32529</xdr:rowOff>
    </xdr:from>
    <xdr:to>
      <xdr:col>76</xdr:col>
      <xdr:colOff>165100</xdr:colOff>
      <xdr:row>58</xdr:row>
      <xdr:rowOff>134129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125256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1908</xdr:rowOff>
    </xdr:from>
    <xdr:to>
      <xdr:col>72</xdr:col>
      <xdr:colOff>38100</xdr:colOff>
      <xdr:row>58</xdr:row>
      <xdr:rowOff>103508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17861</xdr:rowOff>
    </xdr:from>
    <xdr:to>
      <xdr:col>67</xdr:col>
      <xdr:colOff>101600</xdr:colOff>
      <xdr:row>58</xdr:row>
      <xdr:rowOff>119461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110588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23490</xdr:rowOff>
    </xdr:from>
    <xdr:to>
      <xdr:col>85</xdr:col>
      <xdr:colOff>127000</xdr:colOff>
      <xdr:row>79</xdr:row>
      <xdr:rowOff>33130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8040"/>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31992</xdr:rowOff>
    </xdr:from>
    <xdr:to>
      <xdr:col>81</xdr:col>
      <xdr:colOff>50800</xdr:colOff>
      <xdr:row>79</xdr:row>
      <xdr:rowOff>33130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6542"/>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19309</xdr:rowOff>
    </xdr:from>
    <xdr:to>
      <xdr:col>76</xdr:col>
      <xdr:colOff>114300</xdr:colOff>
      <xdr:row>79</xdr:row>
      <xdr:rowOff>31992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3859"/>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161001</xdr:rowOff>
    </xdr:from>
    <xdr:to>
      <xdr:col>71</xdr:col>
      <xdr:colOff>177800</xdr:colOff>
      <xdr:row>79</xdr:row>
      <xdr:rowOff>19309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34101"/>
          <a:ext cx="8890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144140</xdr:rowOff>
    </xdr:from>
    <xdr:to>
      <xdr:col>85</xdr:col>
      <xdr:colOff>177800</xdr:colOff>
      <xdr:row>79</xdr:row>
      <xdr:rowOff>74290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153780</xdr:rowOff>
    </xdr:from>
    <xdr:to>
      <xdr:col>81</xdr:col>
      <xdr:colOff>101600</xdr:colOff>
      <xdr:row>79</xdr:row>
      <xdr:rowOff>83930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75057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152642</xdr:rowOff>
    </xdr:from>
    <xdr:to>
      <xdr:col>76</xdr:col>
      <xdr:colOff>165100</xdr:colOff>
      <xdr:row>79</xdr:row>
      <xdr:rowOff>82792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73919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139959</xdr:rowOff>
    </xdr:from>
    <xdr:to>
      <xdr:col>72</xdr:col>
      <xdr:colOff>38100</xdr:colOff>
      <xdr:row>79</xdr:row>
      <xdr:rowOff>70109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61236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6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110201</xdr:rowOff>
    </xdr:from>
    <xdr:to>
      <xdr:col>67</xdr:col>
      <xdr:colOff>101600</xdr:colOff>
      <xdr:row>79</xdr:row>
      <xdr:rowOff>40351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56878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140556</xdr:rowOff>
    </xdr:from>
    <xdr:to>
      <xdr:col>85</xdr:col>
      <xdr:colOff>127000</xdr:colOff>
      <xdr:row>97</xdr:row>
      <xdr:rowOff>160351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56856"/>
          <a:ext cx="838200" cy="5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140556</xdr:rowOff>
    </xdr:from>
    <xdr:to>
      <xdr:col>81</xdr:col>
      <xdr:colOff>50800</xdr:colOff>
      <xdr:row>98</xdr:row>
      <xdr:rowOff>38303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256856"/>
          <a:ext cx="889000" cy="5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31469</xdr:rowOff>
    </xdr:from>
    <xdr:to>
      <xdr:col>76</xdr:col>
      <xdr:colOff>114300</xdr:colOff>
      <xdr:row>98</xdr:row>
      <xdr:rowOff>38303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833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19183</xdr:rowOff>
    </xdr:from>
    <xdr:to>
      <xdr:col>71</xdr:col>
      <xdr:colOff>177800</xdr:colOff>
      <xdr:row>98</xdr:row>
      <xdr:rowOff>31469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109551</xdr:rowOff>
    </xdr:from>
    <xdr:to>
      <xdr:col>85</xdr:col>
      <xdr:colOff>177800</xdr:colOff>
      <xdr:row>98</xdr:row>
      <xdr:rowOff>39701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87978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89756</xdr:rowOff>
    </xdr:from>
    <xdr:to>
      <xdr:col>81</xdr:col>
      <xdr:colOff>101600</xdr:colOff>
      <xdr:row>95</xdr:row>
      <xdr:rowOff>19906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36433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9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158953</xdr:rowOff>
    </xdr:from>
    <xdr:to>
      <xdr:col>76</xdr:col>
      <xdr:colOff>165100</xdr:colOff>
      <xdr:row>98</xdr:row>
      <xdr:rowOff>89103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80230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152119</xdr:rowOff>
    </xdr:from>
    <xdr:to>
      <xdr:col>72</xdr:col>
      <xdr:colOff>38100</xdr:colOff>
      <xdr:row>98</xdr:row>
      <xdr:rowOff>82269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139833</xdr:rowOff>
    </xdr:from>
    <xdr:to>
      <xdr:col>67</xdr:col>
      <xdr:colOff>101600</xdr:colOff>
      <xdr:row>98</xdr:row>
      <xdr:rowOff>69983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61110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多くの項目で類似団体平均を下回るか、平均値付近で推移してきている。</a:t>
          </a:r>
          <a:r>
            <a:rPr kumimoji="1" lang="ja-JP" altLang="en-US" sz="1100">
              <a:solidFill>
                <a:schemeClr val="dk1"/>
              </a:solidFill>
              <a:effectLst/>
              <a:latin typeface="+mn-lt"/>
              <a:ea typeface="+mn-ea"/>
              <a:cs typeface="+mn-cs"/>
            </a:rPr>
            <a:t>ただし、総務費は類似団体平均を上回っており、これは人件費が主な要因と考えられるが、前年度類似団体平均比ではその差が</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程度縮小している。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今後は各目的別で公共施設の改修事業</a:t>
          </a:r>
          <a:r>
            <a:rPr kumimoji="1" lang="ja-JP" altLang="en-US" sz="1100">
              <a:solidFill>
                <a:schemeClr val="dk1"/>
              </a:solidFill>
              <a:effectLst/>
              <a:latin typeface="+mn-lt"/>
              <a:ea typeface="+mn-ea"/>
              <a:cs typeface="+mn-cs"/>
            </a:rPr>
            <a:t>が予定される他、</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GX</a:t>
          </a:r>
          <a:r>
            <a:rPr kumimoji="1" lang="ja-JP" altLang="ja-JP" sz="1100">
              <a:solidFill>
                <a:schemeClr val="dk1"/>
              </a:solidFill>
              <a:effectLst/>
              <a:latin typeface="+mn-lt"/>
              <a:ea typeface="+mn-ea"/>
              <a:cs typeface="+mn-cs"/>
            </a:rPr>
            <a:t>関連事業の支出が増えることが見込まれ</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、事業の効果を見極め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財政調整基金は、ほぼ横ばいで推移している。</a:t>
          </a:r>
          <a:r>
            <a:rPr kumimoji="1" lang="ja-JP" altLang="en-US" sz="1050">
              <a:solidFill>
                <a:schemeClr val="dk1"/>
              </a:solidFill>
              <a:effectLst/>
              <a:latin typeface="+mn-lt"/>
              <a:ea typeface="+mn-ea"/>
              <a:cs typeface="+mn-cs"/>
            </a:rPr>
            <a:t>実質収支額では、大川原高原の施設整備等の継続的な事業により、</a:t>
          </a:r>
          <a:r>
            <a:rPr kumimoji="1" lang="ja-JP" altLang="ja-JP" sz="1050">
              <a:solidFill>
                <a:schemeClr val="dk1"/>
              </a:solidFill>
              <a:effectLst/>
              <a:latin typeface="+mn-lt"/>
              <a:ea typeface="+mn-ea"/>
              <a:cs typeface="+mn-cs"/>
            </a:rPr>
            <a:t>翌年度に繰り越すべき財源が</a:t>
          </a:r>
          <a:r>
            <a:rPr kumimoji="1" lang="ja-JP" altLang="en-US" sz="1050">
              <a:solidFill>
                <a:schemeClr val="dk1"/>
              </a:solidFill>
              <a:effectLst/>
              <a:latin typeface="+mn-lt"/>
              <a:ea typeface="+mn-ea"/>
              <a:cs typeface="+mn-cs"/>
            </a:rPr>
            <a:t>増額となり減少の一因となった。</a:t>
          </a:r>
          <a:r>
            <a:rPr kumimoji="1" lang="ja-JP" altLang="ja-JP" sz="1050">
              <a:solidFill>
                <a:schemeClr val="dk1"/>
              </a:solidFill>
              <a:effectLst/>
              <a:latin typeface="+mn-lt"/>
              <a:ea typeface="+mn-ea"/>
              <a:cs typeface="+mn-cs"/>
            </a:rPr>
            <a:t>実質単年度収支については、令和</a:t>
          </a:r>
          <a:r>
            <a:rPr kumimoji="1" lang="ja-JP" altLang="en-US" sz="1050">
              <a:solidFill>
                <a:schemeClr val="dk1"/>
              </a:solidFill>
              <a:effectLst/>
              <a:latin typeface="+mn-lt"/>
              <a:ea typeface="+mn-ea"/>
              <a:cs typeface="+mn-cs"/>
            </a:rPr>
            <a:t>４年度において</a:t>
          </a:r>
          <a:r>
            <a:rPr kumimoji="1" lang="ja-JP" altLang="ja-JP" sz="1050">
              <a:solidFill>
                <a:schemeClr val="dk1"/>
              </a:solidFill>
              <a:effectLst/>
              <a:latin typeface="+mn-lt"/>
              <a:ea typeface="+mn-ea"/>
              <a:cs typeface="+mn-cs"/>
            </a:rPr>
            <a:t>、庁舎建設事業</a:t>
          </a:r>
          <a:r>
            <a:rPr kumimoji="1" lang="ja-JP" altLang="en-US" sz="1050">
              <a:solidFill>
                <a:schemeClr val="dk1"/>
              </a:solidFill>
              <a:effectLst/>
              <a:latin typeface="+mn-lt"/>
              <a:ea typeface="+mn-ea"/>
              <a:cs typeface="+mn-cs"/>
            </a:rPr>
            <a:t>に係る</a:t>
          </a:r>
          <a:r>
            <a:rPr kumimoji="1" lang="ja-JP" altLang="ja-JP" sz="1050">
              <a:solidFill>
                <a:schemeClr val="dk1"/>
              </a:solidFill>
              <a:effectLst/>
              <a:latin typeface="+mn-lt"/>
              <a:ea typeface="+mn-ea"/>
              <a:cs typeface="+mn-cs"/>
            </a:rPr>
            <a:t>地方債</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繰上償還を行ったため</a:t>
          </a:r>
          <a:r>
            <a:rPr kumimoji="1" lang="ja-JP" altLang="en-US" sz="1050">
              <a:solidFill>
                <a:schemeClr val="dk1"/>
              </a:solidFill>
              <a:effectLst/>
              <a:latin typeface="+mn-lt"/>
              <a:ea typeface="+mn-ea"/>
              <a:cs typeface="+mn-cs"/>
            </a:rPr>
            <a:t>に令和５年度に大きく減少となり、また、例年繰上げ償還を実施する臨時財政対策債の償還額の大幅な減少も要因となった。</a:t>
          </a:r>
          <a:endParaRPr kumimoji="0"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大規模事業に係る地方債の繰上償還が終了したが、</a:t>
          </a:r>
          <a:r>
            <a:rPr kumimoji="1" lang="ja-JP" altLang="ja-JP" sz="1050">
              <a:solidFill>
                <a:schemeClr val="dk1"/>
              </a:solidFill>
              <a:effectLst/>
              <a:latin typeface="+mn-lt"/>
              <a:ea typeface="+mn-ea"/>
              <a:cs typeface="+mn-cs"/>
            </a:rPr>
            <a:t>事務事業の見直しや行政の効率化・合理化、財源確保を推進し、</a:t>
          </a:r>
          <a:r>
            <a:rPr kumimoji="1" lang="ja-JP" altLang="en-US" sz="1050">
              <a:solidFill>
                <a:schemeClr val="dk1"/>
              </a:solidFill>
              <a:effectLst/>
              <a:latin typeface="+mn-lt"/>
              <a:ea typeface="+mn-ea"/>
              <a:cs typeface="+mn-cs"/>
            </a:rPr>
            <a:t>今後の</a:t>
          </a:r>
          <a:r>
            <a:rPr kumimoji="1" lang="ja-JP" altLang="ja-JP" sz="1050">
              <a:solidFill>
                <a:schemeClr val="dk1"/>
              </a:solidFill>
              <a:effectLst/>
              <a:latin typeface="+mn-lt"/>
              <a:ea typeface="+mn-ea"/>
              <a:cs typeface="+mn-cs"/>
            </a:rPr>
            <a:t>安定的な財政運営に努める。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であり健全である。</a:t>
          </a:r>
          <a:r>
            <a:rPr kumimoji="1" lang="ja-JP" altLang="en-US" sz="1100">
              <a:solidFill>
                <a:schemeClr val="dk1"/>
              </a:solidFill>
              <a:effectLst/>
              <a:latin typeface="+mn-lt"/>
              <a:ea typeface="+mn-ea"/>
              <a:cs typeface="+mn-cs"/>
            </a:rPr>
            <a:t>しかし、前年度比で黒字額の減少が見られることから、引き続き事業の精査を十分に行い無駄のない財政運用に努める。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元利償還金及び現在高は減少しているが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公営企業債の元利償還金に対する繰入金が増加しているとはいえ、実質公債比率は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健全な範囲で保たれている。</a:t>
          </a:r>
          <a:r>
            <a:rPr kumimoji="1" lang="ja-JP" altLang="en-US" sz="1100">
              <a:solidFill>
                <a:schemeClr val="dk1"/>
              </a:solidFill>
              <a:effectLst/>
              <a:latin typeface="+mn-lt"/>
              <a:ea typeface="+mn-ea"/>
              <a:cs typeface="+mn-cs"/>
            </a:rPr>
            <a:t>今後も地方債の計画的な運用に努める。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庁舎改築事業</a:t>
          </a:r>
          <a:r>
            <a:rPr kumimoji="1" lang="ja-JP" altLang="en-US" sz="1100">
              <a:solidFill>
                <a:schemeClr val="dk1"/>
              </a:solidFill>
              <a:effectLst/>
              <a:latin typeface="+mn-lt"/>
              <a:ea typeface="+mn-ea"/>
              <a:cs typeface="+mn-cs"/>
            </a:rPr>
            <a:t>における一部工事</a:t>
          </a:r>
          <a:r>
            <a:rPr kumimoji="1" lang="ja-JP" altLang="ja-JP" sz="1100">
              <a:solidFill>
                <a:schemeClr val="dk1"/>
              </a:solidFill>
              <a:effectLst/>
              <a:latin typeface="+mn-lt"/>
              <a:ea typeface="+mn-ea"/>
              <a:cs typeface="+mn-cs"/>
            </a:rPr>
            <a:t>の繰上償還により減少、充当可能基金は</a:t>
          </a:r>
          <a:r>
            <a:rPr kumimoji="1" lang="ja-JP" altLang="en-US" sz="1100">
              <a:solidFill>
                <a:schemeClr val="dk1"/>
              </a:solidFill>
              <a:effectLst/>
              <a:latin typeface="+mn-lt"/>
              <a:ea typeface="+mn-ea"/>
              <a:cs typeface="+mn-cs"/>
            </a:rPr>
            <a:t>横ばいとなっており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大きな変動なく</a:t>
          </a:r>
          <a:r>
            <a:rPr kumimoji="1" lang="ja-JP" altLang="ja-JP" sz="1100">
              <a:solidFill>
                <a:schemeClr val="dk1"/>
              </a:solidFill>
              <a:effectLst/>
              <a:latin typeface="+mn-lt"/>
              <a:ea typeface="+mn-ea"/>
              <a:cs typeface="+mn-cs"/>
            </a:rPr>
            <a:t>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増減要因として、減債基金積立金に決算余剰金を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百万円積み立てたことによる増に対して、新庁舎外構工事及び臨時財政対策債の繰上償還による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百万円の取崩しによる減。その他、ふるさと納税に係る応援基金積立金が増加要因となっている。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中期的には、預金収入を財源とした積立金が減少する見込みのため取崩予定の無い基金を検討し、国債等の運用を進める。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・公共施設等総合管理基金：長寿命化のための保全や、施設総量縮減のための建物の統廃合、除却等を推進するため。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・応援基金：ふるさと佐那河内をこよなく愛し、佐那河内の未来の発展を応援しようとする個人、団体から広く寄附金を募り、寄付者</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からの佐那河内村応援寄附金を積み立てるため。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サイトを通じて応援基金（ふるさと納税）を募ったことによる積立金と実施事業に対する繰出金の差し引き結果の増。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・長寿命化等改修事業に要する経費の一部として繰り入れる予定である。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預金利子積み当てによる増加。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の取扱いにおいて決算剰余金の１／２を下らない額を翌翌年度までに積み立て、又は償還期限を繰り上げて行なう地方債の償還の財源に充てなければならないとされており、本村の場合、決算剰余金については減債基金へ優先的に積み立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大規模な施設整備事業等の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地方債の償還において繰上償還を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備えている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そのため、その繰上償還を行っている間は、前年度同様、預金利子分についてのみ積み立てることとしている。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増減要因として、減債基金積立金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増に対して、新庁舎外構工事及び臨時財政対策債の繰上償還による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今後も繰上償還を計画的に実施するために、優先的に積み立てることを予定している。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2942126</v>
      </c>
      <c r="BO4" s="449"/>
      <c r="BP4" s="449"/>
      <c r="BQ4" s="449"/>
      <c r="BR4" s="449"/>
      <c r="BS4" s="449"/>
      <c r="BT4" s="449"/>
      <c r="BU4" s="450"/>
      <c r="BV4" s="448">
        <v>3877363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10.8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2778378</v>
      </c>
      <c r="BO5" s="420"/>
      <c r="BP5" s="420"/>
      <c r="BQ5" s="420"/>
      <c r="BR5" s="420"/>
      <c r="BS5" s="420"/>
      <c r="BT5" s="420"/>
      <c r="BU5" s="421"/>
      <c r="BV5" s="419">
        <v>3651720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79.8</v>
      </c>
      <c r="CU5" s="417"/>
      <c r="CV5" s="417"/>
      <c r="CW5" s="417"/>
      <c r="CX5" s="417"/>
      <c r="CY5" s="417"/>
      <c r="CZ5" s="417"/>
      <c r="DA5" s="418"/>
      <c r="DB5" s="416">
        <v>78.599999999999994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163748</v>
      </c>
      <c r="BO6" s="420"/>
      <c r="BP6" s="420"/>
      <c r="BQ6" s="420"/>
      <c r="BR6" s="420"/>
      <c r="BS6" s="420"/>
      <c r="BT6" s="420"/>
      <c r="BU6" s="421"/>
      <c r="BV6" s="419">
        <v>225643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80.099999999999994</v>
      </c>
      <c r="CU6" s="563"/>
      <c r="CV6" s="563"/>
      <c r="CW6" s="563"/>
      <c r="CX6" s="563"/>
      <c r="CY6" s="563"/>
      <c r="CZ6" s="563"/>
      <c r="DA6" s="564"/>
      <c r="DB6" s="562">
        <v>79.3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64676</v>
      </c>
      <c r="BO7" s="420"/>
      <c r="BP7" s="420"/>
      <c r="BQ7" s="420"/>
      <c r="BR7" s="420"/>
      <c r="BS7" s="420"/>
      <c r="BT7" s="420"/>
      <c r="BU7" s="421"/>
      <c r="BV7" s="419">
        <v>50238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1608110</v>
      </c>
      <c r="CU7" s="420"/>
      <c r="CV7" s="420"/>
      <c r="CW7" s="420"/>
      <c r="CX7" s="420"/>
      <c r="CY7" s="420"/>
      <c r="CZ7" s="420"/>
      <c r="DA7" s="421"/>
      <c r="DB7" s="419">
        <v>1624690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99072</v>
      </c>
      <c r="BO8" s="420"/>
      <c r="BP8" s="420"/>
      <c r="BQ8" s="420"/>
      <c r="BR8" s="420"/>
      <c r="BS8" s="420"/>
      <c r="BT8" s="420"/>
      <c r="BU8" s="421"/>
      <c r="BV8" s="419">
        <v>175405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2058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-76333</v>
      </c>
      <c r="BO9" s="420"/>
      <c r="BP9" s="420"/>
      <c r="BQ9" s="420"/>
      <c r="BR9" s="420"/>
      <c r="BS9" s="420"/>
      <c r="BT9" s="420"/>
      <c r="BU9" s="421"/>
      <c r="BV9" s="419">
        <v>7669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29.2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2289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704</v>
      </c>
      <c r="BO10" s="420"/>
      <c r="BP10" s="420"/>
      <c r="BQ10" s="420"/>
      <c r="BR10" s="420"/>
      <c r="BS10" s="420"/>
      <c r="BT10" s="420"/>
      <c r="BU10" s="421"/>
      <c r="BV10" s="419">
        <v>703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103428</v>
      </c>
      <c r="BO11" s="420"/>
      <c r="BP11" s="420"/>
      <c r="BQ11" s="420"/>
      <c r="BR11" s="420"/>
      <c r="BS11" s="420"/>
      <c r="BT11" s="420"/>
      <c r="BU11" s="421"/>
      <c r="BV11" s="419">
        <v>692400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2141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2129</v>
      </c>
      <c r="S13" s="507"/>
      <c r="T13" s="507"/>
      <c r="U13" s="507"/>
      <c r="V13" s="508"/>
      <c r="W13" s="509" t="s">
        <v>131</v>
      </c>
      <c r="X13" s="405"/>
      <c r="Y13" s="405"/>
      <c r="Z13" s="405"/>
      <c r="AA13" s="405"/>
      <c r="AB13" s="406"/>
      <c r="AC13" s="372">
        <v>490</v>
      </c>
      <c r="AD13" s="373"/>
      <c r="AE13" s="373"/>
      <c r="AF13" s="373"/>
      <c r="AG13" s="374"/>
      <c r="AH13" s="372">
        <v>542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27799</v>
      </c>
      <c r="BO13" s="420"/>
      <c r="BP13" s="420"/>
      <c r="BQ13" s="420"/>
      <c r="BR13" s="420"/>
      <c r="BS13" s="420"/>
      <c r="BT13" s="420"/>
      <c r="BU13" s="421"/>
      <c r="BV13" s="419">
        <v>700772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1.5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2170</v>
      </c>
      <c r="S14" s="507"/>
      <c r="T14" s="507"/>
      <c r="U14" s="507"/>
      <c r="V14" s="508"/>
      <c r="W14" s="510"/>
      <c r="X14" s="408"/>
      <c r="Y14" s="408"/>
      <c r="Z14" s="408"/>
      <c r="AA14" s="408"/>
      <c r="AB14" s="409"/>
      <c r="AC14" s="499">
        <v>39.799999999999997</v>
      </c>
      <c r="AD14" s="500"/>
      <c r="AE14" s="500"/>
      <c r="AF14" s="500"/>
      <c r="AG14" s="501"/>
      <c r="AH14" s="499">
        <v>40.4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2160</v>
      </c>
      <c r="S15" s="507"/>
      <c r="T15" s="507"/>
      <c r="U15" s="507"/>
      <c r="V15" s="508"/>
      <c r="W15" s="509" t="s">
        <v>137</v>
      </c>
      <c r="X15" s="405"/>
      <c r="Y15" s="405"/>
      <c r="Z15" s="405"/>
      <c r="AA15" s="405"/>
      <c r="AB15" s="406"/>
      <c r="AC15" s="372">
        <v>225</v>
      </c>
      <c r="AD15" s="373"/>
      <c r="AE15" s="373"/>
      <c r="AF15" s="373"/>
      <c r="AG15" s="374"/>
      <c r="AH15" s="372">
        <v>246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237014</v>
      </c>
      <c r="BO15" s="449"/>
      <c r="BP15" s="449"/>
      <c r="BQ15" s="449"/>
      <c r="BR15" s="449"/>
      <c r="BS15" s="449"/>
      <c r="BT15" s="449"/>
      <c r="BU15" s="450"/>
      <c r="BV15" s="448">
        <v>243845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18.3</v>
      </c>
      <c r="AD16" s="500"/>
      <c r="AE16" s="500"/>
      <c r="AF16" s="500"/>
      <c r="AG16" s="501"/>
      <c r="AH16" s="499">
        <v>18.399999999999999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1555019</v>
      </c>
      <c r="BO16" s="420"/>
      <c r="BP16" s="420"/>
      <c r="BQ16" s="420"/>
      <c r="BR16" s="420"/>
      <c r="BS16" s="420"/>
      <c r="BT16" s="420"/>
      <c r="BU16" s="421"/>
      <c r="BV16" s="419">
        <v>1561937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516</v>
      </c>
      <c r="AD17" s="373"/>
      <c r="AE17" s="373"/>
      <c r="AF17" s="373"/>
      <c r="AG17" s="374"/>
      <c r="AH17" s="372">
        <v>552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284186</v>
      </c>
      <c r="BO17" s="420"/>
      <c r="BP17" s="420"/>
      <c r="BQ17" s="420"/>
      <c r="BR17" s="420"/>
      <c r="BS17" s="420"/>
      <c r="BT17" s="420"/>
      <c r="BU17" s="421"/>
      <c r="BV17" s="419">
        <v>293399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42.28</v>
      </c>
      <c r="M18" s="472"/>
      <c r="N18" s="472"/>
      <c r="O18" s="472"/>
      <c r="P18" s="472"/>
      <c r="Q18" s="472"/>
      <c r="R18" s="473"/>
      <c r="S18" s="473"/>
      <c r="T18" s="473"/>
      <c r="U18" s="473"/>
      <c r="V18" s="474"/>
      <c r="W18" s="490"/>
      <c r="X18" s="491"/>
      <c r="Y18" s="491"/>
      <c r="Z18" s="491"/>
      <c r="AA18" s="491"/>
      <c r="AB18" s="515"/>
      <c r="AC18" s="389">
        <v>41.9</v>
      </c>
      <c r="AD18" s="390"/>
      <c r="AE18" s="390"/>
      <c r="AF18" s="390"/>
      <c r="AG18" s="475"/>
      <c r="AH18" s="389">
        <v>41.2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1292924</v>
      </c>
      <c r="BO18" s="420"/>
      <c r="BP18" s="420"/>
      <c r="BQ18" s="420"/>
      <c r="BR18" s="420"/>
      <c r="BS18" s="420"/>
      <c r="BT18" s="420"/>
      <c r="BU18" s="421"/>
      <c r="BV18" s="419">
        <v>1276537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2153916</v>
      </c>
      <c r="BO19" s="420"/>
      <c r="BP19" s="420"/>
      <c r="BQ19" s="420"/>
      <c r="BR19" s="420"/>
      <c r="BS19" s="420"/>
      <c r="BT19" s="420"/>
      <c r="BU19" s="421"/>
      <c r="BV19" s="419">
        <v>2964359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1405078</v>
      </c>
      <c r="BO22" s="449"/>
      <c r="BP22" s="449"/>
      <c r="BQ22" s="449"/>
      <c r="BR22" s="449"/>
      <c r="BS22" s="449"/>
      <c r="BT22" s="449"/>
      <c r="BU22" s="450"/>
      <c r="BV22" s="448">
        <v>1513233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1397359</v>
      </c>
      <c r="BO23" s="420"/>
      <c r="BP23" s="420"/>
      <c r="BQ23" s="420"/>
      <c r="BR23" s="420"/>
      <c r="BS23" s="420"/>
      <c r="BT23" s="420"/>
      <c r="BU23" s="421"/>
      <c r="BV23" s="419">
        <v>1408005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7350</v>
      </c>
      <c r="R24" s="373"/>
      <c r="S24" s="373"/>
      <c r="T24" s="373"/>
      <c r="U24" s="373"/>
      <c r="V24" s="374"/>
      <c r="W24" s="462"/>
      <c r="X24" s="399"/>
      <c r="Y24" s="400"/>
      <c r="Z24" s="375" t="s">
        <v>162</v>
      </c>
      <c r="AA24" s="376"/>
      <c r="AB24" s="376"/>
      <c r="AC24" s="376"/>
      <c r="AD24" s="376"/>
      <c r="AE24" s="376"/>
      <c r="AF24" s="376"/>
      <c r="AG24" s="377"/>
      <c r="AH24" s="372">
        <v>54</v>
      </c>
      <c r="AI24" s="373"/>
      <c r="AJ24" s="373"/>
      <c r="AK24" s="373"/>
      <c r="AL24" s="374"/>
      <c r="AM24" s="372">
        <v>161838</v>
      </c>
      <c r="AN24" s="373"/>
      <c r="AO24" s="373"/>
      <c r="AP24" s="373"/>
      <c r="AQ24" s="373"/>
      <c r="AR24" s="374"/>
      <c r="AS24" s="372">
        <v>2997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1371758</v>
      </c>
      <c r="BO24" s="420"/>
      <c r="BP24" s="420"/>
      <c r="BQ24" s="420"/>
      <c r="BR24" s="420"/>
      <c r="BS24" s="420"/>
      <c r="BT24" s="420"/>
      <c r="BU24" s="421"/>
      <c r="BV24" s="419">
        <v>1463176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5490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2600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112824</v>
      </c>
      <c r="BO27" s="454"/>
      <c r="BP27" s="454"/>
      <c r="BQ27" s="454"/>
      <c r="BR27" s="454"/>
      <c r="BS27" s="454"/>
      <c r="BT27" s="454"/>
      <c r="BU27" s="455"/>
      <c r="BV27" s="453">
        <v>112758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2220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1408335</v>
      </c>
      <c r="BO28" s="449"/>
      <c r="BP28" s="449"/>
      <c r="BQ28" s="449"/>
      <c r="BR28" s="449"/>
      <c r="BS28" s="449"/>
      <c r="BT28" s="449"/>
      <c r="BU28" s="450"/>
      <c r="BV28" s="448">
        <v>1407631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6</v>
      </c>
      <c r="M29" s="373"/>
      <c r="N29" s="373"/>
      <c r="O29" s="373"/>
      <c r="P29" s="374"/>
      <c r="Q29" s="372">
        <v>1860</v>
      </c>
      <c r="R29" s="373"/>
      <c r="S29" s="373"/>
      <c r="T29" s="373"/>
      <c r="U29" s="373"/>
      <c r="V29" s="374"/>
      <c r="W29" s="463"/>
      <c r="X29" s="464"/>
      <c r="Y29" s="465"/>
      <c r="Z29" s="375" t="s">
        <v>178</v>
      </c>
      <c r="AA29" s="376"/>
      <c r="AB29" s="376"/>
      <c r="AC29" s="376"/>
      <c r="AD29" s="376"/>
      <c r="AE29" s="376"/>
      <c r="AF29" s="376"/>
      <c r="AG29" s="377"/>
      <c r="AH29" s="372">
        <v>54</v>
      </c>
      <c r="AI29" s="373"/>
      <c r="AJ29" s="373"/>
      <c r="AK29" s="373"/>
      <c r="AL29" s="374"/>
      <c r="AM29" s="372">
        <v>161838</v>
      </c>
      <c r="AN29" s="373"/>
      <c r="AO29" s="373"/>
      <c r="AP29" s="373"/>
      <c r="AQ29" s="373"/>
      <c r="AR29" s="374"/>
      <c r="AS29" s="372">
        <v>2997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940988</v>
      </c>
      <c r="BO29" s="420"/>
      <c r="BP29" s="420"/>
      <c r="BQ29" s="420"/>
      <c r="BR29" s="420"/>
      <c r="BS29" s="420"/>
      <c r="BT29" s="420"/>
      <c r="BU29" s="421"/>
      <c r="BV29" s="419">
        <v>844110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1137627</v>
      </c>
      <c r="BO30" s="454"/>
      <c r="BP30" s="454"/>
      <c r="BQ30" s="454"/>
      <c r="BR30" s="454"/>
      <c r="BS30" s="454"/>
      <c r="BT30" s="454"/>
      <c r="BU30" s="455"/>
      <c r="BV30" s="453">
        <v>1091507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佐那河内村国民健康保険事業特別会計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佐那河内村簡易水道特別会計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一般財団法人さなごうち</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佐那河内村宅地造成事業特別会計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佐那河内村介護保険事業特別会計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佐那河内村農業集落排水事業特別会計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佐那河内村後期高齢者医療特別会計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小松島市外三町村衛生組合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徳島県後期高齢者医療広域連合（後期高齢者医療事業会計）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os0TTOdLH/VSVPB7LxNiFp/7LnZkUDuriThI+LkGDEEmHryVKt1zE6MzhHaagoYLxywcKecuSvILIY7oivFQ==" saltValue="T2sLnY9uOp36ziLfC1Hy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188744</v>
      </c>
      <c r="S5" s="677"/>
      <c r="T5" s="677"/>
      <c r="U5" s="677"/>
      <c r="V5" s="677"/>
      <c r="W5" s="677"/>
      <c r="X5" s="677"/>
      <c r="Y5" s="702"/>
      <c r="Z5" s="715">
        <v>6.4</v>
      </c>
      <c r="AA5" s="715"/>
      <c r="AB5" s="715"/>
      <c r="AC5" s="715"/>
      <c r="AD5" s="716">
        <v>188744</v>
      </c>
      <c r="AE5" s="716"/>
      <c r="AF5" s="716"/>
      <c r="AG5" s="716"/>
      <c r="AH5" s="716"/>
      <c r="AI5" s="716"/>
      <c r="AJ5" s="716"/>
      <c r="AK5" s="716"/>
      <c r="AL5" s="703">
        <v>11.7</v>
      </c>
      <c r="AM5" s="685"/>
      <c r="AN5" s="685"/>
      <c r="AO5" s="704"/>
      <c r="AP5" s="679" t="s">
        <v>217</v>
      </c>
      <c r="AQ5" s="680"/>
      <c r="AR5" s="680"/>
      <c r="AS5" s="680"/>
      <c r="AT5" s="680"/>
      <c r="AU5" s="680"/>
      <c r="AV5" s="680"/>
      <c r="AW5" s="680"/>
      <c r="AX5" s="680"/>
      <c r="AY5" s="680"/>
      <c r="AZ5" s="680"/>
      <c r="BA5" s="680"/>
      <c r="BB5" s="680"/>
      <c r="BC5" s="680"/>
      <c r="BD5" s="680"/>
      <c r="BE5" s="680"/>
      <c r="BF5" s="681"/>
      <c r="BG5" s="621">
        <v>188744</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49832</v>
      </c>
      <c r="S6" s="622"/>
      <c r="T6" s="622"/>
      <c r="U6" s="622"/>
      <c r="V6" s="622"/>
      <c r="W6" s="622"/>
      <c r="X6" s="622"/>
      <c r="Y6" s="623"/>
      <c r="Z6" s="659">
        <v>1.7</v>
      </c>
      <c r="AA6" s="659"/>
      <c r="AB6" s="659"/>
      <c r="AC6" s="659"/>
      <c r="AD6" s="660">
        <v>49832</v>
      </c>
      <c r="AE6" s="660"/>
      <c r="AF6" s="660"/>
      <c r="AG6" s="660"/>
      <c r="AH6" s="660"/>
      <c r="AI6" s="660"/>
      <c r="AJ6" s="660"/>
      <c r="AK6" s="660"/>
      <c r="AL6" s="624">
        <v>3.1</v>
      </c>
      <c r="AM6" s="625"/>
      <c r="AN6" s="625"/>
      <c r="AO6" s="661"/>
      <c r="AP6" s="618" t="s">
        <v>222</v>
      </c>
      <c r="AQ6" s="619"/>
      <c r="AR6" s="619"/>
      <c r="AS6" s="619"/>
      <c r="AT6" s="619"/>
      <c r="AU6" s="619"/>
      <c r="AV6" s="619"/>
      <c r="AW6" s="619"/>
      <c r="AX6" s="619"/>
      <c r="AY6" s="619"/>
      <c r="AZ6" s="619"/>
      <c r="BA6" s="619"/>
      <c r="BB6" s="619"/>
      <c r="BC6" s="619"/>
      <c r="BD6" s="619"/>
      <c r="BE6" s="619"/>
      <c r="BF6" s="620"/>
      <c r="BG6" s="621">
        <v>188744</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41424</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41241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98</v>
      </c>
      <c r="S7" s="622"/>
      <c r="T7" s="622"/>
      <c r="U7" s="622"/>
      <c r="V7" s="622"/>
      <c r="W7" s="622"/>
      <c r="X7" s="622"/>
      <c r="Y7" s="623"/>
      <c r="Z7" s="659">
        <v>0</v>
      </c>
      <c r="AA7" s="659"/>
      <c r="AB7" s="659"/>
      <c r="AC7" s="659"/>
      <c r="AD7" s="660">
        <v>98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82095</v>
      </c>
      <c r="BH7" s="622"/>
      <c r="BI7" s="622"/>
      <c r="BJ7" s="622"/>
      <c r="BK7" s="622"/>
      <c r="BL7" s="622"/>
      <c r="BM7" s="622"/>
      <c r="BN7" s="623"/>
      <c r="BO7" s="659">
        <v>43.5</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955429</v>
      </c>
      <c r="CS7" s="622"/>
      <c r="CT7" s="622"/>
      <c r="CU7" s="622"/>
      <c r="CV7" s="622"/>
      <c r="CW7" s="622"/>
      <c r="CX7" s="622"/>
      <c r="CY7" s="623"/>
      <c r="CZ7" s="659">
        <v>34.4</v>
      </c>
      <c r="DA7" s="659"/>
      <c r="DB7" s="659"/>
      <c r="DC7" s="659"/>
      <c r="DD7" s="627">
        <v>45209</v>
      </c>
      <c r="DE7" s="622"/>
      <c r="DF7" s="622"/>
      <c r="DG7" s="622"/>
      <c r="DH7" s="622"/>
      <c r="DI7" s="622"/>
      <c r="DJ7" s="622"/>
      <c r="DK7" s="622"/>
      <c r="DL7" s="622"/>
      <c r="DM7" s="622"/>
      <c r="DN7" s="622"/>
      <c r="DO7" s="622"/>
      <c r="DP7" s="623"/>
      <c r="DQ7" s="627">
        <v>588966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1922</v>
      </c>
      <c r="S8" s="622"/>
      <c r="T8" s="622"/>
      <c r="U8" s="622"/>
      <c r="V8" s="622"/>
      <c r="W8" s="622"/>
      <c r="X8" s="622"/>
      <c r="Y8" s="623"/>
      <c r="Z8" s="659">
        <v>0.1</v>
      </c>
      <c r="AA8" s="659"/>
      <c r="AB8" s="659"/>
      <c r="AC8" s="659"/>
      <c r="AD8" s="660">
        <v>1922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3395</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483097</v>
      </c>
      <c r="CS8" s="622"/>
      <c r="CT8" s="622"/>
      <c r="CU8" s="622"/>
      <c r="CV8" s="622"/>
      <c r="CW8" s="622"/>
      <c r="CX8" s="622"/>
      <c r="CY8" s="623"/>
      <c r="CZ8" s="659">
        <v>17.399999999999999</v>
      </c>
      <c r="DA8" s="659"/>
      <c r="DB8" s="659"/>
      <c r="DC8" s="659"/>
      <c r="DD8" s="627">
        <v>1740</v>
      </c>
      <c r="DE8" s="622"/>
      <c r="DF8" s="622"/>
      <c r="DG8" s="622"/>
      <c r="DH8" s="622"/>
      <c r="DI8" s="622"/>
      <c r="DJ8" s="622"/>
      <c r="DK8" s="622"/>
      <c r="DL8" s="622"/>
      <c r="DM8" s="622"/>
      <c r="DN8" s="622"/>
      <c r="DO8" s="622"/>
      <c r="DP8" s="623"/>
      <c r="DQ8" s="627">
        <v>342081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2034</v>
      </c>
      <c r="S9" s="622"/>
      <c r="T9" s="622"/>
      <c r="U9" s="622"/>
      <c r="V9" s="622"/>
      <c r="W9" s="622"/>
      <c r="X9" s="622"/>
      <c r="Y9" s="623"/>
      <c r="Z9" s="659">
        <v>0.1</v>
      </c>
      <c r="AA9" s="659"/>
      <c r="AB9" s="659"/>
      <c r="AC9" s="659"/>
      <c r="AD9" s="660">
        <v>2034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67875</v>
      </c>
      <c r="BH9" s="622"/>
      <c r="BI9" s="622"/>
      <c r="BJ9" s="622"/>
      <c r="BK9" s="622"/>
      <c r="BL9" s="622"/>
      <c r="BM9" s="622"/>
      <c r="BN9" s="623"/>
      <c r="BO9" s="659">
        <v>36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254565</v>
      </c>
      <c r="CS9" s="622"/>
      <c r="CT9" s="622"/>
      <c r="CU9" s="622"/>
      <c r="CV9" s="622"/>
      <c r="CW9" s="622"/>
      <c r="CX9" s="622"/>
      <c r="CY9" s="623"/>
      <c r="CZ9" s="659">
        <v>9.1999999999999993</v>
      </c>
      <c r="DA9" s="659"/>
      <c r="DB9" s="659"/>
      <c r="DC9" s="659"/>
      <c r="DD9" s="627">
        <v>7653</v>
      </c>
      <c r="DE9" s="622"/>
      <c r="DF9" s="622"/>
      <c r="DG9" s="622"/>
      <c r="DH9" s="622"/>
      <c r="DI9" s="622"/>
      <c r="DJ9" s="622"/>
      <c r="DK9" s="622"/>
      <c r="DL9" s="622"/>
      <c r="DM9" s="622"/>
      <c r="DN9" s="622"/>
      <c r="DO9" s="622"/>
      <c r="DP9" s="623"/>
      <c r="DQ9" s="627">
        <v>225318</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4039</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43576</v>
      </c>
      <c r="S11" s="622"/>
      <c r="T11" s="622"/>
      <c r="U11" s="622"/>
      <c r="V11" s="622"/>
      <c r="W11" s="622"/>
      <c r="X11" s="622"/>
      <c r="Y11" s="623"/>
      <c r="Z11" s="624">
        <v>1.5</v>
      </c>
      <c r="AA11" s="625"/>
      <c r="AB11" s="625"/>
      <c r="AC11" s="626"/>
      <c r="AD11" s="627">
        <v>43576</v>
      </c>
      <c r="AE11" s="622"/>
      <c r="AF11" s="622"/>
      <c r="AG11" s="622"/>
      <c r="AH11" s="622"/>
      <c r="AI11" s="622"/>
      <c r="AJ11" s="622"/>
      <c r="AK11" s="623"/>
      <c r="AL11" s="624">
        <v>2.7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6786</v>
      </c>
      <c r="BH11" s="622"/>
      <c r="BI11" s="622"/>
      <c r="BJ11" s="622"/>
      <c r="BK11" s="622"/>
      <c r="BL11" s="622"/>
      <c r="BM11" s="622"/>
      <c r="BN11" s="623"/>
      <c r="BO11" s="659">
        <v>3.6</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288310</v>
      </c>
      <c r="CS11" s="622"/>
      <c r="CT11" s="622"/>
      <c r="CU11" s="622"/>
      <c r="CV11" s="622"/>
      <c r="CW11" s="622"/>
      <c r="CX11" s="622"/>
      <c r="CY11" s="623"/>
      <c r="CZ11" s="659">
        <v>10.4</v>
      </c>
      <c r="DA11" s="659"/>
      <c r="DB11" s="659"/>
      <c r="DC11" s="659"/>
      <c r="DD11" s="627">
        <v>24093</v>
      </c>
      <c r="DE11" s="622"/>
      <c r="DF11" s="622"/>
      <c r="DG11" s="622"/>
      <c r="DH11" s="622"/>
      <c r="DI11" s="622"/>
      <c r="DJ11" s="622"/>
      <c r="DK11" s="622"/>
      <c r="DL11" s="622"/>
      <c r="DM11" s="622"/>
      <c r="DN11" s="622"/>
      <c r="DO11" s="622"/>
      <c r="DP11" s="623"/>
      <c r="DQ11" s="627">
        <v>202489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81509</v>
      </c>
      <c r="BH12" s="622"/>
      <c r="BI12" s="622"/>
      <c r="BJ12" s="622"/>
      <c r="BK12" s="622"/>
      <c r="BL12" s="622"/>
      <c r="BM12" s="622"/>
      <c r="BN12" s="623"/>
      <c r="BO12" s="659">
        <v>43.2</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40012</v>
      </c>
      <c r="CS12" s="622"/>
      <c r="CT12" s="622"/>
      <c r="CU12" s="622"/>
      <c r="CV12" s="622"/>
      <c r="CW12" s="622"/>
      <c r="CX12" s="622"/>
      <c r="CY12" s="623"/>
      <c r="CZ12" s="659">
        <v>1.4</v>
      </c>
      <c r="DA12" s="659"/>
      <c r="DB12" s="659"/>
      <c r="DC12" s="659"/>
      <c r="DD12" s="627">
        <v>10791</v>
      </c>
      <c r="DE12" s="622"/>
      <c r="DF12" s="622"/>
      <c r="DG12" s="622"/>
      <c r="DH12" s="622"/>
      <c r="DI12" s="622"/>
      <c r="DJ12" s="622"/>
      <c r="DK12" s="622"/>
      <c r="DL12" s="622"/>
      <c r="DM12" s="622"/>
      <c r="DN12" s="622"/>
      <c r="DO12" s="622"/>
      <c r="DP12" s="623"/>
      <c r="DQ12" s="627">
        <v>29875</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81509</v>
      </c>
      <c r="BH13" s="622"/>
      <c r="BI13" s="622"/>
      <c r="BJ13" s="622"/>
      <c r="BK13" s="622"/>
      <c r="BL13" s="622"/>
      <c r="BM13" s="622"/>
      <c r="BN13" s="623"/>
      <c r="BO13" s="659">
        <v>43.2</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213106</v>
      </c>
      <c r="CS13" s="622"/>
      <c r="CT13" s="622"/>
      <c r="CU13" s="622"/>
      <c r="CV13" s="622"/>
      <c r="CW13" s="622"/>
      <c r="CX13" s="622"/>
      <c r="CY13" s="623"/>
      <c r="CZ13" s="659">
        <v>7.7</v>
      </c>
      <c r="DA13" s="659"/>
      <c r="DB13" s="659"/>
      <c r="DC13" s="659"/>
      <c r="DD13" s="627">
        <v>157701</v>
      </c>
      <c r="DE13" s="622"/>
      <c r="DF13" s="622"/>
      <c r="DG13" s="622"/>
      <c r="DH13" s="622"/>
      <c r="DI13" s="622"/>
      <c r="DJ13" s="622"/>
      <c r="DK13" s="622"/>
      <c r="DL13" s="622"/>
      <c r="DM13" s="622"/>
      <c r="DN13" s="622"/>
      <c r="DO13" s="622"/>
      <c r="DP13" s="623"/>
      <c r="DQ13" s="627">
        <v>102466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413</v>
      </c>
      <c r="S14" s="622"/>
      <c r="T14" s="622"/>
      <c r="U14" s="622"/>
      <c r="V14" s="622"/>
      <c r="W14" s="622"/>
      <c r="X14" s="622"/>
      <c r="Y14" s="623"/>
      <c r="Z14" s="659">
        <v>0</v>
      </c>
      <c r="AA14" s="659"/>
      <c r="AB14" s="659"/>
      <c r="AC14" s="659"/>
      <c r="AD14" s="660">
        <v>413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13393</v>
      </c>
      <c r="BH14" s="622"/>
      <c r="BI14" s="622"/>
      <c r="BJ14" s="622"/>
      <c r="BK14" s="622"/>
      <c r="BL14" s="622"/>
      <c r="BM14" s="622"/>
      <c r="BN14" s="623"/>
      <c r="BO14" s="659">
        <v>7.1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47332</v>
      </c>
      <c r="CS14" s="622"/>
      <c r="CT14" s="622"/>
      <c r="CU14" s="622"/>
      <c r="CV14" s="622"/>
      <c r="CW14" s="622"/>
      <c r="CX14" s="622"/>
      <c r="CY14" s="623"/>
      <c r="CZ14" s="659">
        <v>1.7</v>
      </c>
      <c r="DA14" s="659"/>
      <c r="DB14" s="659"/>
      <c r="DC14" s="659"/>
      <c r="DD14" s="627">
        <v>12238</v>
      </c>
      <c r="DE14" s="622"/>
      <c r="DF14" s="622"/>
      <c r="DG14" s="622"/>
      <c r="DH14" s="622"/>
      <c r="DI14" s="622"/>
      <c r="DJ14" s="622"/>
      <c r="DK14" s="622"/>
      <c r="DL14" s="622"/>
      <c r="DM14" s="622"/>
      <c r="DN14" s="622"/>
      <c r="DO14" s="622"/>
      <c r="DP14" s="623"/>
      <c r="DQ14" s="627">
        <v>35417</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11747</v>
      </c>
      <c r="BH15" s="622"/>
      <c r="BI15" s="622"/>
      <c r="BJ15" s="622"/>
      <c r="BK15" s="622"/>
      <c r="BL15" s="622"/>
      <c r="BM15" s="622"/>
      <c r="BN15" s="623"/>
      <c r="BO15" s="659">
        <v>6.2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164648</v>
      </c>
      <c r="CS15" s="622"/>
      <c r="CT15" s="622"/>
      <c r="CU15" s="622"/>
      <c r="CV15" s="622"/>
      <c r="CW15" s="622"/>
      <c r="CX15" s="622"/>
      <c r="CY15" s="623"/>
      <c r="CZ15" s="659">
        <v>5.9</v>
      </c>
      <c r="DA15" s="659"/>
      <c r="DB15" s="659"/>
      <c r="DC15" s="659"/>
      <c r="DD15" s="627">
        <v>6311</v>
      </c>
      <c r="DE15" s="622"/>
      <c r="DF15" s="622"/>
      <c r="DG15" s="622"/>
      <c r="DH15" s="622"/>
      <c r="DI15" s="622"/>
      <c r="DJ15" s="622"/>
      <c r="DK15" s="622"/>
      <c r="DL15" s="622"/>
      <c r="DM15" s="622"/>
      <c r="DN15" s="622"/>
      <c r="DO15" s="622"/>
      <c r="DP15" s="623"/>
      <c r="DQ15" s="627">
        <v>157478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4808</v>
      </c>
      <c r="S16" s="622"/>
      <c r="T16" s="622"/>
      <c r="U16" s="622"/>
      <c r="V16" s="622"/>
      <c r="W16" s="622"/>
      <c r="X16" s="622"/>
      <c r="Y16" s="623"/>
      <c r="Z16" s="659">
        <v>0.2</v>
      </c>
      <c r="AA16" s="659"/>
      <c r="AB16" s="659"/>
      <c r="AC16" s="659"/>
      <c r="AD16" s="660">
        <v>4808</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35336</v>
      </c>
      <c r="CS16" s="622"/>
      <c r="CT16" s="622"/>
      <c r="CU16" s="622"/>
      <c r="CV16" s="622"/>
      <c r="CW16" s="622"/>
      <c r="CX16" s="622"/>
      <c r="CY16" s="623"/>
      <c r="CZ16" s="659">
        <v>1.3</v>
      </c>
      <c r="DA16" s="659"/>
      <c r="DB16" s="659"/>
      <c r="DC16" s="659"/>
      <c r="DD16" s="627" t="s">
        <v>122</v>
      </c>
      <c r="DE16" s="622"/>
      <c r="DF16" s="622"/>
      <c r="DG16" s="622"/>
      <c r="DH16" s="622"/>
      <c r="DI16" s="622"/>
      <c r="DJ16" s="622"/>
      <c r="DK16" s="622"/>
      <c r="DL16" s="622"/>
      <c r="DM16" s="622"/>
      <c r="DN16" s="622"/>
      <c r="DO16" s="622"/>
      <c r="DP16" s="623"/>
      <c r="DQ16" s="627">
        <v>9718</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2923</v>
      </c>
      <c r="S17" s="622"/>
      <c r="T17" s="622"/>
      <c r="U17" s="622"/>
      <c r="V17" s="622"/>
      <c r="W17" s="622"/>
      <c r="X17" s="622"/>
      <c r="Y17" s="623"/>
      <c r="Z17" s="659">
        <v>0.1</v>
      </c>
      <c r="AA17" s="659"/>
      <c r="AB17" s="659"/>
      <c r="AC17" s="659"/>
      <c r="AD17" s="660">
        <v>2923</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255119</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255119</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764</v>
      </c>
      <c r="S18" s="622"/>
      <c r="T18" s="622"/>
      <c r="U18" s="622"/>
      <c r="V18" s="622"/>
      <c r="W18" s="622"/>
      <c r="X18" s="622"/>
      <c r="Y18" s="623"/>
      <c r="Z18" s="659">
        <v>0</v>
      </c>
      <c r="AA18" s="659"/>
      <c r="AB18" s="659"/>
      <c r="AC18" s="659"/>
      <c r="AD18" s="660">
        <v>764</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578</v>
      </c>
      <c r="S19" s="622"/>
      <c r="T19" s="622"/>
      <c r="U19" s="622"/>
      <c r="V19" s="622"/>
      <c r="W19" s="622"/>
      <c r="X19" s="622"/>
      <c r="Y19" s="623"/>
      <c r="Z19" s="659">
        <v>0</v>
      </c>
      <c r="AA19" s="659"/>
      <c r="AB19" s="659"/>
      <c r="AC19" s="659"/>
      <c r="AD19" s="660">
        <v>578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186</v>
      </c>
      <c r="S20" s="622"/>
      <c r="T20" s="622"/>
      <c r="U20" s="622"/>
      <c r="V20" s="622"/>
      <c r="W20" s="622"/>
      <c r="X20" s="622"/>
      <c r="Y20" s="623"/>
      <c r="Z20" s="659">
        <v>0</v>
      </c>
      <c r="AA20" s="659"/>
      <c r="AB20" s="659"/>
      <c r="AC20" s="659"/>
      <c r="AD20" s="660">
        <v>186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2778378</v>
      </c>
      <c r="CS20" s="622"/>
      <c r="CT20" s="622"/>
      <c r="CU20" s="622"/>
      <c r="CV20" s="622"/>
      <c r="CW20" s="622"/>
      <c r="CX20" s="622"/>
      <c r="CY20" s="623"/>
      <c r="CZ20" s="659">
        <v>100</v>
      </c>
      <c r="DA20" s="659"/>
      <c r="DB20" s="659"/>
      <c r="DC20" s="659"/>
      <c r="DD20" s="627">
        <v>265736</v>
      </c>
      <c r="DE20" s="622"/>
      <c r="DF20" s="622"/>
      <c r="DG20" s="622"/>
      <c r="DH20" s="622"/>
      <c r="DI20" s="622"/>
      <c r="DJ20" s="622"/>
      <c r="DK20" s="622"/>
      <c r="DL20" s="622"/>
      <c r="DM20" s="622"/>
      <c r="DN20" s="622"/>
      <c r="DO20" s="622"/>
      <c r="DP20" s="623"/>
      <c r="DQ20" s="627">
        <v>1990168</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1454190</v>
      </c>
      <c r="S21" s="622"/>
      <c r="T21" s="622"/>
      <c r="U21" s="622"/>
      <c r="V21" s="622"/>
      <c r="W21" s="622"/>
      <c r="X21" s="622"/>
      <c r="Y21" s="623"/>
      <c r="Z21" s="659">
        <v>49.4</v>
      </c>
      <c r="AA21" s="659"/>
      <c r="AB21" s="659"/>
      <c r="AC21" s="659"/>
      <c r="AD21" s="660">
        <v>1318005</v>
      </c>
      <c r="AE21" s="660"/>
      <c r="AF21" s="660"/>
      <c r="AG21" s="660"/>
      <c r="AH21" s="660"/>
      <c r="AI21" s="660"/>
      <c r="AJ21" s="660"/>
      <c r="AK21" s="660"/>
      <c r="AL21" s="624">
        <v>81.7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1318005</v>
      </c>
      <c r="S22" s="622"/>
      <c r="T22" s="622"/>
      <c r="U22" s="622"/>
      <c r="V22" s="622"/>
      <c r="W22" s="622"/>
      <c r="X22" s="622"/>
      <c r="Y22" s="623"/>
      <c r="Z22" s="659">
        <v>44.8</v>
      </c>
      <c r="AA22" s="659"/>
      <c r="AB22" s="659"/>
      <c r="AC22" s="659"/>
      <c r="AD22" s="660">
        <v>1318005</v>
      </c>
      <c r="AE22" s="660"/>
      <c r="AF22" s="660"/>
      <c r="AG22" s="660"/>
      <c r="AH22" s="660"/>
      <c r="AI22" s="660"/>
      <c r="AJ22" s="660"/>
      <c r="AK22" s="660"/>
      <c r="AL22" s="624">
        <v>81.7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136185</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1052409</v>
      </c>
      <c r="CS24" s="677"/>
      <c r="CT24" s="677"/>
      <c r="CU24" s="677"/>
      <c r="CV24" s="677"/>
      <c r="CW24" s="677"/>
      <c r="CX24" s="677"/>
      <c r="CY24" s="702"/>
      <c r="CZ24" s="703">
        <v>37.9</v>
      </c>
      <c r="DA24" s="685"/>
      <c r="DB24" s="685"/>
      <c r="DC24" s="705"/>
      <c r="DD24" s="701">
        <v>934490</v>
      </c>
      <c r="DE24" s="677"/>
      <c r="DF24" s="677"/>
      <c r="DG24" s="677"/>
      <c r="DH24" s="677"/>
      <c r="DI24" s="677"/>
      <c r="DJ24" s="677"/>
      <c r="DK24" s="702"/>
      <c r="DL24" s="701">
        <v>792659</v>
      </c>
      <c r="DM24" s="677"/>
      <c r="DN24" s="677"/>
      <c r="DO24" s="677"/>
      <c r="DP24" s="677"/>
      <c r="DQ24" s="677"/>
      <c r="DR24" s="677"/>
      <c r="DS24" s="677"/>
      <c r="DT24" s="677"/>
      <c r="DU24" s="677"/>
      <c r="DV24" s="702"/>
      <c r="DW24" s="703">
        <v>49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1749304</v>
      </c>
      <c r="S25" s="622"/>
      <c r="T25" s="622"/>
      <c r="U25" s="622"/>
      <c r="V25" s="622"/>
      <c r="W25" s="622"/>
      <c r="X25" s="622"/>
      <c r="Y25" s="623"/>
      <c r="Z25" s="659">
        <v>59.5</v>
      </c>
      <c r="AA25" s="659"/>
      <c r="AB25" s="659"/>
      <c r="AC25" s="659"/>
      <c r="AD25" s="660">
        <v>1613119</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640665</v>
      </c>
      <c r="CS25" s="634"/>
      <c r="CT25" s="634"/>
      <c r="CU25" s="634"/>
      <c r="CV25" s="634"/>
      <c r="CW25" s="634"/>
      <c r="CX25" s="634"/>
      <c r="CY25" s="635"/>
      <c r="CZ25" s="624">
        <v>23.1</v>
      </c>
      <c r="DA25" s="636"/>
      <c r="DB25" s="636"/>
      <c r="DC25" s="637"/>
      <c r="DD25" s="627">
        <v>606215</v>
      </c>
      <c r="DE25" s="634"/>
      <c r="DF25" s="634"/>
      <c r="DG25" s="634"/>
      <c r="DH25" s="634"/>
      <c r="DI25" s="634"/>
      <c r="DJ25" s="634"/>
      <c r="DK25" s="635"/>
      <c r="DL25" s="627">
        <v>597270</v>
      </c>
      <c r="DM25" s="634"/>
      <c r="DN25" s="634"/>
      <c r="DO25" s="634"/>
      <c r="DP25" s="634"/>
      <c r="DQ25" s="634"/>
      <c r="DR25" s="634"/>
      <c r="DS25" s="634"/>
      <c r="DT25" s="634"/>
      <c r="DU25" s="634"/>
      <c r="DV25" s="635"/>
      <c r="DW25" s="624">
        <v>36.9</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379554</v>
      </c>
      <c r="CS26" s="622"/>
      <c r="CT26" s="622"/>
      <c r="CU26" s="622"/>
      <c r="CV26" s="622"/>
      <c r="CW26" s="622"/>
      <c r="CX26" s="622"/>
      <c r="CY26" s="623"/>
      <c r="CZ26" s="624">
        <v>13.7</v>
      </c>
      <c r="DA26" s="636"/>
      <c r="DB26" s="636"/>
      <c r="DC26" s="637"/>
      <c r="DD26" s="627">
        <v>348515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23229</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188744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156625</v>
      </c>
      <c r="CS27" s="634"/>
      <c r="CT27" s="634"/>
      <c r="CU27" s="634"/>
      <c r="CV27" s="634"/>
      <c r="CW27" s="634"/>
      <c r="CX27" s="634"/>
      <c r="CY27" s="635"/>
      <c r="CZ27" s="624">
        <v>5.6</v>
      </c>
      <c r="DA27" s="636"/>
      <c r="DB27" s="636"/>
      <c r="DC27" s="637"/>
      <c r="DD27" s="627">
        <v>73156</v>
      </c>
      <c r="DE27" s="634"/>
      <c r="DF27" s="634"/>
      <c r="DG27" s="634"/>
      <c r="DH27" s="634"/>
      <c r="DI27" s="634"/>
      <c r="DJ27" s="634"/>
      <c r="DK27" s="635"/>
      <c r="DL27" s="627">
        <v>43698</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14258</v>
      </c>
      <c r="S28" s="622"/>
      <c r="T28" s="622"/>
      <c r="U28" s="622"/>
      <c r="V28" s="622"/>
      <c r="W28" s="622"/>
      <c r="X28" s="622"/>
      <c r="Y28" s="623"/>
      <c r="Z28" s="659">
        <v>0.5</v>
      </c>
      <c r="AA28" s="659"/>
      <c r="AB28" s="659"/>
      <c r="AC28" s="659"/>
      <c r="AD28" s="660">
        <v>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255119</v>
      </c>
      <c r="CS28" s="622"/>
      <c r="CT28" s="622"/>
      <c r="CU28" s="622"/>
      <c r="CV28" s="622"/>
      <c r="CW28" s="622"/>
      <c r="CX28" s="622"/>
      <c r="CY28" s="623"/>
      <c r="CZ28" s="624">
        <v>9.1999999999999993</v>
      </c>
      <c r="DA28" s="636"/>
      <c r="DB28" s="636"/>
      <c r="DC28" s="637"/>
      <c r="DD28" s="627">
        <v>255119</v>
      </c>
      <c r="DE28" s="622"/>
      <c r="DF28" s="622"/>
      <c r="DG28" s="622"/>
      <c r="DH28" s="622"/>
      <c r="DI28" s="622"/>
      <c r="DJ28" s="622"/>
      <c r="DK28" s="623"/>
      <c r="DL28" s="627">
        <v>151691</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1490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255119</v>
      </c>
      <c r="CS29" s="634"/>
      <c r="CT29" s="634"/>
      <c r="CU29" s="634"/>
      <c r="CV29" s="634"/>
      <c r="CW29" s="634"/>
      <c r="CX29" s="634"/>
      <c r="CY29" s="635"/>
      <c r="CZ29" s="624">
        <v>9.1999999999999993</v>
      </c>
      <c r="DA29" s="636"/>
      <c r="DB29" s="636"/>
      <c r="DC29" s="637"/>
      <c r="DD29" s="627">
        <v>255119</v>
      </c>
      <c r="DE29" s="634"/>
      <c r="DF29" s="634"/>
      <c r="DG29" s="634"/>
      <c r="DH29" s="634"/>
      <c r="DI29" s="634"/>
      <c r="DJ29" s="634"/>
      <c r="DK29" s="635"/>
      <c r="DL29" s="627">
        <v>151691</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242239</v>
      </c>
      <c r="S30" s="622"/>
      <c r="T30" s="622"/>
      <c r="U30" s="622"/>
      <c r="V30" s="622"/>
      <c r="W30" s="622"/>
      <c r="X30" s="622"/>
      <c r="Y30" s="623"/>
      <c r="Z30" s="659">
        <v>8.1999999999999993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252774</v>
      </c>
      <c r="CS30" s="622"/>
      <c r="CT30" s="622"/>
      <c r="CU30" s="622"/>
      <c r="CV30" s="622"/>
      <c r="CW30" s="622"/>
      <c r="CX30" s="622"/>
      <c r="CY30" s="623"/>
      <c r="CZ30" s="624">
        <v>9.1</v>
      </c>
      <c r="DA30" s="636"/>
      <c r="DB30" s="636"/>
      <c r="DC30" s="637"/>
      <c r="DD30" s="627">
        <v>252774</v>
      </c>
      <c r="DE30" s="622"/>
      <c r="DF30" s="622"/>
      <c r="DG30" s="622"/>
      <c r="DH30" s="622"/>
      <c r="DI30" s="622"/>
      <c r="DJ30" s="622"/>
      <c r="DK30" s="623"/>
      <c r="DL30" s="627">
        <v>149346</v>
      </c>
      <c r="DM30" s="622"/>
      <c r="DN30" s="622"/>
      <c r="DO30" s="622"/>
      <c r="DP30" s="622"/>
      <c r="DQ30" s="622"/>
      <c r="DR30" s="622"/>
      <c r="DS30" s="622"/>
      <c r="DT30" s="622"/>
      <c r="DU30" s="622"/>
      <c r="DV30" s="623"/>
      <c r="DW30" s="624">
        <v>9.1999999999999993</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99.7</v>
      </c>
      <c r="BH31" s="684"/>
      <c r="BI31" s="684"/>
      <c r="BJ31" s="684"/>
      <c r="BK31" s="684"/>
      <c r="BL31" s="684"/>
      <c r="BM31" s="685">
        <v>99.4</v>
      </c>
      <c r="BN31" s="684"/>
      <c r="BO31" s="684"/>
      <c r="BP31" s="684"/>
      <c r="BQ31" s="686"/>
      <c r="BR31" s="683">
        <v>99.7</v>
      </c>
      <c r="BS31" s="684"/>
      <c r="BT31" s="684"/>
      <c r="BU31" s="684"/>
      <c r="BV31" s="684"/>
      <c r="BW31" s="684"/>
      <c r="BX31" s="685">
        <v>99.3</v>
      </c>
      <c r="BY31" s="684"/>
      <c r="BZ31" s="684"/>
      <c r="CA31" s="684"/>
      <c r="CB31" s="686"/>
      <c r="CD31" s="642"/>
      <c r="CE31" s="643"/>
      <c r="CF31" s="618" t="s">
        <v>301</v>
      </c>
      <c r="CG31" s="619"/>
      <c r="CH31" s="619"/>
      <c r="CI31" s="619"/>
      <c r="CJ31" s="619"/>
      <c r="CK31" s="619"/>
      <c r="CL31" s="619"/>
      <c r="CM31" s="619"/>
      <c r="CN31" s="619"/>
      <c r="CO31" s="619"/>
      <c r="CP31" s="619"/>
      <c r="CQ31" s="620"/>
      <c r="CR31" s="621">
        <v>2345</v>
      </c>
      <c r="CS31" s="634"/>
      <c r="CT31" s="634"/>
      <c r="CU31" s="634"/>
      <c r="CV31" s="634"/>
      <c r="CW31" s="634"/>
      <c r="CX31" s="634"/>
      <c r="CY31" s="635"/>
      <c r="CZ31" s="624">
        <v>0.1</v>
      </c>
      <c r="DA31" s="636"/>
      <c r="DB31" s="636"/>
      <c r="DC31" s="637"/>
      <c r="DD31" s="627">
        <v>2345</v>
      </c>
      <c r="DE31" s="634"/>
      <c r="DF31" s="634"/>
      <c r="DG31" s="634"/>
      <c r="DH31" s="634"/>
      <c r="DI31" s="634"/>
      <c r="DJ31" s="634"/>
      <c r="DK31" s="635"/>
      <c r="DL31" s="627">
        <v>2345</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117617</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99.8</v>
      </c>
      <c r="BH32" s="634"/>
      <c r="BI32" s="634"/>
      <c r="BJ32" s="634"/>
      <c r="BK32" s="634"/>
      <c r="BL32" s="634"/>
      <c r="BM32" s="625">
        <v>99.7</v>
      </c>
      <c r="BN32" s="634"/>
      <c r="BO32" s="634"/>
      <c r="BP32" s="634"/>
      <c r="BQ32" s="657"/>
      <c r="BR32" s="687">
        <v>99.7</v>
      </c>
      <c r="BS32" s="634"/>
      <c r="BT32" s="634"/>
      <c r="BU32" s="634"/>
      <c r="BV32" s="634"/>
      <c r="BW32" s="634"/>
      <c r="BX32" s="625">
        <v>99.7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11482</v>
      </c>
      <c r="S33" s="622"/>
      <c r="T33" s="622"/>
      <c r="U33" s="622"/>
      <c r="V33" s="622"/>
      <c r="W33" s="622"/>
      <c r="X33" s="622"/>
      <c r="Y33" s="623"/>
      <c r="Z33" s="659">
        <v>0.4</v>
      </c>
      <c r="AA33" s="659"/>
      <c r="AB33" s="659"/>
      <c r="AC33" s="659"/>
      <c r="AD33" s="660">
        <v>221</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1424897</v>
      </c>
      <c r="CS33" s="634"/>
      <c r="CT33" s="634"/>
      <c r="CU33" s="634"/>
      <c r="CV33" s="634"/>
      <c r="CW33" s="634"/>
      <c r="CX33" s="634"/>
      <c r="CY33" s="635"/>
      <c r="CZ33" s="624">
        <v>51.3</v>
      </c>
      <c r="DA33" s="636"/>
      <c r="DB33" s="636"/>
      <c r="DC33" s="637"/>
      <c r="DD33" s="627">
        <v>963293</v>
      </c>
      <c r="DE33" s="634"/>
      <c r="DF33" s="634"/>
      <c r="DG33" s="634"/>
      <c r="DH33" s="634"/>
      <c r="DI33" s="634"/>
      <c r="DJ33" s="634"/>
      <c r="DK33" s="635"/>
      <c r="DL33" s="627">
        <v>500265</v>
      </c>
      <c r="DM33" s="634"/>
      <c r="DN33" s="634"/>
      <c r="DO33" s="634"/>
      <c r="DP33" s="634"/>
      <c r="DQ33" s="634"/>
      <c r="DR33" s="634"/>
      <c r="DS33" s="634"/>
      <c r="DT33" s="634"/>
      <c r="DU33" s="634"/>
      <c r="DV33" s="635"/>
      <c r="DW33" s="624">
        <v>30.9</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149718</v>
      </c>
      <c r="S34" s="622"/>
      <c r="T34" s="622"/>
      <c r="U34" s="622"/>
      <c r="V34" s="622"/>
      <c r="W34" s="622"/>
      <c r="X34" s="622"/>
      <c r="Y34" s="623"/>
      <c r="Z34" s="659">
        <v>5.0999999999999996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465430</v>
      </c>
      <c r="CS34" s="622"/>
      <c r="CT34" s="622"/>
      <c r="CU34" s="622"/>
      <c r="CV34" s="622"/>
      <c r="CW34" s="622"/>
      <c r="CX34" s="622"/>
      <c r="CY34" s="623"/>
      <c r="CZ34" s="624">
        <v>16.8</v>
      </c>
      <c r="DA34" s="636"/>
      <c r="DB34" s="636"/>
      <c r="DC34" s="637"/>
      <c r="DD34" s="627">
        <v>280932</v>
      </c>
      <c r="DE34" s="622"/>
      <c r="DF34" s="622"/>
      <c r="DG34" s="622"/>
      <c r="DH34" s="622"/>
      <c r="DI34" s="622"/>
      <c r="DJ34" s="622"/>
      <c r="DK34" s="623"/>
      <c r="DL34" s="627">
        <v>229944</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221372</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29341</v>
      </c>
      <c r="CS35" s="634"/>
      <c r="CT35" s="634"/>
      <c r="CU35" s="634"/>
      <c r="CV35" s="634"/>
      <c r="CW35" s="634"/>
      <c r="CX35" s="634"/>
      <c r="CY35" s="635"/>
      <c r="CZ35" s="624">
        <v>1.1000000000000001</v>
      </c>
      <c r="DA35" s="636"/>
      <c r="DB35" s="636"/>
      <c r="DC35" s="637"/>
      <c r="DD35" s="627">
        <v>26705</v>
      </c>
      <c r="DE35" s="634"/>
      <c r="DF35" s="634"/>
      <c r="DG35" s="634"/>
      <c r="DH35" s="634"/>
      <c r="DI35" s="634"/>
      <c r="DJ35" s="634"/>
      <c r="DK35" s="635"/>
      <c r="DL35" s="627">
        <v>25729</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225643</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339345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41627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225707</v>
      </c>
      <c r="CS36" s="622"/>
      <c r="CT36" s="622"/>
      <c r="CU36" s="622"/>
      <c r="CV36" s="622"/>
      <c r="CW36" s="622"/>
      <c r="CX36" s="622"/>
      <c r="CY36" s="623"/>
      <c r="CZ36" s="624">
        <v>8.1</v>
      </c>
      <c r="DA36" s="636"/>
      <c r="DB36" s="636"/>
      <c r="DC36" s="637"/>
      <c r="DD36" s="627">
        <v>152205</v>
      </c>
      <c r="DE36" s="622"/>
      <c r="DF36" s="622"/>
      <c r="DG36" s="622"/>
      <c r="DH36" s="622"/>
      <c r="DI36" s="622"/>
      <c r="DJ36" s="622"/>
      <c r="DK36" s="623"/>
      <c r="DL36" s="627">
        <v>92717</v>
      </c>
      <c r="DM36" s="622"/>
      <c r="DN36" s="622"/>
      <c r="DO36" s="622"/>
      <c r="DP36" s="622"/>
      <c r="DQ36" s="622"/>
      <c r="DR36" s="622"/>
      <c r="DS36" s="622"/>
      <c r="DT36" s="622"/>
      <c r="DU36" s="622"/>
      <c r="DV36" s="623"/>
      <c r="DW36" s="624">
        <v>5.7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41155</v>
      </c>
      <c r="S37" s="622"/>
      <c r="T37" s="622"/>
      <c r="U37" s="622"/>
      <c r="V37" s="622"/>
      <c r="W37" s="622"/>
      <c r="X37" s="622"/>
      <c r="Y37" s="623"/>
      <c r="Z37" s="659">
        <v>1.4</v>
      </c>
      <c r="AA37" s="659"/>
      <c r="AB37" s="659"/>
      <c r="AC37" s="659"/>
      <c r="AD37" s="660">
        <v>39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116091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38301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17308</v>
      </c>
      <c r="CS37" s="634"/>
      <c r="CT37" s="634"/>
      <c r="CU37" s="634"/>
      <c r="CV37" s="634"/>
      <c r="CW37" s="634"/>
      <c r="CX37" s="634"/>
      <c r="CY37" s="635"/>
      <c r="CZ37" s="624">
        <v>0.6</v>
      </c>
      <c r="DA37" s="636"/>
      <c r="DB37" s="636"/>
      <c r="DC37" s="637"/>
      <c r="DD37" s="627">
        <v>17308</v>
      </c>
      <c r="DE37" s="634"/>
      <c r="DF37" s="634"/>
      <c r="DG37" s="634"/>
      <c r="DH37" s="634"/>
      <c r="DI37" s="634"/>
      <c r="DJ37" s="634"/>
      <c r="DK37" s="635"/>
      <c r="DL37" s="627">
        <v>17308</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144619</v>
      </c>
      <c r="S38" s="622"/>
      <c r="T38" s="622"/>
      <c r="U38" s="622"/>
      <c r="V38" s="622"/>
      <c r="W38" s="622"/>
      <c r="X38" s="622"/>
      <c r="Y38" s="623"/>
      <c r="Z38" s="659">
        <v>4.9000000000000004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58992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317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339345</v>
      </c>
      <c r="CS38" s="622"/>
      <c r="CT38" s="622"/>
      <c r="CU38" s="622"/>
      <c r="CV38" s="622"/>
      <c r="CW38" s="622"/>
      <c r="CX38" s="622"/>
      <c r="CY38" s="623"/>
      <c r="CZ38" s="624">
        <v>12.2</v>
      </c>
      <c r="DA38" s="636"/>
      <c r="DB38" s="636"/>
      <c r="DC38" s="637"/>
      <c r="DD38" s="627">
        <v>303451</v>
      </c>
      <c r="DE38" s="622"/>
      <c r="DF38" s="622"/>
      <c r="DG38" s="622"/>
      <c r="DH38" s="622"/>
      <c r="DI38" s="622"/>
      <c r="DJ38" s="622"/>
      <c r="DK38" s="623"/>
      <c r="DL38" s="627">
        <v>151875</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513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365074</v>
      </c>
      <c r="CS39" s="634"/>
      <c r="CT39" s="634"/>
      <c r="CU39" s="634"/>
      <c r="CV39" s="634"/>
      <c r="CW39" s="634"/>
      <c r="CX39" s="634"/>
      <c r="CY39" s="635"/>
      <c r="CZ39" s="624">
        <v>13.1</v>
      </c>
      <c r="DA39" s="636"/>
      <c r="DB39" s="636"/>
      <c r="DC39" s="637"/>
      <c r="DD39" s="627">
        <v>200000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5919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2942126</v>
      </c>
      <c r="S41" s="646"/>
      <c r="T41" s="646"/>
      <c r="U41" s="646"/>
      <c r="V41" s="646"/>
      <c r="W41" s="646"/>
      <c r="X41" s="646"/>
      <c r="Y41" s="649"/>
      <c r="Z41" s="650">
        <v>100</v>
      </c>
      <c r="AA41" s="650"/>
      <c r="AB41" s="650"/>
      <c r="AC41" s="650"/>
      <c r="AD41" s="651">
        <v>1613381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26350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137912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301072</v>
      </c>
      <c r="CS42" s="634"/>
      <c r="CT42" s="634"/>
      <c r="CU42" s="634"/>
      <c r="CV42" s="634"/>
      <c r="CW42" s="634"/>
      <c r="CX42" s="634"/>
      <c r="CY42" s="635"/>
      <c r="CZ42" s="624">
        <v>10.8</v>
      </c>
      <c r="DA42" s="636"/>
      <c r="DB42" s="636"/>
      <c r="DC42" s="637"/>
      <c r="DD42" s="627">
        <v>92385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5249</v>
      </c>
      <c r="CS43" s="634"/>
      <c r="CT43" s="634"/>
      <c r="CU43" s="634"/>
      <c r="CV43" s="634"/>
      <c r="CW43" s="634"/>
      <c r="CX43" s="634"/>
      <c r="CY43" s="635"/>
      <c r="CZ43" s="624">
        <v>0.2</v>
      </c>
      <c r="DA43" s="636"/>
      <c r="DB43" s="636"/>
      <c r="DC43" s="637"/>
      <c r="DD43" s="627">
        <v>5249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265736</v>
      </c>
      <c r="CS44" s="622"/>
      <c r="CT44" s="622"/>
      <c r="CU44" s="622"/>
      <c r="CV44" s="622"/>
      <c r="CW44" s="622"/>
      <c r="CX44" s="622"/>
      <c r="CY44" s="623"/>
      <c r="CZ44" s="624">
        <v>9.6</v>
      </c>
      <c r="DA44" s="625"/>
      <c r="DB44" s="625"/>
      <c r="DC44" s="626"/>
      <c r="DD44" s="627">
        <v>82667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100670</v>
      </c>
      <c r="CS45" s="634"/>
      <c r="CT45" s="634"/>
      <c r="CU45" s="634"/>
      <c r="CV45" s="634"/>
      <c r="CW45" s="634"/>
      <c r="CX45" s="634"/>
      <c r="CY45" s="635"/>
      <c r="CZ45" s="624">
        <v>3.6</v>
      </c>
      <c r="DA45" s="636"/>
      <c r="DB45" s="636"/>
      <c r="DC45" s="637"/>
      <c r="DD45" s="627">
        <v>12566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164790</v>
      </c>
      <c r="CS46" s="622"/>
      <c r="CT46" s="622"/>
      <c r="CU46" s="622"/>
      <c r="CV46" s="622"/>
      <c r="CW46" s="622"/>
      <c r="CX46" s="622"/>
      <c r="CY46" s="623"/>
      <c r="CZ46" s="624">
        <v>5.9</v>
      </c>
      <c r="DA46" s="625"/>
      <c r="DB46" s="625"/>
      <c r="DC46" s="626"/>
      <c r="DD46" s="627">
        <v>69825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35336</v>
      </c>
      <c r="CS47" s="634"/>
      <c r="CT47" s="634"/>
      <c r="CU47" s="634"/>
      <c r="CV47" s="634"/>
      <c r="CW47" s="634"/>
      <c r="CX47" s="634"/>
      <c r="CY47" s="635"/>
      <c r="CZ47" s="624">
        <v>1.3</v>
      </c>
      <c r="DA47" s="636"/>
      <c r="DB47" s="636"/>
      <c r="DC47" s="637"/>
      <c r="DD47" s="627">
        <v>9718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2778378</v>
      </c>
      <c r="CS49" s="606"/>
      <c r="CT49" s="606"/>
      <c r="CU49" s="606"/>
      <c r="CV49" s="606"/>
      <c r="CW49" s="606"/>
      <c r="CX49" s="606"/>
      <c r="CY49" s="607"/>
      <c r="CZ49" s="608">
        <v>100</v>
      </c>
      <c r="DA49" s="609"/>
      <c r="DB49" s="609"/>
      <c r="DC49" s="610"/>
      <c r="DD49" s="611">
        <v>1990168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1ZRUZ5kqLZrkc1xuCTz29iIOh8Kl6U6qY5JTJwnr8FGXyx02FzddXcwUt+hMdPTTfP117eQH9lo+A9acEwroA==" saltValue="BjSnwYqtExrTPcBFDRnz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2909</v>
      </c>
      <c r="R7" s="1103"/>
      <c r="S7" s="1103"/>
      <c r="T7" s="1103"/>
      <c r="U7" s="1103"/>
      <c r="V7" s="1103">
        <v>2761</v>
      </c>
      <c r="W7" s="1103"/>
      <c r="X7" s="1103"/>
      <c r="Y7" s="1103"/>
      <c r="Z7" s="1103"/>
      <c r="AA7" s="1103">
        <v>148</v>
      </c>
      <c r="AB7" s="1103"/>
      <c r="AC7" s="1103"/>
      <c r="AD7" s="1103"/>
      <c r="AE7" s="1104"/>
      <c r="AF7" s="1105">
        <v>83</v>
      </c>
      <c r="AG7" s="1106"/>
      <c r="AH7" s="1106"/>
      <c r="AI7" s="1106"/>
      <c r="AJ7" s="1107"/>
      <c r="AK7" s="1108">
        <v>221</v>
      </c>
      <c r="AL7" s="1109"/>
      <c r="AM7" s="1109"/>
      <c r="AN7" s="1109"/>
      <c r="AO7" s="1109"/>
      <c r="AP7" s="1109">
        <v>1405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28</v>
      </c>
      <c r="CN7" s="1097"/>
      <c r="CO7" s="1097"/>
      <c r="CP7" s="1097"/>
      <c r="CQ7" s="1098"/>
      <c r="CR7" s="1096">
        <v>10</v>
      </c>
      <c r="CS7" s="1097"/>
      <c r="CT7" s="1097"/>
      <c r="CU7" s="1097"/>
      <c r="CV7" s="1098"/>
      <c r="CW7" s="1096">
        <v>6</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34</v>
      </c>
      <c r="R8" s="1039"/>
      <c r="S8" s="1039"/>
      <c r="T8" s="1039"/>
      <c r="U8" s="1039"/>
      <c r="V8" s="1039">
        <v>18</v>
      </c>
      <c r="W8" s="1039"/>
      <c r="X8" s="1039"/>
      <c r="Y8" s="1039"/>
      <c r="Z8" s="1039"/>
      <c r="AA8" s="1039">
        <v>16</v>
      </c>
      <c r="AB8" s="1039"/>
      <c r="AC8" s="1039"/>
      <c r="AD8" s="1039"/>
      <c r="AE8" s="1040"/>
      <c r="AF8" s="1035">
        <v>16</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f>SUM(Q7:U22)</f>
        <v>2943</v>
      </c>
      <c r="R23" s="1061"/>
      <c r="S23" s="1061"/>
      <c r="T23" s="1061"/>
      <c r="U23" s="1061"/>
      <c r="V23" s="1061">
        <f>SUM(V7:Z22)</f>
        <v>2779</v>
      </c>
      <c r="W23" s="1061"/>
      <c r="X23" s="1061"/>
      <c r="Y23" s="1061"/>
      <c r="Z23" s="1061"/>
      <c r="AA23" s="1061">
        <f>SUM(AA7:AE22)</f>
        <v>164</v>
      </c>
      <c r="AB23" s="1061"/>
      <c r="AC23" s="1061"/>
      <c r="AD23" s="1061"/>
      <c r="AE23" s="1068"/>
      <c r="AF23" s="1069">
        <v>99</v>
      </c>
      <c r="AG23" s="1061"/>
      <c r="AH23" s="1061"/>
      <c r="AI23" s="1061"/>
      <c r="AJ23" s="1070"/>
      <c r="AK23" s="1071"/>
      <c r="AL23" s="1072"/>
      <c r="AM23" s="1072"/>
      <c r="AN23" s="1072"/>
      <c r="AO23" s="1072"/>
      <c r="AP23" s="1061">
        <f>SUM(AP7:AT22)</f>
        <v>1405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341</v>
      </c>
      <c r="R28" s="1051"/>
      <c r="S28" s="1051"/>
      <c r="T28" s="1051"/>
      <c r="U28" s="1051"/>
      <c r="V28" s="1051">
        <v>299</v>
      </c>
      <c r="W28" s="1051"/>
      <c r="X28" s="1051"/>
      <c r="Y28" s="1051"/>
      <c r="Z28" s="1051"/>
      <c r="AA28" s="1051">
        <v>42</v>
      </c>
      <c r="AB28" s="1051"/>
      <c r="AC28" s="1051"/>
      <c r="AD28" s="1051"/>
      <c r="AE28" s="1052"/>
      <c r="AF28" s="1053">
        <v>42</v>
      </c>
      <c r="AG28" s="1051"/>
      <c r="AH28" s="1051"/>
      <c r="AI28" s="1051"/>
      <c r="AJ28" s="1054"/>
      <c r="AK28" s="1042">
        <v>26</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387</v>
      </c>
      <c r="R29" s="1039"/>
      <c r="S29" s="1039"/>
      <c r="T29" s="1039"/>
      <c r="U29" s="1039"/>
      <c r="V29" s="1039">
        <v>378</v>
      </c>
      <c r="W29" s="1039"/>
      <c r="X29" s="1039"/>
      <c r="Y29" s="1039"/>
      <c r="Z29" s="1039"/>
      <c r="AA29" s="1039">
        <v>9</v>
      </c>
      <c r="AB29" s="1039"/>
      <c r="AC29" s="1039"/>
      <c r="AD29" s="1039"/>
      <c r="AE29" s="1040"/>
      <c r="AF29" s="1035">
        <v>9</v>
      </c>
      <c r="AG29" s="1036"/>
      <c r="AH29" s="1036"/>
      <c r="AI29" s="1036"/>
      <c r="AJ29" s="1037"/>
      <c r="AK29" s="980">
        <v>68</v>
      </c>
      <c r="AL29" s="971"/>
      <c r="AM29" s="971"/>
      <c r="AN29" s="971"/>
      <c r="AO29" s="971"/>
      <c r="AP29" s="971" t="s">
        <v>552</v>
      </c>
      <c r="AQ29" s="971"/>
      <c r="AR29" s="971"/>
      <c r="AS29" s="971"/>
      <c r="AT29" s="971"/>
      <c r="AU29" s="971" t="s">
        <v>552</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53</v>
      </c>
      <c r="R30" s="1039"/>
      <c r="S30" s="1039"/>
      <c r="T30" s="1039"/>
      <c r="U30" s="1039"/>
      <c r="V30" s="1039">
        <v>53</v>
      </c>
      <c r="W30" s="1039"/>
      <c r="X30" s="1039"/>
      <c r="Y30" s="1039"/>
      <c r="Z30" s="1039"/>
      <c r="AA30" s="1039">
        <v>0</v>
      </c>
      <c r="AB30" s="1039"/>
      <c r="AC30" s="1039"/>
      <c r="AD30" s="1039"/>
      <c r="AE30" s="1040"/>
      <c r="AF30" s="1035">
        <v>0</v>
      </c>
      <c r="AG30" s="1036"/>
      <c r="AH30" s="1036"/>
      <c r="AI30" s="1036"/>
      <c r="AJ30" s="1037"/>
      <c r="AK30" s="980">
        <v>70</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115</v>
      </c>
      <c r="R31" s="1039"/>
      <c r="S31" s="1039"/>
      <c r="T31" s="1039"/>
      <c r="U31" s="1039"/>
      <c r="V31" s="1039">
        <v>112</v>
      </c>
      <c r="W31" s="1039"/>
      <c r="X31" s="1039"/>
      <c r="Y31" s="1039"/>
      <c r="Z31" s="1039"/>
      <c r="AA31" s="1039">
        <v>3</v>
      </c>
      <c r="AB31" s="1039"/>
      <c r="AC31" s="1039"/>
      <c r="AD31" s="1039"/>
      <c r="AE31" s="1040"/>
      <c r="AF31" s="1035">
        <v>3</v>
      </c>
      <c r="AG31" s="1036"/>
      <c r="AH31" s="1036"/>
      <c r="AI31" s="1036"/>
      <c r="AJ31" s="1037"/>
      <c r="AK31" s="980">
        <v>59</v>
      </c>
      <c r="AL31" s="971"/>
      <c r="AM31" s="971"/>
      <c r="AN31" s="971"/>
      <c r="AO31" s="971"/>
      <c r="AP31" s="971">
        <v>259</v>
      </c>
      <c r="AQ31" s="971"/>
      <c r="AR31" s="971"/>
      <c r="AS31" s="971"/>
      <c r="AT31" s="971"/>
      <c r="AU31" s="971">
        <v>138</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162</v>
      </c>
      <c r="R32" s="1039"/>
      <c r="S32" s="1039"/>
      <c r="T32" s="1039"/>
      <c r="U32" s="1039"/>
      <c r="V32" s="1039">
        <v>154</v>
      </c>
      <c r="W32" s="1039"/>
      <c r="X32" s="1039"/>
      <c r="Y32" s="1039"/>
      <c r="Z32" s="1039"/>
      <c r="AA32" s="1039">
        <v>8</v>
      </c>
      <c r="AB32" s="1039"/>
      <c r="AC32" s="1039"/>
      <c r="AD32" s="1039"/>
      <c r="AE32" s="1040"/>
      <c r="AF32" s="1035">
        <v>9</v>
      </c>
      <c r="AG32" s="1036"/>
      <c r="AH32" s="1036"/>
      <c r="AI32" s="1036"/>
      <c r="AJ32" s="1037"/>
      <c r="AK32" s="980">
        <v>116</v>
      </c>
      <c r="AL32" s="971"/>
      <c r="AM32" s="971"/>
      <c r="AN32" s="971"/>
      <c r="AO32" s="971"/>
      <c r="AP32" s="971">
        <v>535</v>
      </c>
      <c r="AQ32" s="971"/>
      <c r="AR32" s="971"/>
      <c r="AS32" s="971"/>
      <c r="AT32" s="971"/>
      <c r="AU32" s="971">
        <v>518</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545</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1</v>
      </c>
      <c r="AB68" s="982"/>
      <c r="AC68" s="982"/>
      <c r="AD68" s="982"/>
      <c r="AE68" s="982"/>
      <c r="AF68" s="982">
        <v>1</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546</v>
      </c>
      <c r="C69" s="975"/>
      <c r="D69" s="975"/>
      <c r="E69" s="975"/>
      <c r="F69" s="975"/>
      <c r="G69" s="975"/>
      <c r="H69" s="975"/>
      <c r="I69" s="975"/>
      <c r="J69" s="975"/>
      <c r="K69" s="975"/>
      <c r="L69" s="975"/>
      <c r="M69" s="975"/>
      <c r="N69" s="975"/>
      <c r="O69" s="975"/>
      <c r="P69" s="976"/>
      <c r="Q69" s="978">
        <v>4557</v>
      </c>
      <c r="R69" s="979"/>
      <c r="S69" s="979"/>
      <c r="T69" s="979"/>
      <c r="U69" s="980"/>
      <c r="V69" s="971">
        <v>3585</v>
      </c>
      <c r="W69" s="971"/>
      <c r="X69" s="971"/>
      <c r="Y69" s="971"/>
      <c r="Z69" s="971"/>
      <c r="AA69" s="981">
        <v>972</v>
      </c>
      <c r="AB69" s="979"/>
      <c r="AC69" s="979"/>
      <c r="AD69" s="979"/>
      <c r="AE69" s="980"/>
      <c r="AF69" s="971">
        <v>972</v>
      </c>
      <c r="AG69" s="971"/>
      <c r="AH69" s="971"/>
      <c r="AI69" s="971"/>
      <c r="AJ69" s="971"/>
      <c r="AK69" s="971">
        <v>2</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547</v>
      </c>
      <c r="C70" s="975"/>
      <c r="D70" s="975"/>
      <c r="E70" s="975"/>
      <c r="F70" s="975"/>
      <c r="G70" s="975"/>
      <c r="H70" s="975"/>
      <c r="I70" s="975"/>
      <c r="J70" s="975"/>
      <c r="K70" s="975"/>
      <c r="L70" s="975"/>
      <c r="M70" s="975"/>
      <c r="N70" s="975"/>
      <c r="O70" s="975"/>
      <c r="P70" s="976"/>
      <c r="Q70" s="978">
        <v>101</v>
      </c>
      <c r="R70" s="979"/>
      <c r="S70" s="979"/>
      <c r="T70" s="979"/>
      <c r="U70" s="980"/>
      <c r="V70" s="971">
        <v>70</v>
      </c>
      <c r="W70" s="971"/>
      <c r="X70" s="971"/>
      <c r="Y70" s="971"/>
      <c r="Z70" s="971"/>
      <c r="AA70" s="981">
        <v>31</v>
      </c>
      <c r="AB70" s="979"/>
      <c r="AC70" s="979"/>
      <c r="AD70" s="979"/>
      <c r="AE70" s="980"/>
      <c r="AF70" s="971">
        <v>31</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438</v>
      </c>
      <c r="R71" s="971"/>
      <c r="S71" s="971"/>
      <c r="T71" s="971"/>
      <c r="U71" s="971"/>
      <c r="V71" s="971">
        <v>394</v>
      </c>
      <c r="W71" s="971"/>
      <c r="X71" s="971"/>
      <c r="Y71" s="971"/>
      <c r="Z71" s="971"/>
      <c r="AA71" s="981">
        <v>44</v>
      </c>
      <c r="AB71" s="979"/>
      <c r="AC71" s="979"/>
      <c r="AD71" s="979"/>
      <c r="AE71" s="980"/>
      <c r="AF71" s="971">
        <v>44</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80</v>
      </c>
      <c r="R72" s="971"/>
      <c r="S72" s="971"/>
      <c r="T72" s="971"/>
      <c r="U72" s="971"/>
      <c r="V72" s="971">
        <v>73</v>
      </c>
      <c r="W72" s="971"/>
      <c r="X72" s="971"/>
      <c r="Y72" s="971"/>
      <c r="Z72" s="971"/>
      <c r="AA72" s="981">
        <v>7</v>
      </c>
      <c r="AB72" s="979"/>
      <c r="AC72" s="979"/>
      <c r="AD72" s="979"/>
      <c r="AE72" s="980"/>
      <c r="AF72" s="971">
        <v>7</v>
      </c>
      <c r="AG72" s="971"/>
      <c r="AH72" s="971"/>
      <c r="AI72" s="971"/>
      <c r="AJ72" s="971"/>
      <c r="AK72" s="971">
        <v>20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550</v>
      </c>
      <c r="C73" s="975"/>
      <c r="D73" s="975"/>
      <c r="E73" s="975"/>
      <c r="F73" s="975"/>
      <c r="G73" s="975"/>
      <c r="H73" s="975"/>
      <c r="I73" s="975"/>
      <c r="J73" s="975"/>
      <c r="K73" s="975"/>
      <c r="L73" s="975"/>
      <c r="M73" s="975"/>
      <c r="N73" s="975"/>
      <c r="O73" s="975"/>
      <c r="P73" s="976"/>
      <c r="Q73" s="977">
        <v>141377</v>
      </c>
      <c r="R73" s="971"/>
      <c r="S73" s="971"/>
      <c r="T73" s="971"/>
      <c r="U73" s="971"/>
      <c r="V73" s="971">
        <v>138807</v>
      </c>
      <c r="W73" s="971"/>
      <c r="X73" s="971"/>
      <c r="Y73" s="971"/>
      <c r="Z73" s="971"/>
      <c r="AA73" s="981">
        <v>2570</v>
      </c>
      <c r="AB73" s="979"/>
      <c r="AC73" s="979"/>
      <c r="AD73" s="979"/>
      <c r="AE73" s="980"/>
      <c r="AF73" s="971">
        <v>2570</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3625</v>
      </c>
      <c r="AG88" s="959"/>
      <c r="AH88" s="959"/>
      <c r="AI88" s="959"/>
      <c r="AJ88" s="959"/>
      <c r="AK88" s="963"/>
      <c r="AL88" s="963"/>
      <c r="AM88" s="963"/>
      <c r="AN88" s="963"/>
      <c r="AO88" s="963"/>
      <c r="AP88" s="959">
        <f>SUM(AP68:AT87)</f>
        <v>0</v>
      </c>
      <c r="AQ88" s="959"/>
      <c r="AR88" s="959"/>
      <c r="AS88" s="959"/>
      <c r="AT88" s="959"/>
      <c r="AU88" s="959">
        <f>SUM(AU68:AY87)</f>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164429</v>
      </c>
      <c r="AB110" s="889"/>
      <c r="AC110" s="889"/>
      <c r="AD110" s="889"/>
      <c r="AE110" s="890"/>
      <c r="AF110" s="891">
        <v>174626</v>
      </c>
      <c r="AG110" s="889"/>
      <c r="AH110" s="889"/>
      <c r="AI110" s="889"/>
      <c r="AJ110" s="890"/>
      <c r="AK110" s="891">
        <v>151691</v>
      </c>
      <c r="AL110" s="889"/>
      <c r="AM110" s="889"/>
      <c r="AN110" s="889"/>
      <c r="AO110" s="890"/>
      <c r="AP110" s="892">
        <v>11.2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2179967</v>
      </c>
      <c r="BR110" s="842"/>
      <c r="BS110" s="842"/>
      <c r="BT110" s="842"/>
      <c r="BU110" s="842"/>
      <c r="BV110" s="842">
        <v>1513233</v>
      </c>
      <c r="BW110" s="842"/>
      <c r="BX110" s="842"/>
      <c r="BY110" s="842"/>
      <c r="BZ110" s="842"/>
      <c r="CA110" s="842">
        <v>1405078</v>
      </c>
      <c r="CB110" s="842"/>
      <c r="CC110" s="842"/>
      <c r="CD110" s="842"/>
      <c r="CE110" s="842"/>
      <c r="CF110" s="866">
        <v>103.9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866901</v>
      </c>
      <c r="BR112" s="817"/>
      <c r="BS112" s="817"/>
      <c r="BT112" s="817"/>
      <c r="BU112" s="817"/>
      <c r="BV112" s="817">
        <v>731247</v>
      </c>
      <c r="BW112" s="817"/>
      <c r="BX112" s="817"/>
      <c r="BY112" s="817"/>
      <c r="BZ112" s="817"/>
      <c r="CA112" s="817">
        <v>729212</v>
      </c>
      <c r="CB112" s="817"/>
      <c r="CC112" s="817"/>
      <c r="CD112" s="817"/>
      <c r="CE112" s="817"/>
      <c r="CF112" s="875">
        <v>53.9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139654</v>
      </c>
      <c r="AB113" s="919"/>
      <c r="AC113" s="919"/>
      <c r="AD113" s="919"/>
      <c r="AE113" s="920"/>
      <c r="AF113" s="921">
        <v>121522</v>
      </c>
      <c r="AG113" s="919"/>
      <c r="AH113" s="919"/>
      <c r="AI113" s="919"/>
      <c r="AJ113" s="920"/>
      <c r="AK113" s="921">
        <v>129780</v>
      </c>
      <c r="AL113" s="919"/>
      <c r="AM113" s="919"/>
      <c r="AN113" s="919"/>
      <c r="AO113" s="920"/>
      <c r="AP113" s="922">
        <v>9.6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1231</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1238</v>
      </c>
      <c r="AB114" s="780"/>
      <c r="AC114" s="780"/>
      <c r="AD114" s="780"/>
      <c r="AE114" s="781"/>
      <c r="AF114" s="782">
        <v>1233</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247808</v>
      </c>
      <c r="BR114" s="817"/>
      <c r="BS114" s="817"/>
      <c r="BT114" s="817"/>
      <c r="BU114" s="817"/>
      <c r="BV114" s="817">
        <v>236251</v>
      </c>
      <c r="BW114" s="817"/>
      <c r="BX114" s="817"/>
      <c r="BY114" s="817"/>
      <c r="BZ114" s="817"/>
      <c r="CA114" s="817">
        <v>261874</v>
      </c>
      <c r="CB114" s="817"/>
      <c r="CC114" s="817"/>
      <c r="CD114" s="817"/>
      <c r="CE114" s="817"/>
      <c r="CF114" s="875">
        <v>19.399999999999999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305321</v>
      </c>
      <c r="AB117" s="903"/>
      <c r="AC117" s="903"/>
      <c r="AD117" s="903"/>
      <c r="AE117" s="904"/>
      <c r="AF117" s="905">
        <v>297381</v>
      </c>
      <c r="AG117" s="903"/>
      <c r="AH117" s="903"/>
      <c r="AI117" s="903"/>
      <c r="AJ117" s="904"/>
      <c r="AK117" s="905">
        <v>281471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3295907</v>
      </c>
      <c r="BR119" s="845"/>
      <c r="BS119" s="845"/>
      <c r="BT119" s="845"/>
      <c r="BU119" s="845"/>
      <c r="BV119" s="845">
        <v>2480731</v>
      </c>
      <c r="BW119" s="845"/>
      <c r="BX119" s="845"/>
      <c r="BY119" s="845"/>
      <c r="BZ119" s="845"/>
      <c r="CA119" s="845">
        <v>2396164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4019041</v>
      </c>
      <c r="BR120" s="842"/>
      <c r="BS120" s="842"/>
      <c r="BT120" s="842"/>
      <c r="BU120" s="842"/>
      <c r="BV120" s="842">
        <v>3610952</v>
      </c>
      <c r="BW120" s="842"/>
      <c r="BX120" s="842"/>
      <c r="BY120" s="842"/>
      <c r="BZ120" s="842"/>
      <c r="CA120" s="842">
        <v>3755531</v>
      </c>
      <c r="CB120" s="842"/>
      <c r="CC120" s="842"/>
      <c r="CD120" s="842"/>
      <c r="CE120" s="842"/>
      <c r="CF120" s="866">
        <v>277.8</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662071</v>
      </c>
      <c r="DH120" s="842"/>
      <c r="DI120" s="842"/>
      <c r="DJ120" s="842"/>
      <c r="DK120" s="842"/>
      <c r="DL120" s="842">
        <v>584156</v>
      </c>
      <c r="DM120" s="842"/>
      <c r="DN120" s="842"/>
      <c r="DO120" s="842"/>
      <c r="DP120" s="842"/>
      <c r="DQ120" s="842">
        <v>548429</v>
      </c>
      <c r="DR120" s="842"/>
      <c r="DS120" s="842"/>
      <c r="DT120" s="842"/>
      <c r="DU120" s="842"/>
      <c r="DV120" s="843">
        <v>40.6</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204830</v>
      </c>
      <c r="DH121" s="817"/>
      <c r="DI121" s="817"/>
      <c r="DJ121" s="817"/>
      <c r="DK121" s="817"/>
      <c r="DL121" s="817">
        <v>147091</v>
      </c>
      <c r="DM121" s="817"/>
      <c r="DN121" s="817"/>
      <c r="DO121" s="817"/>
      <c r="DP121" s="817"/>
      <c r="DQ121" s="817">
        <v>180783</v>
      </c>
      <c r="DR121" s="817"/>
      <c r="DS121" s="817"/>
      <c r="DT121" s="817"/>
      <c r="DU121" s="817"/>
      <c r="DV121" s="794">
        <v>13.4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2552938</v>
      </c>
      <c r="BR122" s="845"/>
      <c r="BS122" s="845"/>
      <c r="BT122" s="845"/>
      <c r="BU122" s="845"/>
      <c r="BV122" s="845">
        <v>2545207</v>
      </c>
      <c r="BW122" s="845"/>
      <c r="BX122" s="845"/>
      <c r="BY122" s="845"/>
      <c r="BZ122" s="845"/>
      <c r="CA122" s="845">
        <v>2412294</v>
      </c>
      <c r="CB122" s="845"/>
      <c r="CC122" s="845"/>
      <c r="CD122" s="845"/>
      <c r="CE122" s="845"/>
      <c r="CF122" s="846">
        <v>178.4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6571979</v>
      </c>
      <c r="BR123" s="833"/>
      <c r="BS123" s="833"/>
      <c r="BT123" s="833"/>
      <c r="BU123" s="833"/>
      <c r="BV123" s="833">
        <v>6156159</v>
      </c>
      <c r="BW123" s="833"/>
      <c r="BX123" s="833"/>
      <c r="BY123" s="833"/>
      <c r="BZ123" s="833"/>
      <c r="CA123" s="833">
        <v>6167825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v>36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1672783</v>
      </c>
      <c r="AB129" s="780"/>
      <c r="AC129" s="780"/>
      <c r="AD129" s="780"/>
      <c r="AE129" s="781"/>
      <c r="AF129" s="782">
        <v>1624690</v>
      </c>
      <c r="AG129" s="780"/>
      <c r="AH129" s="780"/>
      <c r="AI129" s="780"/>
      <c r="AJ129" s="781"/>
      <c r="AK129" s="782">
        <v>1608110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280380</v>
      </c>
      <c r="AB130" s="780"/>
      <c r="AC130" s="780"/>
      <c r="AD130" s="780"/>
      <c r="AE130" s="781"/>
      <c r="AF130" s="782">
        <v>282786</v>
      </c>
      <c r="AG130" s="780"/>
      <c r="AH130" s="780"/>
      <c r="AI130" s="780"/>
      <c r="AJ130" s="781"/>
      <c r="AK130" s="782">
        <v>256264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1392403</v>
      </c>
      <c r="AB131" s="764"/>
      <c r="AC131" s="764"/>
      <c r="AD131" s="764"/>
      <c r="AE131" s="765"/>
      <c r="AF131" s="766">
        <v>1341904</v>
      </c>
      <c r="AG131" s="764"/>
      <c r="AH131" s="764"/>
      <c r="AI131" s="764"/>
      <c r="AJ131" s="765"/>
      <c r="AK131" s="766">
        <v>1351846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1.791219927</v>
      </c>
      <c r="AB132" s="745"/>
      <c r="AC132" s="745"/>
      <c r="AD132" s="745"/>
      <c r="AE132" s="746"/>
      <c r="AF132" s="747">
        <v>1.087633691</v>
      </c>
      <c r="AG132" s="745"/>
      <c r="AH132" s="745"/>
      <c r="AI132" s="745"/>
      <c r="AJ132" s="746"/>
      <c r="AK132" s="747">
        <v>1.8619724440000001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1.8</v>
      </c>
      <c r="AB133" s="724"/>
      <c r="AC133" s="724"/>
      <c r="AD133" s="724"/>
      <c r="AE133" s="725"/>
      <c r="AF133" s="723">
        <v>1.5</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cGHxn+4QMRISzFTQawvfkDpqoP5AEtHDuZs06KfIiykPuN12G+Q3J/+1jRGTbNjFndP9QN328nz0N/pUoVRXQ==" saltValue="wJuD+ftawaVVIz1Y9/AJ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MJzuggZCO9qCUmLcK7vvOHBTQ86yPlyOVIBO8at97M86rlvExyh72DrOAJ5+F1oEHPTlL1YydoIAommvhnJAA==" saltValue="E9f5tJOBlXzGcAdLd1PzTA==" spinCount="100000"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2I1K+ji87Wa9JI0nTtuXgDsxt7/12SaC4k8bPQP3tOLiqR77M+rQlbDXOcKp7KzH9jd73XUzTx/hvUBDJJBZg==" saltValue="tg00keBPOOK98Qhv8r5F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640665</v>
      </c>
      <c r="AP9" s="281">
        <v>299236</v>
      </c>
      <c r="AQ9" s="282">
        <v>243450</v>
      </c>
      <c r="AR9" s="283">
        <v>22.9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2493</v>
      </c>
      <c r="AP10" s="284">
        <v>1164</v>
      </c>
      <c r="AQ10" s="285">
        <v>36828</v>
      </c>
      <c r="AR10" s="286">
        <v>-96.8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4773</v>
      </c>
      <c r="AP13" s="284">
        <v>2229</v>
      </c>
      <c r="AQ13" s="285">
        <v>11862</v>
      </c>
      <c r="AR13" s="286">
        <v>-81.2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5249</v>
      </c>
      <c r="AP14" s="284">
        <v>2452</v>
      </c>
      <c r="AQ14" s="285">
        <v>4647</v>
      </c>
      <c r="AR14" s="286">
        <v>-47.2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-46612</v>
      </c>
      <c r="AP15" s="284">
        <v>-21771</v>
      </c>
      <c r="AQ15" s="285">
        <v>-13358</v>
      </c>
      <c r="AR15" s="286">
        <v>63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606568</v>
      </c>
      <c r="AP16" s="284">
        <v>283311</v>
      </c>
      <c r="AQ16" s="285">
        <v>286004</v>
      </c>
      <c r="AR16" s="286">
        <v>-0.9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25.22</v>
      </c>
      <c r="AP21" s="298">
        <v>24.25</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98.2</v>
      </c>
      <c r="AP22" s="303">
        <v>95.4</v>
      </c>
      <c r="AQ22" s="304">
        <v>2.8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151691</v>
      </c>
      <c r="AP32" s="312">
        <v>70851</v>
      </c>
      <c r="AQ32" s="313">
        <v>167387</v>
      </c>
      <c r="AR32" s="314">
        <v>-57.7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129780</v>
      </c>
      <c r="AP35" s="312">
        <v>60617</v>
      </c>
      <c r="AQ35" s="313">
        <v>34589</v>
      </c>
      <c r="AR35" s="314">
        <v>75.2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2508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1525</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-36</v>
      </c>
      <c r="AP39" s="312">
        <v>-17</v>
      </c>
      <c r="AQ39" s="313">
        <v>-7489</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-256264</v>
      </c>
      <c r="AP40" s="312">
        <v>-119694</v>
      </c>
      <c r="AQ40" s="313">
        <v>-138932</v>
      </c>
      <c r="AR40" s="314">
        <v>-13.8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25171</v>
      </c>
      <c r="AP41" s="312">
        <v>11757</v>
      </c>
      <c r="AQ41" s="313">
        <v>59636</v>
      </c>
      <c r="AR41" s="314">
        <v>-80.3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455658</v>
      </c>
      <c r="AN51" s="334">
        <v>198544</v>
      </c>
      <c r="AO51" s="335">
        <v>84.5</v>
      </c>
      <c r="AP51" s="336">
        <v>268375</v>
      </c>
      <c r="AQ51" s="337">
        <v>-1.2</v>
      </c>
      <c r="AR51" s="338">
        <v>85.7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438771</v>
      </c>
      <c r="AN52" s="342">
        <v>191186</v>
      </c>
      <c r="AO52" s="343">
        <v>86.7</v>
      </c>
      <c r="AP52" s="344">
        <v>119602</v>
      </c>
      <c r="AQ52" s="345">
        <v>1.5</v>
      </c>
      <c r="AR52" s="346">
        <v>85.2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678971</v>
      </c>
      <c r="AN53" s="334">
        <v>301631</v>
      </c>
      <c r="AO53" s="335">
        <v>51.9</v>
      </c>
      <c r="AP53" s="336">
        <v>301035</v>
      </c>
      <c r="AQ53" s="337">
        <v>12.2</v>
      </c>
      <c r="AR53" s="338">
        <v>39.700000000000003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595255</v>
      </c>
      <c r="AN54" s="342">
        <v>264440</v>
      </c>
      <c r="AO54" s="343">
        <v>38.299999999999997</v>
      </c>
      <c r="AP54" s="344">
        <v>154376</v>
      </c>
      <c r="AQ54" s="345">
        <v>29.1</v>
      </c>
      <c r="AR54" s="346">
        <v>9.1999999999999993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1247657</v>
      </c>
      <c r="AN55" s="334">
        <v>566345</v>
      </c>
      <c r="AO55" s="335">
        <v>87.8</v>
      </c>
      <c r="AP55" s="336">
        <v>277467</v>
      </c>
      <c r="AQ55" s="337">
        <v>-7.8</v>
      </c>
      <c r="AR55" s="338">
        <v>95.6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1164230</v>
      </c>
      <c r="AN56" s="342">
        <v>528475</v>
      </c>
      <c r="AO56" s="343">
        <v>99.8</v>
      </c>
      <c r="AP56" s="344">
        <v>128378</v>
      </c>
      <c r="AQ56" s="345">
        <v>-16.8</v>
      </c>
      <c r="AR56" s="346">
        <v>116.6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403332</v>
      </c>
      <c r="AN57" s="334">
        <v>185867</v>
      </c>
      <c r="AO57" s="335">
        <v>-67.2</v>
      </c>
      <c r="AP57" s="336">
        <v>282256</v>
      </c>
      <c r="AQ57" s="337">
        <v>1.7</v>
      </c>
      <c r="AR57" s="338">
        <v>-68.900000000000006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296679</v>
      </c>
      <c r="AN58" s="342">
        <v>136718</v>
      </c>
      <c r="AO58" s="343">
        <v>-74.099999999999994</v>
      </c>
      <c r="AP58" s="344">
        <v>145453</v>
      </c>
      <c r="AQ58" s="345">
        <v>13.3</v>
      </c>
      <c r="AR58" s="346">
        <v>-87.4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265736</v>
      </c>
      <c r="AN59" s="334">
        <v>124118</v>
      </c>
      <c r="AO59" s="335">
        <v>-33.200000000000003</v>
      </c>
      <c r="AP59" s="336">
        <v>295341</v>
      </c>
      <c r="AQ59" s="337">
        <v>4.5999999999999996</v>
      </c>
      <c r="AR59" s="338">
        <v>-37.799999999999997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164790</v>
      </c>
      <c r="AN60" s="342">
        <v>76969</v>
      </c>
      <c r="AO60" s="343">
        <v>-43.7</v>
      </c>
      <c r="AP60" s="344">
        <v>137402</v>
      </c>
      <c r="AQ60" s="345">
        <v>-5.5</v>
      </c>
      <c r="AR60" s="346">
        <v>-38.200000000000003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610271</v>
      </c>
      <c r="AN61" s="349">
        <v>275301</v>
      </c>
      <c r="AO61" s="350">
        <v>24.8</v>
      </c>
      <c r="AP61" s="351">
        <v>284895</v>
      </c>
      <c r="AQ61" s="352">
        <v>1.9</v>
      </c>
      <c r="AR61" s="338">
        <v>22.9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531945</v>
      </c>
      <c r="AN62" s="342">
        <v>239558</v>
      </c>
      <c r="AO62" s="343">
        <v>21.4</v>
      </c>
      <c r="AP62" s="344">
        <v>137042</v>
      </c>
      <c r="AQ62" s="345">
        <v>4.3</v>
      </c>
      <c r="AR62" s="346">
        <v>17.100000000000001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zjyiZSg+D1FLuCkPV9HDwvLQgkFBYiAHekaEVG6NoodB/88P0ianBJrX/qGbIDIe30l4jQgRAz2HhSjydUADA==" saltValue="fNyYAGhE+MV7FBm8rEDs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mXwdCZCTiMlODQLfM8i5nNaZe0ozMwwLM4QsNVc8icZoLYyPGdNnUpUaLDQHSH9eLFyjC5Z5up8eTlDvYT5pZg==" saltValue="Uw85g51apThQ2yo5FTkis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jdqsWeZ3hE5q2yWapX8uCBpgLOYH08aQ5LXmsBHTB3cPhiTEIjqOMzVjtoEf61nnDi+cx4A6VMklifETATIe1g==" saltValue="CdQ5RJ6vzjXLzHCJNApN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95.33</v>
      </c>
      <c r="G47" s="12">
        <v>91.46</v>
      </c>
      <c r="H47" s="12">
        <v>84.11</v>
      </c>
      <c r="I47" s="12">
        <v>86.64</v>
      </c>
      <c r="J47" s="13">
        <v>87.58</v>
      </c>
    </row>
    <row r="48" spans="2:10" ht="57.75" customHeight="1" x14ac:dyDescent="0.2">
      <c r="B48" s="14"/>
      <c r="C48" s="1141" t="s">
        <v>4</v>
      </c>
      <c r="D48" s="1141"/>
      <c r="E48" s="1142"/>
      <c r="F48" s="15">
        <v>4.7699999999999996</v>
      </c>
      <c r="G48" s="16">
        <v>6.46</v>
      </c>
      <c r="H48" s="16">
        <v>10.029999999999999</v>
      </c>
      <c r="I48" s="16">
        <v>10.8</v>
      </c>
      <c r="J48" s="17">
        <v>6.16</v>
      </c>
    </row>
    <row r="49" spans="2:10" ht="57.75" customHeight="1" thickBot="1" x14ac:dyDescent="0.25">
      <c r="B49" s="18"/>
      <c r="C49" s="1143" t="s">
        <v>5</v>
      </c>
      <c r="D49" s="1143"/>
      <c r="E49" s="1144"/>
      <c r="F49" s="19">
        <v>3.14</v>
      </c>
      <c r="G49" s="20">
        <v>4.72</v>
      </c>
      <c r="H49" s="20">
        <v>6.61</v>
      </c>
      <c r="I49" s="20">
        <v>43.13</v>
      </c>
      <c r="J49" s="21">
        <v>1.73</v>
      </c>
    </row>
    <row r="50" spans="2:10" ht="13" x14ac:dyDescent="0.2"/>
  </sheetData>
  <sheetProtection algorithmName="SHA-512" hashValue="ZidcBcLpIQleQfGC4GNUIEgFhc8WAOTgMAXs8kE7kVAeNe2xubOHfEBr4kn/4WtrJMnkOLlwKYtCtP7j/5PnqA==" saltValue="/U5qg8omGAQEpyXfx1jX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531</v>
      </c>
      <c r="D34" s="1151"/>
      <c r="E34" s="1152"/>
      <c r="F34" s="32">
        <v>4.76</v>
      </c>
      <c r="G34" s="33">
        <v>5.25</v>
      </c>
      <c r="H34" s="33">
        <v>8.18</v>
      </c>
      <c r="I34" s="33">
        <v>8.7100000000000009</v>
      </c>
      <c r="J34" s="34">
        <v>5.15</v>
      </c>
      <c r="K34" s="22"/>
      <c r="L34" s="22"/>
      <c r="M34" s="22"/>
      <c r="N34" s="22"/>
      <c r="O34" s="22"/>
      <c r="P34" s="22"/>
    </row>
    <row r="35" spans="1:16" ht="39" customHeight="1" x14ac:dyDescent="0.2">
      <c r="A35" s="22"/>
      <c r="B35" s="35"/>
      <c r="C35" s="1145" t="s">
        <v>532</v>
      </c>
      <c r="D35" s="1146"/>
      <c r="E35" s="1147"/>
      <c r="F35" s="36">
        <v>2.35</v>
      </c>
      <c r="G35" s="37">
        <v>2.64</v>
      </c>
      <c r="H35" s="37">
        <v>2.38</v>
      </c>
      <c r="I35" s="37">
        <v>3.02</v>
      </c>
      <c r="J35" s="38">
        <v>2.58</v>
      </c>
      <c r="K35" s="22"/>
      <c r="L35" s="22"/>
      <c r="M35" s="22"/>
      <c r="N35" s="22"/>
      <c r="O35" s="22"/>
      <c r="P35" s="22"/>
    </row>
    <row r="36" spans="1:16" ht="39" customHeight="1" x14ac:dyDescent="0.2">
      <c r="A36" s="22"/>
      <c r="B36" s="35"/>
      <c r="C36" s="1145" t="s">
        <v>533</v>
      </c>
      <c r="D36" s="1146"/>
      <c r="E36" s="1147"/>
      <c r="F36" s="36">
        <v>0</v>
      </c>
      <c r="G36" s="37">
        <v>1.2</v>
      </c>
      <c r="H36" s="37">
        <v>1.84</v>
      </c>
      <c r="I36" s="37">
        <v>2.08</v>
      </c>
      <c r="J36" s="38">
        <v>1</v>
      </c>
      <c r="K36" s="22"/>
      <c r="L36" s="22"/>
      <c r="M36" s="22"/>
      <c r="N36" s="22"/>
      <c r="O36" s="22"/>
      <c r="P36" s="22"/>
    </row>
    <row r="37" spans="1:16" ht="39" customHeight="1" x14ac:dyDescent="0.2">
      <c r="A37" s="22"/>
      <c r="B37" s="35"/>
      <c r="C37" s="1145" t="s">
        <v>534</v>
      </c>
      <c r="D37" s="1146"/>
      <c r="E37" s="1147"/>
      <c r="F37" s="36">
        <v>1.55</v>
      </c>
      <c r="G37" s="37">
        <v>1.08</v>
      </c>
      <c r="H37" s="37">
        <v>1.2</v>
      </c>
      <c r="I37" s="37">
        <v>0.97</v>
      </c>
      <c r="J37" s="38">
        <v>0.57999999999999996</v>
      </c>
      <c r="K37" s="22"/>
      <c r="L37" s="22"/>
      <c r="M37" s="22"/>
      <c r="N37" s="22"/>
      <c r="O37" s="22"/>
      <c r="P37" s="22"/>
    </row>
    <row r="38" spans="1:16" ht="39" customHeight="1" x14ac:dyDescent="0.2">
      <c r="A38" s="22"/>
      <c r="B38" s="35"/>
      <c r="C38" s="1145" t="s">
        <v>535</v>
      </c>
      <c r="D38" s="1146"/>
      <c r="E38" s="1147"/>
      <c r="F38" s="36">
        <v>0.15</v>
      </c>
      <c r="G38" s="37">
        <v>0.15</v>
      </c>
      <c r="H38" s="37">
        <v>0.1</v>
      </c>
      <c r="I38" s="37">
        <v>0.18</v>
      </c>
      <c r="J38" s="38">
        <v>0.54</v>
      </c>
      <c r="K38" s="22"/>
      <c r="L38" s="22"/>
      <c r="M38" s="22"/>
      <c r="N38" s="22"/>
      <c r="O38" s="22"/>
      <c r="P38" s="22"/>
    </row>
    <row r="39" spans="1:16" ht="39" customHeight="1" x14ac:dyDescent="0.2">
      <c r="A39" s="22"/>
      <c r="B39" s="35"/>
      <c r="C39" s="1145" t="s">
        <v>536</v>
      </c>
      <c r="D39" s="1146"/>
      <c r="E39" s="1147"/>
      <c r="F39" s="36">
        <v>0.38</v>
      </c>
      <c r="G39" s="37">
        <v>0.28999999999999998</v>
      </c>
      <c r="H39" s="37">
        <v>0.02</v>
      </c>
      <c r="I39" s="37">
        <v>0.4</v>
      </c>
      <c r="J39" s="38">
        <v>0.19</v>
      </c>
      <c r="K39" s="22"/>
      <c r="L39" s="22"/>
      <c r="M39" s="22"/>
      <c r="N39" s="22"/>
      <c r="O39" s="22"/>
      <c r="P39" s="22"/>
    </row>
    <row r="40" spans="1:16" ht="39" customHeight="1" x14ac:dyDescent="0.2">
      <c r="A40" s="22"/>
      <c r="B40" s="35"/>
      <c r="C40" s="1145" t="s">
        <v>537</v>
      </c>
      <c r="D40" s="1146"/>
      <c r="E40" s="1147"/>
      <c r="F40" s="36">
        <v>0.02</v>
      </c>
      <c r="G40" s="37">
        <v>0.04</v>
      </c>
      <c r="H40" s="37">
        <v>0.05</v>
      </c>
      <c r="I40" s="37">
        <v>0.02</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AyuvzDbDldY66C6AJC+OhKQQ0uquP5HDXfd++LGT3TF65oXQ7hyKV8smyW2UAn+/AuJQUKnnETtb0A+8eI1/w==" saltValue="ZiDksT2r2XAoeiAGKrJ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179</v>
      </c>
      <c r="L45" s="60">
        <v>177</v>
      </c>
      <c r="M45" s="60">
        <v>164</v>
      </c>
      <c r="N45" s="60">
        <v>175</v>
      </c>
      <c r="O45" s="61">
        <v>152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148</v>
      </c>
      <c r="L48" s="64">
        <v>132</v>
      </c>
      <c r="M48" s="64">
        <v>140</v>
      </c>
      <c r="N48" s="64">
        <v>122</v>
      </c>
      <c r="O48" s="65">
        <v>130</v>
      </c>
      <c r="P48" s="48"/>
      <c r="Q48" s="48"/>
      <c r="R48" s="48"/>
      <c r="S48" s="48"/>
      <c r="T48" s="48"/>
      <c r="U48" s="48"/>
    </row>
    <row r="49" spans="1:21" ht="30.75" customHeight="1" x14ac:dyDescent="0.2">
      <c r="A49" s="48"/>
      <c r="B49" s="1178"/>
      <c r="C49" s="1179"/>
      <c r="D49" s="62"/>
      <c r="E49" s="1155" t="s">
        <v>14</v>
      </c>
      <c r="F49" s="1155"/>
      <c r="G49" s="1155"/>
      <c r="H49" s="1155"/>
      <c r="I49" s="1155"/>
      <c r="J49" s="1156"/>
      <c r="K49" s="63">
        <v>1</v>
      </c>
      <c r="L49" s="64">
        <v>1</v>
      </c>
      <c r="M49" s="64">
        <v>1</v>
      </c>
      <c r="N49" s="64">
        <v>1</v>
      </c>
      <c r="O49" s="65" t="s">
        <v>487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304</v>
      </c>
      <c r="L52" s="64">
        <v>297</v>
      </c>
      <c r="M52" s="64">
        <v>282</v>
      </c>
      <c r="N52" s="64">
        <v>283</v>
      </c>
      <c r="O52" s="65">
        <v>256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24</v>
      </c>
      <c r="L53" s="69">
        <v>13</v>
      </c>
      <c r="M53" s="69">
        <v>23</v>
      </c>
      <c r="N53" s="69">
        <v>15</v>
      </c>
      <c r="O53" s="70">
        <v>26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LN2KuZONSTjOqoKg8BFltp/i1UWyngauDT0RZdvrnzGKnAnhFX0Eu7z59/aZZOamcjf1QUVmOb+QEYHpwSig==" saltValue="0Sw0YC3XAbPfoEwqL4Am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1384</v>
      </c>
      <c r="J41" s="356">
        <v>1688</v>
      </c>
      <c r="K41" s="356">
        <v>2180</v>
      </c>
      <c r="L41" s="356">
        <v>1513</v>
      </c>
      <c r="M41" s="357">
        <v>1405</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996</v>
      </c>
      <c r="J43" s="359">
        <v>952</v>
      </c>
      <c r="K43" s="359">
        <v>867</v>
      </c>
      <c r="L43" s="359">
        <v>731</v>
      </c>
      <c r="M43" s="360">
        <v>729</v>
      </c>
    </row>
    <row r="44" spans="2:13" ht="27.75" customHeight="1" x14ac:dyDescent="0.2">
      <c r="B44" s="1186"/>
      <c r="C44" s="1187"/>
      <c r="D44" s="106"/>
      <c r="E44" s="1190" t="s">
        <v>34</v>
      </c>
      <c r="F44" s="1190"/>
      <c r="G44" s="1190"/>
      <c r="H44" s="1191"/>
      <c r="I44" s="358">
        <v>1</v>
      </c>
      <c r="J44" s="359">
        <v>2</v>
      </c>
      <c r="K44" s="359">
        <v>1</v>
      </c>
      <c r="L44" s="359" t="s">
        <v>487</v>
      </c>
      <c r="M44" s="360" t="s">
        <v>487</v>
      </c>
    </row>
    <row r="45" spans="2:13" ht="27.75" customHeight="1" x14ac:dyDescent="0.2">
      <c r="B45" s="1186"/>
      <c r="C45" s="1187"/>
      <c r="D45" s="106"/>
      <c r="E45" s="1190" t="s">
        <v>35</v>
      </c>
      <c r="F45" s="1190"/>
      <c r="G45" s="1190"/>
      <c r="H45" s="1191"/>
      <c r="I45" s="358">
        <v>268</v>
      </c>
      <c r="J45" s="359">
        <v>246</v>
      </c>
      <c r="K45" s="359">
        <v>248</v>
      </c>
      <c r="L45" s="359">
        <v>236</v>
      </c>
      <c r="M45" s="360">
        <v>262</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4051</v>
      </c>
      <c r="J50" s="359">
        <v>3803</v>
      </c>
      <c r="K50" s="359">
        <v>4019</v>
      </c>
      <c r="L50" s="359">
        <v>3611</v>
      </c>
      <c r="M50" s="360">
        <v>3756</v>
      </c>
    </row>
    <row r="51" spans="2:13" ht="27.75" customHeight="1" x14ac:dyDescent="0.2">
      <c r="B51" s="1186"/>
      <c r="C51" s="1187"/>
      <c r="D51" s="106"/>
      <c r="E51" s="1190" t="s">
        <v>42</v>
      </c>
      <c r="F51" s="1190"/>
      <c r="G51" s="1190"/>
      <c r="H51" s="1191"/>
      <c r="I51" s="358" t="s">
        <v>487</v>
      </c>
      <c r="J51" s="359" t="s">
        <v>487</v>
      </c>
      <c r="K51" s="359" t="s">
        <v>487</v>
      </c>
      <c r="L51" s="359" t="s">
        <v>487</v>
      </c>
      <c r="M51" s="360" t="s">
        <v>487</v>
      </c>
    </row>
    <row r="52" spans="2:13" ht="27.75" customHeight="1" x14ac:dyDescent="0.2">
      <c r="B52" s="1188"/>
      <c r="C52" s="1189"/>
      <c r="D52" s="106"/>
      <c r="E52" s="1190" t="s">
        <v>43</v>
      </c>
      <c r="F52" s="1190"/>
      <c r="G52" s="1190"/>
      <c r="H52" s="1191"/>
      <c r="I52" s="358">
        <v>2372</v>
      </c>
      <c r="J52" s="359">
        <v>2559</v>
      </c>
      <c r="K52" s="359">
        <v>2553</v>
      </c>
      <c r="L52" s="359">
        <v>2545</v>
      </c>
      <c r="M52" s="360">
        <v>2412</v>
      </c>
    </row>
    <row r="53" spans="2:13" ht="27.75" customHeight="1" thickBot="1" x14ac:dyDescent="0.25">
      <c r="B53" s="1192" t="s">
        <v>19</v>
      </c>
      <c r="C53" s="1193"/>
      <c r="D53" s="110"/>
      <c r="E53" s="1194" t="s">
        <v>44</v>
      </c>
      <c r="F53" s="1194"/>
      <c r="G53" s="1194"/>
      <c r="H53" s="1195"/>
      <c r="I53" s="361">
        <v>-3774</v>
      </c>
      <c r="J53" s="362">
        <v>-3473</v>
      </c>
      <c r="K53" s="362">
        <v>-3276</v>
      </c>
      <c r="L53" s="362">
        <v>-3675</v>
      </c>
      <c r="M53" s="363">
        <v>-3772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Ln62nx/+P+D2cY+aeLBfnYhPpQ3Ank8UjOR7QebKRPS7fNrFUjEpdSjLQr6fQlF4bSSJ0Kzq//9AL7MdsW7og==" saltValue="NGII5JpwZo8kJSpSj/9a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1407</v>
      </c>
      <c r="G55" s="122">
        <v>1408</v>
      </c>
      <c r="H55" s="123">
        <v>1408</v>
      </c>
    </row>
    <row r="56" spans="2:8" ht="52.5" customHeight="1" x14ac:dyDescent="0.2">
      <c r="B56" s="124"/>
      <c r="C56" s="1213" t="s">
        <v>47</v>
      </c>
      <c r="D56" s="1213"/>
      <c r="E56" s="1214"/>
      <c r="F56" s="125">
        <v>1286</v>
      </c>
      <c r="G56" s="125">
        <v>844</v>
      </c>
      <c r="H56" s="126">
        <v>941</v>
      </c>
    </row>
    <row r="57" spans="2:8" ht="53.25" customHeight="1" x14ac:dyDescent="0.2">
      <c r="B57" s="124"/>
      <c r="C57" s="1215" t="s">
        <v>48</v>
      </c>
      <c r="D57" s="1215"/>
      <c r="E57" s="1216"/>
      <c r="F57" s="127">
        <v>1047</v>
      </c>
      <c r="G57" s="127">
        <v>1092</v>
      </c>
      <c r="H57" s="128">
        <v>1138</v>
      </c>
    </row>
    <row r="58" spans="2:8" ht="45.75" customHeight="1" x14ac:dyDescent="0.2">
      <c r="B58" s="129"/>
      <c r="C58" s="1203" t="s">
        <v>555</v>
      </c>
      <c r="D58" s="1204"/>
      <c r="E58" s="1205"/>
      <c r="F58" s="130">
        <v>405</v>
      </c>
      <c r="G58" s="130">
        <v>405</v>
      </c>
      <c r="H58" s="131">
        <v>406</v>
      </c>
    </row>
    <row r="59" spans="2:8" ht="45.75" customHeight="1" x14ac:dyDescent="0.2">
      <c r="B59" s="129"/>
      <c r="C59" s="1203" t="s">
        <v>556</v>
      </c>
      <c r="D59" s="1204"/>
      <c r="E59" s="1205"/>
      <c r="F59" s="130">
        <v>211</v>
      </c>
      <c r="G59" s="130">
        <v>247</v>
      </c>
      <c r="H59" s="131">
        <v>284</v>
      </c>
    </row>
    <row r="60" spans="2:8" ht="45.75" customHeight="1" x14ac:dyDescent="0.2">
      <c r="B60" s="129"/>
      <c r="C60" s="1203" t="s">
        <v>557</v>
      </c>
      <c r="D60" s="1204"/>
      <c r="E60" s="1205"/>
      <c r="F60" s="130">
        <v>0</v>
      </c>
      <c r="G60" s="130">
        <v>212</v>
      </c>
      <c r="H60" s="131">
        <v>212</v>
      </c>
    </row>
    <row r="61" spans="2:8" ht="45.75" customHeight="1" x14ac:dyDescent="0.2">
      <c r="B61" s="129"/>
      <c r="C61" s="1203" t="s">
        <v>558</v>
      </c>
      <c r="D61" s="1204"/>
      <c r="E61" s="1205"/>
      <c r="F61" s="130">
        <v>147</v>
      </c>
      <c r="G61" s="130">
        <v>147</v>
      </c>
      <c r="H61" s="131">
        <v>147</v>
      </c>
    </row>
    <row r="62" spans="2:8" ht="45.75" customHeight="1" thickBot="1" x14ac:dyDescent="0.25">
      <c r="B62" s="132"/>
      <c r="C62" s="1206" t="s">
        <v>559</v>
      </c>
      <c r="D62" s="1207"/>
      <c r="E62" s="1208"/>
      <c r="F62" s="133">
        <v>40</v>
      </c>
      <c r="G62" s="133">
        <v>43</v>
      </c>
      <c r="H62" s="134">
        <v>49</v>
      </c>
    </row>
    <row r="63" spans="2:8" ht="52.5" customHeight="1" thickBot="1" x14ac:dyDescent="0.25">
      <c r="B63" s="135"/>
      <c r="C63" s="1209" t="s">
        <v>49</v>
      </c>
      <c r="D63" s="1209"/>
      <c r="E63" s="1210"/>
      <c r="F63" s="136">
        <v>3740</v>
      </c>
      <c r="G63" s="136">
        <v>3343</v>
      </c>
      <c r="H63" s="137">
        <v>3487</v>
      </c>
    </row>
    <row r="64" spans="2:8" ht="13" x14ac:dyDescent="0.2"/>
  </sheetData>
  <sheetProtection algorithmName="SHA-512" hashValue="1LiYBd/vEdMtNyf7msWjuvP084EqUaS8FqIS0ywEnq0+UICI2CVxmzKOlqJ72wdbmwMdcfdQaZkCFwswdjJjTg==" saltValue="2AZSYooMckwI8edHf0HF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198544</v>
      </c>
      <c r="E3" s="156"/>
      <c r="F3" s="157">
        <v>268375</v>
      </c>
      <c r="G3" s="158"/>
      <c r="H3" s="159"/>
    </row>
    <row r="4" spans="1:8" x14ac:dyDescent="0.2">
      <c r="A4" s="160"/>
      <c r="B4" s="161"/>
      <c r="C4" s="162"/>
      <c r="D4" s="163">
        <v>191186</v>
      </c>
      <c r="E4" s="164"/>
      <c r="F4" s="165">
        <v>119602</v>
      </c>
      <c r="G4" s="166"/>
      <c r="H4" s="167"/>
    </row>
    <row r="5" spans="1:8" x14ac:dyDescent="0.2">
      <c r="A5" s="148" t="s">
        <v>520</v>
      </c>
      <c r="B5" s="153"/>
      <c r="C5" s="154"/>
      <c r="D5" s="155">
        <v>301631</v>
      </c>
      <c r="E5" s="156"/>
      <c r="F5" s="157">
        <v>301035</v>
      </c>
      <c r="G5" s="158"/>
      <c r="H5" s="159"/>
    </row>
    <row r="6" spans="1:8" x14ac:dyDescent="0.2">
      <c r="A6" s="160"/>
      <c r="B6" s="161"/>
      <c r="C6" s="162"/>
      <c r="D6" s="163">
        <v>264440</v>
      </c>
      <c r="E6" s="164"/>
      <c r="F6" s="165">
        <v>154376</v>
      </c>
      <c r="G6" s="166"/>
      <c r="H6" s="167"/>
    </row>
    <row r="7" spans="1:8" x14ac:dyDescent="0.2">
      <c r="A7" s="148" t="s">
        <v>521</v>
      </c>
      <c r="B7" s="153"/>
      <c r="C7" s="154"/>
      <c r="D7" s="155">
        <v>566345</v>
      </c>
      <c r="E7" s="156"/>
      <c r="F7" s="157">
        <v>277467</v>
      </c>
      <c r="G7" s="158"/>
      <c r="H7" s="159"/>
    </row>
    <row r="8" spans="1:8" x14ac:dyDescent="0.2">
      <c r="A8" s="160"/>
      <c r="B8" s="161"/>
      <c r="C8" s="162"/>
      <c r="D8" s="163">
        <v>528475</v>
      </c>
      <c r="E8" s="164"/>
      <c r="F8" s="165">
        <v>128378</v>
      </c>
      <c r="G8" s="166"/>
      <c r="H8" s="167"/>
    </row>
    <row r="9" spans="1:8" x14ac:dyDescent="0.2">
      <c r="A9" s="148" t="s">
        <v>522</v>
      </c>
      <c r="B9" s="153"/>
      <c r="C9" s="154"/>
      <c r="D9" s="155">
        <v>185867</v>
      </c>
      <c r="E9" s="156"/>
      <c r="F9" s="157">
        <v>282256</v>
      </c>
      <c r="G9" s="158"/>
      <c r="H9" s="159"/>
    </row>
    <row r="10" spans="1:8" x14ac:dyDescent="0.2">
      <c r="A10" s="160"/>
      <c r="B10" s="161"/>
      <c r="C10" s="162"/>
      <c r="D10" s="163">
        <v>136718</v>
      </c>
      <c r="E10" s="164"/>
      <c r="F10" s="165">
        <v>145453</v>
      </c>
      <c r="G10" s="166"/>
      <c r="H10" s="167"/>
    </row>
    <row r="11" spans="1:8" x14ac:dyDescent="0.2">
      <c r="A11" s="148" t="s">
        <v>523</v>
      </c>
      <c r="B11" s="153"/>
      <c r="C11" s="154"/>
      <c r="D11" s="155">
        <v>124118</v>
      </c>
      <c r="E11" s="156"/>
      <c r="F11" s="157">
        <v>295341</v>
      </c>
      <c r="G11" s="158"/>
      <c r="H11" s="159"/>
    </row>
    <row r="12" spans="1:8" x14ac:dyDescent="0.2">
      <c r="A12" s="160"/>
      <c r="B12" s="161"/>
      <c r="C12" s="168"/>
      <c r="D12" s="163">
        <v>76969</v>
      </c>
      <c r="E12" s="164"/>
      <c r="F12" s="165">
        <v>137402</v>
      </c>
      <c r="G12" s="166"/>
      <c r="H12" s="167"/>
    </row>
    <row r="13" spans="1:8" x14ac:dyDescent="0.2">
      <c r="A13" s="148"/>
      <c r="B13" s="153"/>
      <c r="C13" s="169"/>
      <c r="D13" s="170">
        <v>275301</v>
      </c>
      <c r="E13" s="171"/>
      <c r="F13" s="172">
        <v>284895</v>
      </c>
      <c r="G13" s="173"/>
      <c r="H13" s="159"/>
    </row>
    <row r="14" spans="1:8" x14ac:dyDescent="0.2">
      <c r="A14" s="160"/>
      <c r="B14" s="161"/>
      <c r="C14" s="162"/>
      <c r="D14" s="163">
        <v>239558</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4.7699999999999996</v>
      </c>
      <c r="C19" s="174">
        <f>ROUND(VALUE(SUBSTITUTE(実質収支比率等に係る経年分析!G$48,"▲","-")),2)</f>
        <v>6.46</v>
      </c>
      <c r="D19" s="174">
        <f>ROUND(VALUE(SUBSTITUTE(実質収支比率等に係る経年分析!H$48,"▲","-")),2)</f>
        <v>10.029999999999999</v>
      </c>
      <c r="E19" s="174">
        <f>ROUND(VALUE(SUBSTITUTE(実質収支比率等に係る経年分析!I$48,"▲","-")),2)</f>
        <v>10.8</v>
      </c>
      <c r="F19" s="174">
        <f>ROUND(VALUE(SUBSTITUTE(実質収支比率等に係る経年分析!J$48,"▲","-")),2)</f>
        <v>6.16</v>
      </c>
    </row>
    <row r="20" spans="1:11" x14ac:dyDescent="0.2">
      <c r="A20" s="174" t="s">
        <v>53</v>
      </c>
      <c r="B20" s="174">
        <f>ROUND(VALUE(SUBSTITUTE(実質収支比率等に係る経年分析!F$47,"▲","-")),2)</f>
        <v>95.33</v>
      </c>
      <c r="C20" s="174">
        <f>ROUND(VALUE(SUBSTITUTE(実質収支比率等に係る経年分析!G$47,"▲","-")),2)</f>
        <v>91.46</v>
      </c>
      <c r="D20" s="174">
        <f>ROUND(VALUE(SUBSTITUTE(実質収支比率等に係る経年分析!H$47,"▲","-")),2)</f>
        <v>84.11</v>
      </c>
      <c r="E20" s="174">
        <f>ROUND(VALUE(SUBSTITUTE(実質収支比率等に係る経年分析!I$47,"▲","-")),2)</f>
        <v>86.64</v>
      </c>
      <c r="F20" s="174">
        <f>ROUND(VALUE(SUBSTITUTE(実質収支比率等に係る経年分析!J$47,"▲","-")),2)</f>
        <v>87.58</v>
      </c>
    </row>
    <row r="21" spans="1:11" x14ac:dyDescent="0.2">
      <c r="A21" s="174" t="s">
        <v>54</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4.72</v>
      </c>
      <c r="D21" s="174">
        <f>IF(ISNUMBER(VALUE(SUBSTITUTE(実質収支比率等に係る経年分析!H$49,"▲","-"))),ROUND(VALUE(SUBSTITUTE(実質収支比率等に係る経年分析!H$49,"▲","-")),2),NA())</f>
        <v>6.61</v>
      </c>
      <c r="E21" s="174">
        <f>IF(ISNUMBER(VALUE(SUBSTITUTE(実質収支比率等に係る経年分析!I$49,"▲","-"))),ROUND(VALUE(SUBSTITUTE(実質収支比率等に係る経年分析!I$49,"▲","-")),2),NA())</f>
        <v>43.13</v>
      </c>
      <c r="F21" s="174">
        <f>IF(ISNUMBER(VALUE(SUBSTITUTE(実質収支比率等に係る経年分析!J$49,"▲","-"))),ROUND(VALUE(SUBSTITUTE(実質収支比率等に係る経年分析!J$49,"▲","-")),2),NA())</f>
        <v>1.73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佐那河内村後期高齢者医療特別会計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佐那河内村簡易水道特別会計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佐那河内村農業集落排水事業特別会計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佐那河内村介護保険事業特別会計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佐那河内村宅地造成事業特別会計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2">
      <c r="A35" s="175" t="str">
        <f>IF(連結実質赤字比率に係る赤字・黒字の構成分析!C$35="",NA(),連結実質赤字比率に係る赤字・黒字の構成分析!C$35)</f>
        <v>佐那河内村国民健康保険事業特別会計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304</v>
      </c>
      <c r="E42" s="176"/>
      <c r="F42" s="176"/>
      <c r="G42" s="176">
        <f>'実質公債費比率（分子）の構造'!L$52</f>
        <v>297</v>
      </c>
      <c r="H42" s="176"/>
      <c r="I42" s="176"/>
      <c r="J42" s="176">
        <f>'実質公債費比率（分子）の構造'!M$52</f>
        <v>282</v>
      </c>
      <c r="K42" s="176"/>
      <c r="L42" s="176"/>
      <c r="M42" s="176">
        <f>'実質公債費比率（分子）の構造'!N$52</f>
        <v>283</v>
      </c>
      <c r="N42" s="176"/>
      <c r="O42" s="176"/>
      <c r="P42" s="176">
        <f>'実質公債費比率（分子）の構造'!O$52</f>
        <v>256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t="str">
        <f>'実質公債費比率（分子）の構造'!O$49</f>
        <v>-</v>
      </c>
      <c r="O45" s="176"/>
      <c r="P45" s="176"/>
    </row>
    <row r="46" spans="1:16" x14ac:dyDescent="0.2">
      <c r="A46" s="176" t="s">
        <v>64</v>
      </c>
      <c r="B46" s="176">
        <f>'実質公債費比率（分子）の構造'!K$48</f>
        <v>148</v>
      </c>
      <c r="C46" s="176"/>
      <c r="D46" s="176"/>
      <c r="E46" s="176">
        <f>'実質公債費比率（分子）の構造'!L$48</f>
        <v>132</v>
      </c>
      <c r="F46" s="176"/>
      <c r="G46" s="176"/>
      <c r="H46" s="176">
        <f>'実質公債費比率（分子）の構造'!M$48</f>
        <v>140</v>
      </c>
      <c r="I46" s="176"/>
      <c r="J46" s="176"/>
      <c r="K46" s="176">
        <f>'実質公債費比率（分子）の構造'!N$48</f>
        <v>122</v>
      </c>
      <c r="L46" s="176"/>
      <c r="M46" s="176"/>
      <c r="N46" s="176">
        <f>'実質公債費比率（分子）の構造'!O$48</f>
        <v>130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179</v>
      </c>
      <c r="C49" s="176"/>
      <c r="D49" s="176"/>
      <c r="E49" s="176">
        <f>'実質公債費比率（分子）の構造'!L$45</f>
        <v>177</v>
      </c>
      <c r="F49" s="176"/>
      <c r="G49" s="176"/>
      <c r="H49" s="176">
        <f>'実質公債費比率（分子）の構造'!M$45</f>
        <v>164</v>
      </c>
      <c r="I49" s="176"/>
      <c r="J49" s="176"/>
      <c r="K49" s="176">
        <f>'実質公債費比率（分子）の構造'!N$45</f>
        <v>175</v>
      </c>
      <c r="L49" s="176"/>
      <c r="M49" s="176"/>
      <c r="N49" s="176">
        <f>'実質公債費比率（分子）の構造'!O$45</f>
        <v>152</v>
      </c>
      <c r="O49" s="176"/>
      <c r="P49" s="176"/>
    </row>
    <row r="50" spans="1:16" x14ac:dyDescent="0.2">
      <c r="A50" s="176" t="s">
        <v>67</v>
      </c>
      <c r="B50" s="176" t="e">
        <f>NA()</f>
        <v>#N/A</v>
      </c>
      <c r="C50" s="176">
        <f>IF(ISNUMBER('実質公債費比率（分子）の構造'!K$53),'実質公債費比率（分子）の構造'!K$53,NA())</f>
        <v>24</v>
      </c>
      <c r="D50" s="176" t="e">
        <f>NA()</f>
        <v>#N/A</v>
      </c>
      <c r="E50" s="176" t="e">
        <f>NA()</f>
        <v>#N/A</v>
      </c>
      <c r="F50" s="176">
        <f>IF(ISNUMBER('実質公債費比率（分子）の構造'!L$53),'実質公債費比率（分子）の構造'!L$53,NA())</f>
        <v>13</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2372</v>
      </c>
      <c r="E56" s="175"/>
      <c r="F56" s="175"/>
      <c r="G56" s="175">
        <f>'将来負担比率（分子）の構造'!J$52</f>
        <v>2559</v>
      </c>
      <c r="H56" s="175"/>
      <c r="I56" s="175"/>
      <c r="J56" s="175">
        <f>'将来負担比率（分子）の構造'!K$52</f>
        <v>2553</v>
      </c>
      <c r="K56" s="175"/>
      <c r="L56" s="175"/>
      <c r="M56" s="175">
        <f>'将来負担比率（分子）の構造'!L$52</f>
        <v>2545</v>
      </c>
      <c r="N56" s="175"/>
      <c r="O56" s="175"/>
      <c r="P56" s="175">
        <f>'将来負担比率（分子）の構造'!M$52</f>
        <v>2412</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4051</v>
      </c>
      <c r="E58" s="175"/>
      <c r="F58" s="175"/>
      <c r="G58" s="175">
        <f>'将来負担比率（分子）の構造'!J$50</f>
        <v>3803</v>
      </c>
      <c r="H58" s="175"/>
      <c r="I58" s="175"/>
      <c r="J58" s="175">
        <f>'将来負担比率（分子）の構造'!K$50</f>
        <v>4019</v>
      </c>
      <c r="K58" s="175"/>
      <c r="L58" s="175"/>
      <c r="M58" s="175">
        <f>'将来負担比率（分子）の構造'!L$50</f>
        <v>3611</v>
      </c>
      <c r="N58" s="175"/>
      <c r="O58" s="175"/>
      <c r="P58" s="175">
        <f>'将来負担比率（分子）の構造'!M$50</f>
        <v>3756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268</v>
      </c>
      <c r="C62" s="175"/>
      <c r="D62" s="175"/>
      <c r="E62" s="175">
        <f>'将来負担比率（分子）の構造'!J$45</f>
        <v>246</v>
      </c>
      <c r="F62" s="175"/>
      <c r="G62" s="175"/>
      <c r="H62" s="175">
        <f>'将来負担比率（分子）の構造'!K$45</f>
        <v>248</v>
      </c>
      <c r="I62" s="175"/>
      <c r="J62" s="175"/>
      <c r="K62" s="175">
        <f>'将来負担比率（分子）の構造'!L$45</f>
        <v>236</v>
      </c>
      <c r="L62" s="175"/>
      <c r="M62" s="175"/>
      <c r="N62" s="175">
        <f>'将来負担比率（分子）の構造'!M$45</f>
        <v>262</v>
      </c>
      <c r="O62" s="175"/>
      <c r="P62" s="175"/>
    </row>
    <row r="63" spans="1:16" x14ac:dyDescent="0.2">
      <c r="A63" s="175" t="s">
        <v>34</v>
      </c>
      <c r="B63" s="175">
        <f>'将来負担比率（分子）の構造'!I$44</f>
        <v>1</v>
      </c>
      <c r="C63" s="175"/>
      <c r="D63" s="175"/>
      <c r="E63" s="175">
        <f>'将来負担比率（分子）の構造'!J$44</f>
        <v>2</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996</v>
      </c>
      <c r="C64" s="175"/>
      <c r="D64" s="175"/>
      <c r="E64" s="175">
        <f>'将来負担比率（分子）の構造'!J$43</f>
        <v>952</v>
      </c>
      <c r="F64" s="175"/>
      <c r="G64" s="175"/>
      <c r="H64" s="175">
        <f>'将来負担比率（分子）の構造'!K$43</f>
        <v>867</v>
      </c>
      <c r="I64" s="175"/>
      <c r="J64" s="175"/>
      <c r="K64" s="175">
        <f>'将来負担比率（分子）の構造'!L$43</f>
        <v>731</v>
      </c>
      <c r="L64" s="175"/>
      <c r="M64" s="175"/>
      <c r="N64" s="175">
        <f>'将来負担比率（分子）の構造'!M$43</f>
        <v>729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1384</v>
      </c>
      <c r="C66" s="175"/>
      <c r="D66" s="175"/>
      <c r="E66" s="175">
        <f>'将来負担比率（分子）の構造'!J$41</f>
        <v>1688</v>
      </c>
      <c r="F66" s="175"/>
      <c r="G66" s="175"/>
      <c r="H66" s="175">
        <f>'将来負担比率（分子）の構造'!K$41</f>
        <v>2180</v>
      </c>
      <c r="I66" s="175"/>
      <c r="J66" s="175"/>
      <c r="K66" s="175">
        <f>'将来負担比率（分子）の構造'!L$41</f>
        <v>1513</v>
      </c>
      <c r="L66" s="175"/>
      <c r="M66" s="175"/>
      <c r="N66" s="175">
        <f>'将来負担比率（分子）の構造'!M$41</f>
        <v>1405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1407</v>
      </c>
      <c r="C72" s="179">
        <f>基金残高に係る経年分析!G55</f>
        <v>1408</v>
      </c>
      <c r="D72" s="179">
        <f>基金残高に係る経年分析!H55</f>
        <v>1408</v>
      </c>
    </row>
    <row r="73" spans="1:16" x14ac:dyDescent="0.2">
      <c r="A73" s="178" t="s">
        <v>74</v>
      </c>
      <c r="B73" s="179">
        <f>基金残高に係る経年分析!F56</f>
        <v>1286</v>
      </c>
      <c r="C73" s="179">
        <f>基金残高に係る経年分析!G56</f>
        <v>844</v>
      </c>
      <c r="D73" s="179">
        <f>基金残高に係る経年分析!H56</f>
        <v>941</v>
      </c>
    </row>
    <row r="74" spans="1:16" x14ac:dyDescent="0.2">
      <c r="A74" s="178" t="s">
        <v>75</v>
      </c>
      <c r="B74" s="179">
        <f>基金残高に係る経年分析!F57</f>
        <v>1047</v>
      </c>
      <c r="C74" s="179">
        <f>基金残高に係る経年分析!G57</f>
        <v>1092</v>
      </c>
      <c r="D74" s="179">
        <f>基金残高に係る経年分析!H57</f>
        <v>1138</v>
      </c>
    </row>
  </sheetData>
  <sheetProtection algorithmName="SHA-512" hashValue="l5Ft7UNgNi+tSca8fVq42H4ydI18UQkifalIP31olGx8/D+10uHnfVhA/b4Whw/oTkwx8jr41g5rkBtKHyPVFw==" saltValue="P890FxI+EGAybvSRUqPi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2025-03-07T02:30:18Z</cp:lastPrinted>
  <dcterms:created xsi:type="dcterms:W3CDTF">2025-02-19T04:25:43Z</dcterms:created>
  <dcterms:modified xsi:type="dcterms:W3CDTF">2025-03-21T01:35:46Z</dcterms:modified>
  <cp:category/>
</cp:coreProperties>
</file>