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0C840F3E-6B7F-4B69-8500-08BB547F696A}"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35" i="10"/>
  <c r="BW34" i="10"/>
  <c r="BW35" i="10" s="1"/>
  <c r="C34" i="10"/>
  <c r="BW36" i="10" l="1"/>
  <c r="BW37" i="10" s="1"/>
  <c r="BW38" i="10" s="1"/>
  <c r="BW39" i="10" s="1"/>
  <c r="BW40" i="10" s="1"/>
  <c r="BW41" i="10" s="1"/>
  <c r="BW42" i="10" s="1"/>
  <c r="BW43" i="10" s="1"/>
  <c r="CO34" i="10"/>
  <c r="CO35" i="10" s="1"/>
  <c r="AM34" i="10"/>
  <c r="AM35" i="10" s="1"/>
  <c r="AM36" i="10" s="1"/>
  <c r="AM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<sst xmlns="http://schemas.openxmlformats.org/spreadsheetml/2006/main" count="1136" uniqueCount="571">
  <si>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</si>
  <si>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</si>
  <si>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</si>
  <si>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</si>
  <si>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</si>
  <si>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</si>
  <si>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</si>
  <si>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</si>
  <si>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</si>
  <si>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</si>
  <si>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</si>
  <si>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</si>
  <si>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</si>
  <si>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</si>
  <si>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</si>
  <si>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</si>
  <si>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</si>
  <si>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</si>
  <si>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</si>
  <si>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</si>
  <si>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</si>
  <si>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</si>
  <si>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</si>
  <si>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</si>
  <si>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</si>
  <si>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</si>
  <si>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</si>
  <si>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</si>
  <si>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</si>
  <si>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</si>
  <si>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</si>
  <si>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</si>
  <si>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</si>
  <si>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</si>
  <si>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</si>
  <si>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</si>
  <si>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</si>
  <si>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</si>
  <si>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</si>
  <si>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</si>
  <si>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</si>
  <si>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</si>
  <si>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</si>
  <si>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</si>
  <si>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</si>
  <si>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</si>
  <si>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</si>
  <si>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</si>
  <si>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</si>
  <si>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</si>
  <si>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</si>
  <si>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</si>
  <si>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</si>
  <si>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</si>
  <si>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</si>
  <si>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</si>
  <si>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</si>
  <si>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</si>
  <si>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</si>
  <si>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</si>
  <si>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</si>
  <si>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</si>
  <si>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</si>
  <si>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</si>
  <si>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</si>
  <si>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</si>
  <si>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</si>
  <si>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</si>
  <si>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</si>
  <si>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</si>
  <si>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</si>
  <si>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</si>
  <si>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</si>
  <si>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</si>
  <si>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</si>
  <si>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</si>
  <si>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</si>
  <si>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</si>
  <si>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</si>
  <si>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</si>
  <si>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</si>
  <si>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</si>
  <si>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</si>
  <si>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</si>
  <si>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</si>
  <si>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</si>
  <si>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</si>
  <si>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</si>
  <si>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</si>
  <si>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</si>
  <si>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</si>
  <si>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</si>
  <si>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</si>
  <si>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</si>
  <si>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</si>
  <si>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</si>
  <si>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</si>
  <si>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</si>
  <si>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</si>
  <si>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</si>
  <si>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</si>
  <si>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</si>
  <si>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</si>
  <si>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</si>
  <si>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</si>
  <si>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</si>
  <si>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</si>
  <si>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</si>
  <si>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</si>
  <si>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</si>
  <si>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</si>
  <si>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</si>
  <si>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</si>
  <si>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</si>
  <si>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</si>
  <si>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</si>
  <si>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</si>
  <si>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</si>
  <si>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</si>
  <si>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</si>
  <si>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</si>
  <si>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</si>
  <si>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</si>
  <si>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</si>
  <si>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</si>
  <si>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</si>
  <si>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</si>
  <si>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</si>
  <si>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</si>
  <si>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</si>
  <si>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</si>
  <si>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</si>
  <si>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</si>
  <si>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</si>
  <si>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</si>
  <si>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</si>
  <si>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</si>
  <si>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</si>
  <si>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</si>
  <si>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</si>
  <si>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</si>
  <si>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</si>
  <si>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</si>
  <si>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</si>
  <si>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</si>
  <si>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</si>
  <si>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</si>
  <si>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</si>
  <si>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</si>
  <si>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</si>
  <si>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</si>
  <si>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</si>
  <si>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</si>
  <si>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</si>
  <si>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</si>
  <si>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</si>
  <si>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</si>
  <si>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</si>
  <si>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</si>
  <si>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</si>
  <si>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</si>
  <si>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</si>
  <si>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</si>
  <si>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</si>
  <si>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</si>
  <si>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</si>
  <si>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</si>
  <si>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</si>
  <si>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</si>
  <si>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</si>
  <si>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</si>
  <si>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</si>
  <si>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</si>
  <si>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</si>
  <si>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</si>
  <si>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</si>
  <si>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</si>
  <si>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</si>
  <si>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</si>
  <si>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</si>
  <si>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</si>
  <si>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</si>
  <si>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</si>
  <si>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</si>
  <si>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</si>
  <si>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</si>
  <si>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</si>
  <si>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</si>
  <si>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</si>
  <si>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</si>
  <si>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</si>
  <si>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</si>
  <si>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</si>
  <si>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</si>
  <si>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</si>
  <si>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</si>
  <si>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</si>
  <si>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</si>
  <si>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</si>
  <si>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</si>
  <si>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</si>
  <si>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</si>
  <si>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</si>
  <si>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徳島県美馬市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</si>
  <si>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</si>
  <si>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</si>
  <si>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</si>
  <si>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</si>
  <si>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</si>
  <si>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</si>
  <si>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</si>
  <si>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</si>
  <si>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</si>
  <si>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</si>
  <si>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</si>
  <si>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</si>
  <si>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</si>
  <si>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</si>
  <si>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</si>
  <si>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</si>
  <si>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</si>
  <si>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</si>
  <si>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</si>
  <si>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</si>
  <si>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</si>
  <si>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</si>
  <si>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</si>
  <si>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</si>
  <si>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</si>
  <si>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</si>
  <si>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</si>
  <si>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</si>
  <si>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</si>
  <si>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</si>
  <si>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</si>
  <si>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</si>
  <si>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</si>
  <si>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</si>
  <si>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</si>
  <si>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</si>
  <si>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</si>
  <si>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</si>
  <si>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</si>
  <si>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</si>
  <si>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</si>
  <si>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</si>
  <si>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</si>
  <si>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</si>
  <si>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</si>
  <si>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</si>
  <si>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</si>
  <si>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</si>
  <si>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</si>
  <si>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</si>
  <si>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</si>
  <si>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</si>
  <si>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</si>
  <si>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</si>
  <si>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</si>
  <si>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</si>
  <si>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</si>
  <si>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</si>
  <si>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</si>
  <si>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</si>
  <si>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</si>
  <si>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</si>
  <si>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</si>
  <si>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</si>
  <si>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</si>
  <si>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</si>
  <si>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</si>
  <si>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</si>
  <si>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</si>
  <si>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</si>
  <si>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</si>
  <si>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</si>
  <si>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</si>
  <si>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</si>
  <si>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</si>
  <si>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</si>
  <si>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</si>
  <si>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</si>
  <si>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</si>
  <si>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</si>
  <si>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</si>
  <si>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</si>
  <si>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</si>
  <si>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</si>
  <si>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</si>
  <si>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</si>
  <si>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</si>
  <si>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</si>
  <si>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</si>
  <si>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</si>
  <si>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</si>
  <si>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</si>
  <si>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</si>
  <si>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</si>
  <si>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</si>
  <si>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</si>
  <si>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</si>
  <si>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</si>
  <si>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</si>
  <si>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</si>
  <si>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</si>
  <si>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</si>
  <si>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</si>
  <si>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</si>
  <si>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</si>
  <si>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</si>
  <si>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</si>
  <si>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</si>
  <si>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</si>
  <si>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</si>
  <si>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</si>
  <si>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</si>
  <si>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</si>
  <si>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</si>
  <si>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</si>
  <si>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</si>
  <si>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</si>
  <si>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</si>
  <si>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</si>
  <si>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</si>
  <si>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</si>
  <si>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</si>
  <si>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</si>
  <si>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</si>
  <si>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</si>
  <si>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</si>
  <si>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</si>
  <si>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</si>
  <si>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</si>
  <si>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</si>
  <si>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</si>
  <si>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</si>
  <si>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</si>
  <si>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</si>
  <si>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</si>
  <si>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</si>
  <si>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</si>
  <si>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</si>
  <si>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</si>
  <si>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</si>
  <si>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</si>
  <si>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</si>
  <si>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</si>
  <si>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</si>
  <si>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</si>
  <si>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</si>
  <si>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</si>
  <si>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</si>
  <si>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</si>
  <si>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徳島県美馬市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</si>
  <si>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</si>
  <si>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</si>
  <si>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</si>
  <si>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</si>
  <si>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</si>
  <si>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</si>
  <si>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</si>
  <si>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</si>
  <si>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</si>
  <si>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</si>
  <si>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</si>
  <si>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</si>
  <si>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</si>
  <si>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</si>
  <si>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</si>
  <si>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</si>
  <si>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</si>
  <si>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</si>
  <si>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</si>
  <si>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</si>
  <si>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</si>
  <si>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</si>
  <si>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</si>
  <si>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</si>
  <si>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</si>
  <si>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</si>
  <si>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</si>
  <si>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</si>
  <si>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</si>
  <si>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</si>
  <si>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</si>
  <si>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</si>
  <si>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</si>
  <si>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</si>
  <si>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</si>
  <si>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</si>
  <si>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</si>
  <si>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</si>
  <si>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</si>
  <si>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美馬市簡易水道事業会計</t>
    <phoneticPr fontId="5"/>
  </si>
  <si>
    <t>美馬市下水道事業会計</t>
    <phoneticPr fontId="5"/>
  </si>
  <si>
    <t>美馬市一の森ヒュッテ事業特別会計</t>
    <phoneticPr fontId="5"/>
  </si>
  <si>
    <t>法非適用企業</t>
    <phoneticPr fontId="5"/>
  </si>
  <si>
    <t>美馬市小水力発電事業特別会計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</si>
  <si>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</si>
  <si>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</si>
  <si>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</si>
  <si>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</si>
  <si>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</si>
  <si>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</si>
  <si>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</si>
  <si>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</si>
  <si>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</si>
  <si>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</si>
  <si>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</si>
  <si>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</si>
  <si>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</si>
  <si>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</si>
  <si>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</si>
  <si>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</si>
  <si>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</si>
  <si>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</si>
  <si>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</si>
  <si>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</si>
  <si>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</si>
  <si>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</si>
  <si>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</si>
  <si>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</si>
  <si>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</si>
  <si>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</si>
  <si>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</si>
  <si>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</si>
  <si>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</si>
  <si>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</si>
  <si>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</si>
  <si>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</si>
  <si>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</si>
  <si>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</si>
  <si>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</si>
  <si>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</si>
  <si>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</si>
  <si>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</si>
  <si>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</si>
  <si>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</si>
  <si>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</si>
  <si>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</si>
  <si>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</si>
  <si>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</si>
  <si>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</si>
  <si>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</si>
  <si>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</si>
  <si>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</si>
  <si>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</si>
  <si>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</si>
  <si>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</si>
  <si>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</si>
  <si>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</si>
  <si>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</si>
  <si>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</si>
  <si>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</si>
  <si>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</si>
  <si>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</si>
  <si>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</si>
  <si>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</si>
  <si>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</si>
  <si>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</si>
  <si>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</si>
  <si>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</si>
  <si>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</si>
  <si>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</si>
  <si>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</si>
  <si>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</si>
  <si>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</si>
  <si>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</si>
  <si>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</si>
  <si>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</si>
  <si>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</si>
  <si>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</si>
  <si>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</si>
  <si>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</si>
  <si>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</si>
  <si>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</si>
  <si>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</si>
  <si>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</si>
  <si>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</si>
  <si>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</si>
  <si>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</si>
  <si>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</si>
  <si>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</si>
  <si>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</si>
  <si>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</si>
  <si>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</si>
  <si>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</si>
  <si>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</si>
  <si>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</si>
  <si>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</si>
  <si>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</si>
  <si>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</si>
  <si>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</si>
  <si>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</si>
  <si>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</si>
  <si>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</si>
  <si>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</si>
  <si>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</si>
  <si>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</si>
  <si>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</si>
  <si>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</si>
  <si>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</si>
  <si>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</si>
  <si>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</si>
  <si>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</si>
  <si>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</si>
  <si>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</si>
  <si>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</si>
  <si>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</si>
  <si>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</si>
  <si>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</si>
  <si>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</si>
  <si>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</si>
  <si>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</si>
  <si>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</si>
  <si>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</si>
  <si>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</si>
  <si>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</si>
  <si>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</si>
  <si>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</si>
  <si>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</si>
  <si>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</si>
  <si>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</si>
  <si>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</si>
  <si>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</si>
  <si>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</si>
  <si>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</si>
  <si>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</si>
  <si>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</si>
  <si>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</si>
  <si>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</si>
  <si>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</si>
  <si>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</si>
  <si>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0.11</t>
  </si>
  <si>
    <t>▲ 2.76</t>
  </si>
  <si>
    <t>美馬市水道事業会計</t>
  </si>
  <si>
    <t>一般会計</t>
  </si>
  <si>
    <t>美馬市工業用水道事業会計</t>
  </si>
  <si>
    <t>美馬市介護保険特別会計</t>
  </si>
  <si>
    <t>美馬市下水道事業会計</t>
  </si>
  <si>
    <t>美馬市国民健康保険特別会計</t>
  </si>
  <si>
    <t>美馬市簡易水道事業会計</t>
  </si>
  <si>
    <t>美馬市後期高齢者医療特別会計</t>
  </si>
  <si>
    <t>その他会計（赤字）</t>
  </si>
  <si>
    <t>その他会計（黒字）</t>
  </si>
  <si>
    <t>R01</t>
    <phoneticPr fontId="5"/>
  </si>
  <si>
    <t>R02</t>
    <phoneticPr fontId="5"/>
  </si>
  <si>
    <t>R03</t>
    <phoneticPr fontId="5"/>
  </si>
  <si>
    <t>R04</t>
    <phoneticPr fontId="5"/>
  </si>
  <si>
    <t>R05</t>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</si>
  <si>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</si>
  <si>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美馬地区広域行政組合（美馬地区広域振興事業特別会計）</t>
    <rPh sb="0" eb="2">
      <t>ミマ</t>
    </rPh>
    <rPh sb="2" eb="4">
      <t>チク</t>
    </rPh>
    <rPh sb="4" eb="6">
      <t>コウイキ</t>
    </rPh>
    <rPh sb="6" eb="8">
      <t>ギョウセイ</t>
    </rPh>
    <rPh sb="8" eb="10">
      <t>クミアイ</t>
    </rPh>
    <rPh sb="11" eb="13">
      <t>ミマ</t>
    </rPh>
    <rPh sb="13" eb="15">
      <t>チク</t>
    </rPh>
    <rPh sb="15" eb="17">
      <t>コウイキ</t>
    </rPh>
    <rPh sb="17" eb="19">
      <t>シンコウ</t>
    </rPh>
    <rPh sb="19" eb="21">
      <t>ジギョウ</t>
    </rPh>
    <rPh sb="21" eb="23">
      <t>トクベツ</t>
    </rPh>
    <rPh sb="23" eb="25">
      <t>カイケイ</t>
    </rPh>
    <phoneticPr fontId="5"/>
  </si>
  <si>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</si>
  <si>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</si>
  <si>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</si>
  <si>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</si>
  <si>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</si>
  <si>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</si>
  <si>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</si>
  <si>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</si>
  <si>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</si>
  <si>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</si>
  <si>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</si>
  <si>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一般社団法人　美馬観光ビューロー</t>
    <rPh sb="0" eb="2">
      <t>イッパン</t>
    </rPh>
    <rPh sb="2" eb="6">
      <t>シャダンホウジン</t>
    </rPh>
    <rPh sb="7" eb="9">
      <t>ミマ</t>
    </rPh>
    <rPh sb="9" eb="11">
      <t>カンコウ</t>
    </rPh>
    <phoneticPr fontId="2"/>
  </si>
  <si>
    <t>地域振興基金</t>
    <phoneticPr fontId="5"/>
  </si>
  <si>
    <t>まちづくり基金</t>
    <phoneticPr fontId="2"/>
  </si>
  <si>
    <t>公共施設等総合管理基金</t>
    <phoneticPr fontId="2"/>
  </si>
  <si>
    <t>オラレまちづくり基金</t>
    <phoneticPr fontId="2"/>
  </si>
  <si>
    <t>森林環境基金</t>
    <phoneticPr fontId="2"/>
  </si>
  <si>
    <t>株式会社　ウッドピア</t>
    <rPh sb="0" eb="4">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</si>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</sst>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A692-4163-8090-A7B417AE61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92253</c:v>
                </c:pt>
                <c:pt idx="1">
                  <c:v>82501</c:v>
                </c:pt>
                <c:pt idx="2">
                  <c:v>90833</c:v>
                </c:pt>
                <c:pt idx="3">
                  <c:v>70239</c:v>
                </c:pt>
                <c:pt idx="4">
                  <c:v>104099</c:v>
                </c:pt>
              </c:numCache>
            </c:numRef>
          </c:val>
          <c:smooth val="0"/>
          <c:extLst>
            <c:ext xmlns:c16="http://schemas.microsoft.com/office/drawing/2014/chart" uri="{C3380CC4-5D6E-409C-BE32-E72D297353CC}">
              <c16:uniqueId val="{00000001-A692-4163-8090-A7B417AE61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5.33</c:v>
                </c:pt>
                <c:pt idx="1">
                  <c:v>5.05</c:v>
                </c:pt>
                <c:pt idx="2">
                  <c:v>4.0599999999999996</c:v>
                </c:pt>
                <c:pt idx="3">
                  <c:v>5.25</c:v>
                </c:pt>
                <c:pt idx="4">
                  <c:v>5.62</c:v>
                </c:pt>
              </c:numCache>
            </c:numRef>
          </c:val>
          <c:extLst>
            <c:ext xmlns:c16="http://schemas.microsoft.com/office/drawing/2014/chart" uri="{C3380CC4-5D6E-409C-BE32-E72D297353CC}">
              <c16:uniqueId val="{00000000-CCE2-42D3-A9E3-056CC541CB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33.85</c:v>
                </c:pt>
                <c:pt idx="1">
                  <c:v>32.78</c:v>
                </c:pt>
                <c:pt idx="2">
                  <c:v>33.549999999999997</c:v>
                </c:pt>
                <c:pt idx="3">
                  <c:v>34.86</c:v>
                </c:pt>
                <c:pt idx="4">
                  <c:v>31.8</c:v>
                </c:pt>
              </c:numCache>
            </c:numRef>
          </c:val>
          <c:extLst>
            <c:ext xmlns:c16="http://schemas.microsoft.com/office/drawing/2014/chart" uri="{C3380CC4-5D6E-409C-BE32-E72D297353CC}">
              <c16:uniqueId val="{00000001-CCE2-42D3-A9E3-056CC541CB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0.13</c:v>
                </c:pt>
                <c:pt idx="1">
                  <c:v>-0.11</c:v>
                </c:pt>
                <c:pt idx="2">
                  <c:v>1.86</c:v>
                </c:pt>
                <c:pt idx="3">
                  <c:v>1.08</c:v>
                </c:pt>
                <c:pt idx="4">
                  <c:v>-2.76</c:v>
                </c:pt>
              </c:numCache>
            </c:numRef>
          </c:val>
          <c:smooth val="0"/>
          <c:extLst>
            <c:ext xmlns:c16="http://schemas.microsoft.com/office/drawing/2014/chart" uri="{C3380CC4-5D6E-409C-BE32-E72D297353CC}">
              <c16:uniqueId val="{00000002-CCE2-42D3-A9E3-056CC541CB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0.01</c:v>
                </c:pt>
                <c:pt idx="8">
                  <c:v>#N/A</c:v>
                </c:pt>
                <c:pt idx="9">
                  <c:v>0</c:v>
                </c:pt>
              </c:numCache>
            </c:numRef>
          </c:val>
          <c:extLst>
            <c:ext xmlns:c16="http://schemas.microsoft.com/office/drawing/2014/chart" uri="{C3380CC4-5D6E-409C-BE32-E72D297353CC}">
              <c16:uniqueId val="{00000000-0443-4142-99D2-8458F99CA2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43-4142-99D2-8458F99CA2D0}"/>
            </c:ext>
          </c:extLst>
        </c:ser>
        <c:ser>
          <c:idx val="2"/>
          <c:order val="2"/>
          <c:tx>
            <c:strRef>
              <c:f>データシート!$A$29</c:f>
              <c:strCache>
                <c:ptCount val="1"/>
                <c:pt idx="0">
                  <c:v>美馬市後期高齢者医療特別会計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0.02</c:v>
                </c:pt>
                <c:pt idx="4">
                  <c:v>#N/A</c:v>
                </c:pt>
                <c:pt idx="5">
                  <c:v>0.01</c:v>
                </c:pt>
                <c:pt idx="6">
                  <c:v>#N/A</c:v>
                </c:pt>
                <c:pt idx="7">
                  <c:v>0.02</c:v>
                </c:pt>
                <c:pt idx="8">
                  <c:v>#N/A</c:v>
                </c:pt>
                <c:pt idx="9">
                  <c:v>0.03</c:v>
                </c:pt>
              </c:numCache>
            </c:numRef>
          </c:val>
          <c:extLst>
            <c:ext xmlns:c16="http://schemas.microsoft.com/office/drawing/2014/chart" uri="{C3380CC4-5D6E-409C-BE32-E72D297353CC}">
              <c16:uniqueId val="{00000002-0443-4142-99D2-8458F99CA2D0}"/>
            </c:ext>
          </c:extLst>
        </c:ser>
        <c:ser>
          <c:idx val="3"/>
          <c:order val="3"/>
          <c:tx>
            <c:strRef>
              <c:f>データシート!$A$30</c:f>
              <c:strCache>
                <c:ptCount val="1"/>
                <c:pt idx="0">
                  <c:v>美馬市簡易水道事業会計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0.13</c:v>
                </c:pt>
                <c:pt idx="4">
                  <c:v>#N/A</c:v>
                </c:pt>
                <c:pt idx="5">
                  <c:v>0.15</c:v>
                </c:pt>
                <c:pt idx="6">
                  <c:v>#N/A</c:v>
                </c:pt>
                <c:pt idx="7">
                  <c:v>0.2</c:v>
                </c:pt>
                <c:pt idx="8">
                  <c:v>#N/A</c:v>
                </c:pt>
                <c:pt idx="9">
                  <c:v>0.21</c:v>
                </c:pt>
              </c:numCache>
            </c:numRef>
          </c:val>
          <c:extLst>
            <c:ext xmlns:c16="http://schemas.microsoft.com/office/drawing/2014/chart" uri="{C3380CC4-5D6E-409C-BE32-E72D297353CC}">
              <c16:uniqueId val="{00000003-0443-4142-99D2-8458F99CA2D0}"/>
            </c:ext>
          </c:extLst>
        </c:ser>
        <c:ser>
          <c:idx val="4"/>
          <c:order val="4"/>
          <c:tx>
            <c:strRef>
              <c:f>データシート!$A$31</c:f>
              <c:strCache>
                <c:ptCount val="1"/>
                <c:pt idx="0">
                  <c:v>美馬市国民健康保険特別会計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0.34</c:v>
                </c:pt>
                <c:pt idx="4">
                  <c:v>#N/A</c:v>
                </c:pt>
                <c:pt idx="5">
                  <c:v>0.52</c:v>
                </c:pt>
                <c:pt idx="6">
                  <c:v>#N/A</c:v>
                </c:pt>
                <c:pt idx="7">
                  <c:v>0.34</c:v>
                </c:pt>
                <c:pt idx="8">
                  <c:v>#N/A</c:v>
                </c:pt>
                <c:pt idx="9">
                  <c:v>0.28999999999999998</c:v>
                </c:pt>
              </c:numCache>
            </c:numRef>
          </c:val>
          <c:extLst>
            <c:ext xmlns:c16="http://schemas.microsoft.com/office/drawing/2014/chart" uri="{C3380CC4-5D6E-409C-BE32-E72D297353CC}">
              <c16:uniqueId val="{00000004-0443-4142-99D2-8458F99CA2D0}"/>
            </c:ext>
          </c:extLst>
        </c:ser>
        <c:ser>
          <c:idx val="5"/>
          <c:order val="5"/>
          <c:tx>
            <c:strRef>
              <c:f>データシート!$A$32</c:f>
              <c:strCache>
                <c:ptCount val="1"/>
                <c:pt idx="0">
                  <c:v>美馬市下水道事業会計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0.21</c:v>
                </c:pt>
                <c:pt idx="4">
                  <c:v>#N/A</c:v>
                </c:pt>
                <c:pt idx="5">
                  <c:v>0.27</c:v>
                </c:pt>
                <c:pt idx="6">
                  <c:v>#N/A</c:v>
                </c:pt>
                <c:pt idx="7">
                  <c:v>0.32</c:v>
                </c:pt>
                <c:pt idx="8">
                  <c:v>#N/A</c:v>
                </c:pt>
                <c:pt idx="9">
                  <c:v>0.45</c:v>
                </c:pt>
              </c:numCache>
            </c:numRef>
          </c:val>
          <c:extLst>
            <c:ext xmlns:c16="http://schemas.microsoft.com/office/drawing/2014/chart" uri="{C3380CC4-5D6E-409C-BE32-E72D297353CC}">
              <c16:uniqueId val="{00000005-0443-4142-99D2-8458F99CA2D0}"/>
            </c:ext>
          </c:extLst>
        </c:ser>
        <c:ser>
          <c:idx val="6"/>
          <c:order val="6"/>
          <c:tx>
            <c:strRef>
              <c:f>データシート!$A$33</c:f>
              <c:strCache>
                <c:ptCount val="1"/>
                <c:pt idx="0">
                  <c:v>美馬市介護保険特別会計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0.62</c:v>
                </c:pt>
                <c:pt idx="4">
                  <c:v>#N/A</c:v>
                </c:pt>
                <c:pt idx="5">
                  <c:v>1.26</c:v>
                </c:pt>
                <c:pt idx="6">
                  <c:v>#N/A</c:v>
                </c:pt>
                <c:pt idx="7">
                  <c:v>0.93</c:v>
                </c:pt>
                <c:pt idx="8">
                  <c:v>#N/A</c:v>
                </c:pt>
                <c:pt idx="9">
                  <c:v>0.66</c:v>
                </c:pt>
              </c:numCache>
            </c:numRef>
          </c:val>
          <c:extLst>
            <c:ext xmlns:c16="http://schemas.microsoft.com/office/drawing/2014/chart" uri="{C3380CC4-5D6E-409C-BE32-E72D297353CC}">
              <c16:uniqueId val="{00000006-0443-4142-99D2-8458F99CA2D0}"/>
            </c:ext>
          </c:extLst>
        </c:ser>
        <c:ser>
          <c:idx val="7"/>
          <c:order val="7"/>
          <c:tx>
            <c:strRef>
              <c:f>データシート!$A$34</c:f>
              <c:strCache>
                <c:ptCount val="1"/>
                <c:pt idx="0">
                  <c:v>美馬市工業用水道事業会計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1.51</c:v>
                </c:pt>
                <c:pt idx="4">
                  <c:v>#N/A</c:v>
                </c:pt>
                <c:pt idx="5">
                  <c:v>1.68</c:v>
                </c:pt>
                <c:pt idx="6">
                  <c:v>#N/A</c:v>
                </c:pt>
                <c:pt idx="7">
                  <c:v>1.89</c:v>
                </c:pt>
                <c:pt idx="8">
                  <c:v>#N/A</c:v>
                </c:pt>
                <c:pt idx="9">
                  <c:v>1.98</c:v>
                </c:pt>
              </c:numCache>
            </c:numRef>
          </c:val>
          <c:extLst>
            <c:ext xmlns:c16="http://schemas.microsoft.com/office/drawing/2014/chart" uri="{C3380CC4-5D6E-409C-BE32-E72D297353CC}">
              <c16:uniqueId val="{00000007-0443-4142-99D2-8458F99CA2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5.29</c:v>
                </c:pt>
                <c:pt idx="2">
                  <c:v>#N/A</c:v>
                </c:pt>
                <c:pt idx="3">
                  <c:v>5</c:v>
                </c:pt>
                <c:pt idx="4">
                  <c:v>#N/A</c:v>
                </c:pt>
                <c:pt idx="5">
                  <c:v>4.01</c:v>
                </c:pt>
                <c:pt idx="6">
                  <c:v>#N/A</c:v>
                </c:pt>
                <c:pt idx="7">
                  <c:v>5.25</c:v>
                </c:pt>
                <c:pt idx="8">
                  <c:v>#N/A</c:v>
                </c:pt>
                <c:pt idx="9">
                  <c:v>5.62</c:v>
                </c:pt>
              </c:numCache>
            </c:numRef>
          </c:val>
          <c:extLst>
            <c:ext xmlns:c16="http://schemas.microsoft.com/office/drawing/2014/chart" uri="{C3380CC4-5D6E-409C-BE32-E72D297353CC}">
              <c16:uniqueId val="{00000008-0443-4142-99D2-8458F99CA2D0}"/>
            </c:ext>
          </c:extLst>
        </c:ser>
        <c:ser>
          <c:idx val="9"/>
          <c:order val="9"/>
          <c:tx>
            <c:strRef>
              <c:f>データシート!$A$36</c:f>
              <c:strCache>
                <c:ptCount val="1"/>
                <c:pt idx="0">
                  <c:v>美馬市水道事業会計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6.03</c:v>
                </c:pt>
                <c:pt idx="2">
                  <c:v>#N/A</c:v>
                </c:pt>
                <c:pt idx="3">
                  <c:v>5.85</c:v>
                </c:pt>
                <c:pt idx="4">
                  <c:v>#N/A</c:v>
                </c:pt>
                <c:pt idx="5">
                  <c:v>5.61</c:v>
                </c:pt>
                <c:pt idx="6">
                  <c:v>#N/A</c:v>
                </c:pt>
                <c:pt idx="7">
                  <c:v>5.77</c:v>
                </c:pt>
                <c:pt idx="8">
                  <c:v>#N/A</c:v>
                </c:pt>
                <c:pt idx="9">
                  <c:v>5.75</c:v>
                </c:pt>
              </c:numCache>
            </c:numRef>
          </c:val>
          <c:extLst>
            <c:ext xmlns:c16="http://schemas.microsoft.com/office/drawing/2014/chart" uri="{C3380CC4-5D6E-409C-BE32-E72D297353CC}">
              <c16:uniqueId val="{00000009-0443-4142-99D2-8458F99CA2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2219</c:v>
                </c:pt>
                <c:pt idx="5">
                  <c:v>2226</c:v>
                </c:pt>
                <c:pt idx="8">
                  <c:v>2269</c:v>
                </c:pt>
                <c:pt idx="11">
                  <c:v>2193</c:v>
                </c:pt>
                <c:pt idx="14">
                  <c:v>2215</c:v>
                </c:pt>
              </c:numCache>
            </c:numRef>
          </c:val>
          <c:extLst>
            <c:ext xmlns:c16="http://schemas.microsoft.com/office/drawing/2014/chart" uri="{C3380CC4-5D6E-409C-BE32-E72D297353CC}">
              <c16:uniqueId val="{00000000-B8AC-4033-A304-2B4C358148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AC-4033-A304-2B4C358148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AC-4033-A304-2B4C358148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11</c:v>
                </c:pt>
                <c:pt idx="6">
                  <c:v>10</c:v>
                </c:pt>
                <c:pt idx="9">
                  <c:v>3</c:v>
                </c:pt>
                <c:pt idx="12">
                  <c:v>0</c:v>
                </c:pt>
              </c:numCache>
            </c:numRef>
          </c:val>
          <c:extLst>
            <c:ext xmlns:c16="http://schemas.microsoft.com/office/drawing/2014/chart" uri="{C3380CC4-5D6E-409C-BE32-E72D297353CC}">
              <c16:uniqueId val="{00000003-B8AC-4033-A304-2B4C358148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230</c:v>
                </c:pt>
                <c:pt idx="3">
                  <c:v>212</c:v>
                </c:pt>
                <c:pt idx="6">
                  <c:v>203</c:v>
                </c:pt>
                <c:pt idx="9">
                  <c:v>199</c:v>
                </c:pt>
                <c:pt idx="12">
                  <c:v>216</c:v>
                </c:pt>
              </c:numCache>
            </c:numRef>
          </c:val>
          <c:extLst>
            <c:ext xmlns:c16="http://schemas.microsoft.com/office/drawing/2014/chart" uri="{C3380CC4-5D6E-409C-BE32-E72D297353CC}">
              <c16:uniqueId val="{00000004-B8AC-4033-A304-2B4C358148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AC-4033-A304-2B4C358148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AC-4033-A304-2B4C358148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2860</c:v>
                </c:pt>
                <c:pt idx="3">
                  <c:v>2908</c:v>
                </c:pt>
                <c:pt idx="6">
                  <c:v>2978</c:v>
                </c:pt>
                <c:pt idx="9">
                  <c:v>2883</c:v>
                </c:pt>
                <c:pt idx="12">
                  <c:v>2903</c:v>
                </c:pt>
              </c:numCache>
            </c:numRef>
          </c:val>
          <c:extLst>
            <c:ext xmlns:c16="http://schemas.microsoft.com/office/drawing/2014/chart" uri="{C3380CC4-5D6E-409C-BE32-E72D297353CC}">
              <c16:uniqueId val="{00000007-B8AC-4033-A304-2B4C358148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878</c:v>
                </c:pt>
                <c:pt idx="2">
                  <c:v>#N/A</c:v>
                </c:pt>
                <c:pt idx="3">
                  <c:v>#N/A</c:v>
                </c:pt>
                <c:pt idx="4">
                  <c:v>905</c:v>
                </c:pt>
                <c:pt idx="5">
                  <c:v>#N/A</c:v>
                </c:pt>
                <c:pt idx="6">
                  <c:v>#N/A</c:v>
                </c:pt>
                <c:pt idx="7">
                  <c:v>922</c:v>
                </c:pt>
                <c:pt idx="8">
                  <c:v>#N/A</c:v>
                </c:pt>
                <c:pt idx="9">
                  <c:v>#N/A</c:v>
                </c:pt>
                <c:pt idx="10">
                  <c:v>892</c:v>
                </c:pt>
                <c:pt idx="11">
                  <c:v>#N/A</c:v>
                </c:pt>
                <c:pt idx="12">
                  <c:v>#N/A</c:v>
                </c:pt>
                <c:pt idx="13">
                  <c:v>904</c:v>
                </c:pt>
                <c:pt idx="14">
                  <c:v>#N/A</c:v>
                </c:pt>
              </c:numCache>
            </c:numRef>
          </c:val>
          <c:smooth val="0"/>
          <c:extLst>
            <c:ext xmlns:c16="http://schemas.microsoft.com/office/drawing/2014/chart" uri="{C3380CC4-5D6E-409C-BE32-E72D297353CC}">
              <c16:uniqueId val="{00000008-B8AC-4033-A304-2B4C358148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23188</c:v>
                </c:pt>
                <c:pt idx="5">
                  <c:v>22625</c:v>
                </c:pt>
                <c:pt idx="8">
                  <c:v>22092</c:v>
                </c:pt>
                <c:pt idx="11">
                  <c:v>21512</c:v>
                </c:pt>
                <c:pt idx="14">
                  <c:v>20467</c:v>
                </c:pt>
              </c:numCache>
            </c:numRef>
          </c:val>
          <c:extLst>
            <c:ext xmlns:c16="http://schemas.microsoft.com/office/drawing/2014/chart" uri="{C3380CC4-5D6E-409C-BE32-E72D297353CC}">
              <c16:uniqueId val="{00000000-B140-4C42-95A2-8FCA0F5E4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c:v>
                </c:pt>
                <c:pt idx="5">
                  <c:v>30</c:v>
                </c:pt>
                <c:pt idx="8">
                  <c:v>16</c:v>
                </c:pt>
                <c:pt idx="11">
                  <c:v>11</c:v>
                </c:pt>
                <c:pt idx="14">
                  <c:v>6</c:v>
                </c:pt>
              </c:numCache>
            </c:numRef>
          </c:val>
          <c:extLst>
            <c:ext xmlns:c16="http://schemas.microsoft.com/office/drawing/2014/chart" uri="{C3380CC4-5D6E-409C-BE32-E72D297353CC}">
              <c16:uniqueId val="{00000001-B140-4C42-95A2-8FCA0F5E4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6226</c:v>
                </c:pt>
                <c:pt idx="5">
                  <c:v>6254</c:v>
                </c:pt>
                <c:pt idx="8">
                  <c:v>6952</c:v>
                </c:pt>
                <c:pt idx="11">
                  <c:v>6839</c:v>
                </c:pt>
                <c:pt idx="14">
                  <c:v>6335</c:v>
                </c:pt>
              </c:numCache>
            </c:numRef>
          </c:val>
          <c:extLst>
            <c:ext xmlns:c16="http://schemas.microsoft.com/office/drawing/2014/chart" uri="{C3380CC4-5D6E-409C-BE32-E72D297353CC}">
              <c16:uniqueId val="{00000002-B140-4C42-95A2-8FCA0F5E4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40-4C42-95A2-8FCA0F5E4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40-4C42-95A2-8FCA0F5E4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40-4C42-95A2-8FCA0F5E4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3107</c:v>
                </c:pt>
                <c:pt idx="3">
                  <c:v>3083</c:v>
                </c:pt>
                <c:pt idx="6">
                  <c:v>2991</c:v>
                </c:pt>
                <c:pt idx="9">
                  <c:v>2955</c:v>
                </c:pt>
                <c:pt idx="12">
                  <c:v>2507</c:v>
                </c:pt>
              </c:numCache>
            </c:numRef>
          </c:val>
          <c:extLst>
            <c:ext xmlns:c16="http://schemas.microsoft.com/office/drawing/2014/chart" uri="{C3380CC4-5D6E-409C-BE32-E72D297353CC}">
              <c16:uniqueId val="{00000006-B140-4C42-95A2-8FCA0F5E4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8</c:v>
                </c:pt>
                <c:pt idx="6">
                  <c:v>2</c:v>
                </c:pt>
                <c:pt idx="9">
                  <c:v>0</c:v>
                </c:pt>
                <c:pt idx="12">
                  <c:v>0</c:v>
                </c:pt>
              </c:numCache>
            </c:numRef>
          </c:val>
          <c:extLst>
            <c:ext xmlns:c16="http://schemas.microsoft.com/office/drawing/2014/chart" uri="{C3380CC4-5D6E-409C-BE32-E72D297353CC}">
              <c16:uniqueId val="{00000007-B140-4C42-95A2-8FCA0F5E4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1610</c:v>
                </c:pt>
                <c:pt idx="3">
                  <c:v>1057</c:v>
                </c:pt>
                <c:pt idx="6">
                  <c:v>615</c:v>
                </c:pt>
                <c:pt idx="9">
                  <c:v>554</c:v>
                </c:pt>
                <c:pt idx="12">
                  <c:v>1549</c:v>
                </c:pt>
              </c:numCache>
            </c:numRef>
          </c:val>
          <c:extLst>
            <c:ext xmlns:c16="http://schemas.microsoft.com/office/drawing/2014/chart" uri="{C3380CC4-5D6E-409C-BE32-E72D297353CC}">
              <c16:uniqueId val="{00000008-B140-4C42-95A2-8FCA0F5E4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40-4C42-95A2-8FCA0F5E4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29443</c:v>
                </c:pt>
                <c:pt idx="3">
                  <c:v>28680</c:v>
                </c:pt>
                <c:pt idx="6">
                  <c:v>27737</c:v>
                </c:pt>
                <c:pt idx="9">
                  <c:v>26521</c:v>
                </c:pt>
                <c:pt idx="12">
                  <c:v>26085</c:v>
                </c:pt>
              </c:numCache>
            </c:numRef>
          </c:val>
          <c:extLst>
            <c:ext xmlns:c16="http://schemas.microsoft.com/office/drawing/2014/chart" uri="{C3380CC4-5D6E-409C-BE32-E72D297353CC}">
              <c16:uniqueId val="{0000000A-B140-4C42-95A2-8FCA0F5E48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4693</c:v>
                </c:pt>
                <c:pt idx="2">
                  <c:v>#N/A</c:v>
                </c:pt>
                <c:pt idx="3">
                  <c:v>#N/A</c:v>
                </c:pt>
                <c:pt idx="4">
                  <c:v>3919</c:v>
                </c:pt>
                <c:pt idx="5">
                  <c:v>#N/A</c:v>
                </c:pt>
                <c:pt idx="6">
                  <c:v>#N/A</c:v>
                </c:pt>
                <c:pt idx="7">
                  <c:v>2286</c:v>
                </c:pt>
                <c:pt idx="8">
                  <c:v>#N/A</c:v>
                </c:pt>
                <c:pt idx="9">
                  <c:v>#N/A</c:v>
                </c:pt>
                <c:pt idx="10">
                  <c:v>1669</c:v>
                </c:pt>
                <c:pt idx="11">
                  <c:v>#N/A</c:v>
                </c:pt>
                <c:pt idx="12">
                  <c:v>#N/A</c:v>
                </c:pt>
                <c:pt idx="13">
                  <c:v>3333</c:v>
                </c:pt>
                <c:pt idx="14">
                  <c:v>#N/A</c:v>
                </c:pt>
              </c:numCache>
            </c:numRef>
          </c:val>
          <c:smooth val="0"/>
          <c:extLst>
            <c:ext xmlns:c16="http://schemas.microsoft.com/office/drawing/2014/chart" uri="{C3380CC4-5D6E-409C-BE32-E72D297353CC}">
              <c16:uniqueId val="{0000000B-B140-4C42-95A2-8FCA0F5E48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4096</c:v>
                </c:pt>
                <c:pt idx="1">
                  <c:v>4096</c:v>
                </c:pt>
                <c:pt idx="2">
                  <c:v>3730</c:v>
                </c:pt>
              </c:numCache>
            </c:numRef>
          </c:val>
          <c:extLst>
            <c:ext xmlns:c16="http://schemas.microsoft.com/office/drawing/2014/chart" uri="{C3380CC4-5D6E-409C-BE32-E72D297353CC}">
              <c16:uniqueId val="{00000000-FE1B-4293-84CA-9131E33D91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1014</c:v>
                </c:pt>
                <c:pt idx="1">
                  <c:v>984</c:v>
                </c:pt>
                <c:pt idx="2">
                  <c:v>832</c:v>
                </c:pt>
              </c:numCache>
            </c:numRef>
          </c:val>
          <c:extLst>
            <c:ext xmlns:c16="http://schemas.microsoft.com/office/drawing/2014/chart" uri="{C3380CC4-5D6E-409C-BE32-E72D297353CC}">
              <c16:uniqueId val="{00000001-FE1B-4293-84CA-9131E33D91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3189</c:v>
                </c:pt>
                <c:pt idx="1">
                  <c:v>2900</c:v>
                </c:pt>
                <c:pt idx="2">
                  <c:v>2843</c:v>
                </c:pt>
              </c:numCache>
            </c:numRef>
          </c:val>
          <c:extLst>
            <c:ext xmlns:c16="http://schemas.microsoft.com/office/drawing/2014/chart" uri="{C3380CC4-5D6E-409C-BE32-E72D297353CC}">
              <c16:uniqueId val="{00000002-FE1B-4293-84CA-9131E33D91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26,762
26,265
367.14
22,037,251
21,312,292
659,392
11,728,769
26,085,355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人口減少、特に全国平均を上回る高齢化率により生産年齢人口が減少していることなどから税収が伸び悩んでおり、財政力指数については類似団体平均を下回っている。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の「美馬市行財政システム改革基本方針」での成果等を踏まえ、今後の人口減少や地方交付税の合併特例加算の終了を見据えた「美馬市行財政改革指針」に基づき、引き続き歳出の削減と歳入の確保に努め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年度においては増加しており、令和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年度が著しく高い要因は、物件費や補助費等、繰出金の決算額が大きく増加したこと、また、特定目的基金の繰入金等充当財源の減少により、経常一般財源が大きく増加したためである。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今後「財政健全化目標」や「中期財政計画」に基づき、財政構造の弾力性が保てるよう努める。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109038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57180"/>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60</xdr:row>
      <xdr:rowOff>170180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100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61</xdr:row>
      <xdr:rowOff>50437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100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50437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8479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58238</xdr:rowOff>
    </xdr:from>
    <xdr:to>
      <xdr:col>23</xdr:col>
      <xdr:colOff>184150</xdr:colOff>
      <xdr:row>61</xdr:row>
      <xdr:rowOff>159838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30315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171087</xdr:rowOff>
    </xdr:from>
    <xdr:to>
      <xdr:col>11</xdr:col>
      <xdr:colOff>82550</xdr:colOff>
      <xdr:row>61</xdr:row>
      <xdr:rowOff>101237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86014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人当たり人件費・物件費等決算額は年々増加している。主な理由としては、物件費の決算額が各種除却事業や光熱水費の高騰等により約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百万円増加していることが大きい。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今後も、多くの公共施設が耐用年数を経過していくことから、公共施設等管理計画に基づき、集約・複合化、除却等の手法により、管理施設の縮小に努める。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96988</xdr:rowOff>
    </xdr:from>
    <xdr:to>
      <xdr:col>23</xdr:col>
      <xdr:colOff>133350</xdr:colOff>
      <xdr:row>82</xdr:row>
      <xdr:rowOff>116019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5888"/>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83710</xdr:rowOff>
    </xdr:from>
    <xdr:to>
      <xdr:col>19</xdr:col>
      <xdr:colOff>133350</xdr:colOff>
      <xdr:row>82</xdr:row>
      <xdr:rowOff>96988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2610"/>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60120</xdr:rowOff>
    </xdr:from>
    <xdr:to>
      <xdr:col>15</xdr:col>
      <xdr:colOff>82550</xdr:colOff>
      <xdr:row>82</xdr:row>
      <xdr:rowOff>83710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9020"/>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44824</xdr:rowOff>
    </xdr:from>
    <xdr:to>
      <xdr:col>11</xdr:col>
      <xdr:colOff>31750</xdr:colOff>
      <xdr:row>82</xdr:row>
      <xdr:rowOff>60120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3724"/>
          <a:ext cx="889000" cy="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65219</xdr:rowOff>
    </xdr:from>
    <xdr:to>
      <xdr:col>23</xdr:col>
      <xdr:colOff>184150</xdr:colOff>
      <xdr:row>82</xdr:row>
      <xdr:rowOff>166819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37296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46188</xdr:rowOff>
    </xdr:from>
    <xdr:to>
      <xdr:col>19</xdr:col>
      <xdr:colOff>184150</xdr:colOff>
      <xdr:row>82</xdr:row>
      <xdr:rowOff>147788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132565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32910</xdr:rowOff>
    </xdr:from>
    <xdr:to>
      <xdr:col>15</xdr:col>
      <xdr:colOff>133350</xdr:colOff>
      <xdr:row>82</xdr:row>
      <xdr:rowOff>134510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119287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9320</xdr:rowOff>
    </xdr:from>
    <xdr:to>
      <xdr:col>11</xdr:col>
      <xdr:colOff>82550</xdr:colOff>
      <xdr:row>82</xdr:row>
      <xdr:rowOff>110920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165474</xdr:rowOff>
    </xdr:from>
    <xdr:to>
      <xdr:col>7</xdr:col>
      <xdr:colOff>31750</xdr:colOff>
      <xdr:row>82</xdr:row>
      <xdr:rowOff>95624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80401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％台で推移していたが、</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％台に低下した。今後も国の人事院勧告を参考に適正な給与水準を反映し、人件費の削減に努める。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1332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13405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13405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人と職員数は減少しているものの、人口減少率が大きく、人口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人当たり職員数では増加となっている。類似団体平均まで職員数を減らすとなると、大規模な職員削減が必要となる。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31581</xdr:rowOff>
    </xdr:from>
    <xdr:to>
      <xdr:col>81</xdr:col>
      <xdr:colOff>44450</xdr:colOff>
      <xdr:row>62</xdr:row>
      <xdr:rowOff>52494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61481"/>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21929</xdr:rowOff>
    </xdr:from>
    <xdr:to>
      <xdr:col>77</xdr:col>
      <xdr:colOff>44450</xdr:colOff>
      <xdr:row>62</xdr:row>
      <xdr:rowOff>31581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5182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170857</xdr:rowOff>
    </xdr:from>
    <xdr:to>
      <xdr:col>72</xdr:col>
      <xdr:colOff>203200</xdr:colOff>
      <xdr:row>62</xdr:row>
      <xdr:rowOff>21929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29307"/>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170857</xdr:rowOff>
    </xdr:from>
    <xdr:to>
      <xdr:col>68</xdr:col>
      <xdr:colOff>152400</xdr:colOff>
      <xdr:row>62</xdr:row>
      <xdr:rowOff>212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29307"/>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xdr:rowOff>
    </xdr:from>
    <xdr:to>
      <xdr:col>81</xdr:col>
      <xdr:colOff>95250</xdr:colOff>
      <xdr:row>62</xdr:row>
      <xdr:rowOff>103294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145221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152231</xdr:rowOff>
    </xdr:from>
    <xdr:to>
      <xdr:col>77</xdr:col>
      <xdr:colOff>95250</xdr:colOff>
      <xdr:row>62</xdr:row>
      <xdr:rowOff>82381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67158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9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142579</xdr:rowOff>
    </xdr:from>
    <xdr:to>
      <xdr:col>73</xdr:col>
      <xdr:colOff>44450</xdr:colOff>
      <xdr:row>62</xdr:row>
      <xdr:rowOff>72729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57506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120057</xdr:rowOff>
    </xdr:from>
    <xdr:to>
      <xdr:col>68</xdr:col>
      <xdr:colOff>203200</xdr:colOff>
      <xdr:row>62</xdr:row>
      <xdr:rowOff>50207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34984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35789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ほぼ横ばいで類似団体比較でも同水準で推移している。今後も標準財政規模の増減に左右されながらも「中期財政計画・財政見通し」を踏まえ、事業の適切な取捨選択と、地方債の新規発行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24024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67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26035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676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26035</xdr:rowOff>
    </xdr:from>
    <xdr:to>
      <xdr:col>72</xdr:col>
      <xdr:colOff>203200</xdr:colOff>
      <xdr:row>37</xdr:row>
      <xdr:rowOff>32067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6968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44133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7571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59601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03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146685</xdr:rowOff>
    </xdr:from>
    <xdr:to>
      <xdr:col>73</xdr:col>
      <xdr:colOff>44450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61612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67644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年度については減債基金、財政調整基金の取崩しが多く行われたため、充当可能基金残高が大きく減少した。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今後も汚泥再生処理施設等大規模な事業を行うための地方債借入は必要となってくるが、その他事業でのコントロール等で地方債新規発行の抑制を図る。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110321</xdr:rowOff>
    </xdr:from>
    <xdr:to>
      <xdr:col>81</xdr:col>
      <xdr:colOff>44450</xdr:colOff>
      <xdr:row>15</xdr:row>
      <xdr:rowOff>79629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10621"/>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110321</xdr:rowOff>
    </xdr:from>
    <xdr:to>
      <xdr:col>77</xdr:col>
      <xdr:colOff>44450</xdr:colOff>
      <xdr:row>14</xdr:row>
      <xdr:rowOff>154559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1062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154559</xdr:rowOff>
    </xdr:from>
    <xdr:to>
      <xdr:col>72</xdr:col>
      <xdr:colOff>203200</xdr:colOff>
      <xdr:row>15</xdr:row>
      <xdr:rowOff>131106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54859"/>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131106</xdr:rowOff>
    </xdr:from>
    <xdr:to>
      <xdr:col>68</xdr:col>
      <xdr:colOff>152400</xdr:colOff>
      <xdr:row>16</xdr:row>
      <xdr:rowOff>40894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02856"/>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28829</xdr:rowOff>
    </xdr:from>
    <xdr:to>
      <xdr:col>81</xdr:col>
      <xdr:colOff>95250</xdr:colOff>
      <xdr:row>15</xdr:row>
      <xdr:rowOff>130429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59521</xdr:rowOff>
    </xdr:from>
    <xdr:to>
      <xdr:col>77</xdr:col>
      <xdr:colOff>95250</xdr:colOff>
      <xdr:row>14</xdr:row>
      <xdr:rowOff>161121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145898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46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103759</xdr:rowOff>
    </xdr:from>
    <xdr:to>
      <xdr:col>73</xdr:col>
      <xdr:colOff>44450</xdr:colOff>
      <xdr:row>15</xdr:row>
      <xdr:rowOff>33909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44086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80306</xdr:rowOff>
    </xdr:from>
    <xdr:to>
      <xdr:col>68</xdr:col>
      <xdr:colOff>203200</xdr:colOff>
      <xdr:row>16</xdr:row>
      <xdr:rowOff>10456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20633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76471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26,762
26,265
367.14
22,037,251
21,312,292
659,392
11,728,769
26,085,355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人件費の経常収支比率は、依然として類似団体と比較して高水準で推移している。しかしながら、前年度に比べると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ポイント低くなっている。今後も民間委託などの行財政改革や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を通して人件費の削減に努めていく。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39</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物件費の経常収支比率については、ここ数年横ばいだったものの、令和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ポイントの増となっている。光熱水費の高騰や除却事業が令和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年度に行われたことによる影響が大きいと考えられる。類似団体と比較するとまだ低水準であるため、これからも計画的な除却を行い管理施設の削減を図り、維持費用の削減を目指す。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87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1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1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扶助費の経常収支比率については類似団体と比較して低水準で推移している。障がい福祉や児童福祉に係る費用は増加傾向にあるものの、生活保護費は年々減少傾向にあることが大きいと考える。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その他の経常収支比率は、近年横ばいで大きな増減もなく類似団体と比較しても低水準で推移している。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この部分で多くを占めるのが繰出金であるため、今後も他会計の状況を考慮し、適切な支出と経費削減に努める。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5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デジタル地域通貨導入による地域経済好循環創出事業（デジタル地域通貨導入事業含む）などの実施などにより増加となった。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団体補助金については、団体の運営方法や経費の効率的運用について監査・指導を強化するとともに、目的を達成したものや効果が薄くなったものについては廃止・縮小するなど不断の見直しを行い、適正な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6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同水準で推移しているが、依然として類似団体平均よりは高水準である。これは、償還終了と償還開始、地方交付税算入地方債がバランス良く推移していることも示すが、新規発行を抑制していかないと今後も減債基金を取崩していくこととな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117475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76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106045</xdr:rowOff>
    </xdr:from>
    <xdr:to>
      <xdr:col>19</xdr:col>
      <xdr:colOff>187325</xdr:colOff>
      <xdr:row>75</xdr:row>
      <xdr:rowOff>117475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64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106045</xdr:rowOff>
    </xdr:from>
    <xdr:to>
      <xdr:col>15</xdr:col>
      <xdr:colOff>98425</xdr:colOff>
      <xdr:row>75</xdr:row>
      <xdr:rowOff>117475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64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117475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76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66675</xdr:rowOff>
    </xdr:from>
    <xdr:to>
      <xdr:col>24</xdr:col>
      <xdr:colOff>76200</xdr:colOff>
      <xdr:row>75</xdr:row>
      <xdr:rowOff>168275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38752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66675</xdr:rowOff>
    </xdr:from>
    <xdr:to>
      <xdr:col>20</xdr:col>
      <xdr:colOff>38100</xdr:colOff>
      <xdr:row>75</xdr:row>
      <xdr:rowOff>168275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153052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55245</xdr:rowOff>
    </xdr:from>
    <xdr:to>
      <xdr:col>15</xdr:col>
      <xdr:colOff>149225</xdr:colOff>
      <xdr:row>75</xdr:row>
      <xdr:rowOff>156845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141622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近年類似団体比較では下回っていたものの、令和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年度においてはほぼ同値となっている。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今後も普通交付税の増減等により左右されることになりそうだが、歳出の削減を行うことで、財政健全化に努める。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490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880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880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788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70372</xdr:rowOff>
    </xdr:from>
    <xdr:to>
      <xdr:col>29</xdr:col>
      <xdr:colOff>127000</xdr:colOff>
      <xdr:row>14</xdr:row>
      <xdr:rowOff>133390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18297"/>
          <a:ext cx="647700" cy="6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121067</xdr:rowOff>
    </xdr:from>
    <xdr:to>
      <xdr:col>26</xdr:col>
      <xdr:colOff>50800</xdr:colOff>
      <xdr:row>14</xdr:row>
      <xdr:rowOff>133390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568992"/>
          <a:ext cx="698500" cy="12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121067</xdr:rowOff>
    </xdr:from>
    <xdr:to>
      <xdr:col>22</xdr:col>
      <xdr:colOff>114300</xdr:colOff>
      <xdr:row>14</xdr:row>
      <xdr:rowOff>150481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68992"/>
          <a:ext cx="698500" cy="2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150481</xdr:rowOff>
    </xdr:from>
    <xdr:to>
      <xdr:col>18</xdr:col>
      <xdr:colOff>177800</xdr:colOff>
      <xdr:row>15</xdr:row>
      <xdr:rowOff>84807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98406"/>
          <a:ext cx="698500" cy="10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19572</xdr:rowOff>
    </xdr:from>
    <xdr:to>
      <xdr:col>29</xdr:col>
      <xdr:colOff>177800</xdr:colOff>
      <xdr:row>14</xdr:row>
      <xdr:rowOff>121172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36099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1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82590</xdr:rowOff>
    </xdr:from>
    <xdr:to>
      <xdr:col>26</xdr:col>
      <xdr:colOff>101600</xdr:colOff>
      <xdr:row>15</xdr:row>
      <xdr:rowOff>12740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3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22917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9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70267</xdr:rowOff>
    </xdr:from>
    <xdr:to>
      <xdr:col>22</xdr:col>
      <xdr:colOff>165100</xdr:colOff>
      <xdr:row>15</xdr:row>
      <xdr:rowOff>417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1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8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99681</xdr:rowOff>
    </xdr:from>
    <xdr:to>
      <xdr:col>19</xdr:col>
      <xdr:colOff>38100</xdr:colOff>
      <xdr:row>15</xdr:row>
      <xdr:rowOff>29831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4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40008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1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34007</xdr:rowOff>
    </xdr:from>
    <xdr:to>
      <xdr:col>15</xdr:col>
      <xdr:colOff>101600</xdr:colOff>
      <xdr:row>15</xdr:row>
      <xdr:rowOff>135607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145784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33013</xdr:rowOff>
    </xdr:from>
    <xdr:to>
      <xdr:col>29</xdr:col>
      <xdr:colOff>127000</xdr:colOff>
      <xdr:row>38</xdr:row>
      <xdr:rowOff>36733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00613"/>
          <a:ext cx="647700" cy="3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17789</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35011</xdr:rowOff>
    </xdr:from>
    <xdr:to>
      <xdr:col>26</xdr:col>
      <xdr:colOff>50800</xdr:colOff>
      <xdr:row>38</xdr:row>
      <xdr:rowOff>36733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02611"/>
          <a:ext cx="698500" cy="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35011</xdr:rowOff>
    </xdr:from>
    <xdr:to>
      <xdr:col>22</xdr:col>
      <xdr:colOff>114300</xdr:colOff>
      <xdr:row>38</xdr:row>
      <xdr:rowOff>39153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02611"/>
          <a:ext cx="698500" cy="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39153</xdr:rowOff>
    </xdr:from>
    <xdr:to>
      <xdr:col>18</xdr:col>
      <xdr:colOff>177800</xdr:colOff>
      <xdr:row>38</xdr:row>
      <xdr:rowOff>44038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06753"/>
          <a:ext cx="698500" cy="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325113</xdr:rowOff>
    </xdr:from>
    <xdr:to>
      <xdr:col>29</xdr:col>
      <xdr:colOff>177800</xdr:colOff>
      <xdr:row>38</xdr:row>
      <xdr:rowOff>83813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170190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328833</xdr:rowOff>
    </xdr:from>
    <xdr:to>
      <xdr:col>26</xdr:col>
      <xdr:colOff>101600</xdr:colOff>
      <xdr:row>38</xdr:row>
      <xdr:rowOff>87533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5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97710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327111</xdr:rowOff>
    </xdr:from>
    <xdr:to>
      <xdr:col>22</xdr:col>
      <xdr:colOff>165100</xdr:colOff>
      <xdr:row>38</xdr:row>
      <xdr:rowOff>85811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1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95988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2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331253</xdr:rowOff>
    </xdr:from>
    <xdr:to>
      <xdr:col>19</xdr:col>
      <xdr:colOff>38100</xdr:colOff>
      <xdr:row>38</xdr:row>
      <xdr:rowOff>89953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100130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336138</xdr:rowOff>
    </xdr:from>
    <xdr:to>
      <xdr:col>15</xdr:col>
      <xdr:colOff>101600</xdr:colOff>
      <xdr:row>38</xdr:row>
      <xdr:rowOff>94838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6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105015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26,762
26,265
367.14
22,037,251
21,312,292
659,392
11,728,769
26,085,355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132124</xdr:rowOff>
    </xdr:from>
    <xdr:to>
      <xdr:col>24</xdr:col>
      <xdr:colOff>63500</xdr:colOff>
      <xdr:row>34</xdr:row>
      <xdr:rowOff>137458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142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137458</xdr:rowOff>
    </xdr:from>
    <xdr:to>
      <xdr:col>19</xdr:col>
      <xdr:colOff>177800</xdr:colOff>
      <xdr:row>34</xdr:row>
      <xdr:rowOff>142911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6758"/>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142911</xdr:rowOff>
    </xdr:from>
    <xdr:to>
      <xdr:col>15</xdr:col>
      <xdr:colOff>50800</xdr:colOff>
      <xdr:row>34</xdr:row>
      <xdr:rowOff>165760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2211"/>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165760</xdr:rowOff>
    </xdr:from>
    <xdr:to>
      <xdr:col>10</xdr:col>
      <xdr:colOff>114300</xdr:colOff>
      <xdr:row>36</xdr:row>
      <xdr:rowOff>37744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506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81324</xdr:rowOff>
    </xdr:from>
    <xdr:to>
      <xdr:col>24</xdr:col>
      <xdr:colOff>114300</xdr:colOff>
      <xdr:row>35</xdr:row>
      <xdr:rowOff>11474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104201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86658</xdr:rowOff>
    </xdr:from>
    <xdr:to>
      <xdr:col>20</xdr:col>
      <xdr:colOff>38100</xdr:colOff>
      <xdr:row>35</xdr:row>
      <xdr:rowOff>16808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33335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9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92111</xdr:rowOff>
    </xdr:from>
    <xdr:to>
      <xdr:col>15</xdr:col>
      <xdr:colOff>101600</xdr:colOff>
      <xdr:row>35</xdr:row>
      <xdr:rowOff>22261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38788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9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114960</xdr:rowOff>
    </xdr:from>
    <xdr:to>
      <xdr:col>10</xdr:col>
      <xdr:colOff>165100</xdr:colOff>
      <xdr:row>35</xdr:row>
      <xdr:rowOff>45110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61637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1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158394</xdr:rowOff>
    </xdr:from>
    <xdr:to>
      <xdr:col>6</xdr:col>
      <xdr:colOff>38100</xdr:colOff>
      <xdr:row>36</xdr:row>
      <xdr:rowOff>88544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105071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3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164027</xdr:rowOff>
    </xdr:from>
    <xdr:to>
      <xdr:col>24</xdr:col>
      <xdr:colOff>63500</xdr:colOff>
      <xdr:row>58</xdr:row>
      <xdr:rowOff>14439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6677"/>
          <a:ext cx="8382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14439</xdr:rowOff>
    </xdr:from>
    <xdr:to>
      <xdr:col>19</xdr:col>
      <xdr:colOff>177800</xdr:colOff>
      <xdr:row>58</xdr:row>
      <xdr:rowOff>26912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8539"/>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26912</xdr:rowOff>
    </xdr:from>
    <xdr:to>
      <xdr:col>15</xdr:col>
      <xdr:colOff>50800</xdr:colOff>
      <xdr:row>58</xdr:row>
      <xdr:rowOff>45374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1012"/>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33218</xdr:rowOff>
    </xdr:from>
    <xdr:to>
      <xdr:col>10</xdr:col>
      <xdr:colOff>114300</xdr:colOff>
      <xdr:row>58</xdr:row>
      <xdr:rowOff>45374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77318"/>
          <a:ext cx="8890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113227</xdr:rowOff>
    </xdr:from>
    <xdr:to>
      <xdr:col>24</xdr:col>
      <xdr:colOff>114300</xdr:colOff>
      <xdr:row>58</xdr:row>
      <xdr:rowOff>43377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136104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135089</xdr:rowOff>
    </xdr:from>
    <xdr:to>
      <xdr:col>20</xdr:col>
      <xdr:colOff>38100</xdr:colOff>
      <xdr:row>58</xdr:row>
      <xdr:rowOff>65239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81766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147562</xdr:rowOff>
    </xdr:from>
    <xdr:to>
      <xdr:col>15</xdr:col>
      <xdr:colOff>101600</xdr:colOff>
      <xdr:row>58</xdr:row>
      <xdr:rowOff>77712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94239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6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166024</xdr:rowOff>
    </xdr:from>
    <xdr:to>
      <xdr:col>10</xdr:col>
      <xdr:colOff>165100</xdr:colOff>
      <xdr:row>58</xdr:row>
      <xdr:rowOff>96174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87301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153868</xdr:rowOff>
    </xdr:from>
    <xdr:to>
      <xdr:col>6</xdr:col>
      <xdr:colOff>38100</xdr:colOff>
      <xdr:row>58</xdr:row>
      <xdr:rowOff>84018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100545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69329</xdr:rowOff>
    </xdr:from>
    <xdr:to>
      <xdr:col>24</xdr:col>
      <xdr:colOff>63500</xdr:colOff>
      <xdr:row>78</xdr:row>
      <xdr:rowOff>116573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42429"/>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69329</xdr:rowOff>
    </xdr:from>
    <xdr:to>
      <xdr:col>19</xdr:col>
      <xdr:colOff>177800</xdr:colOff>
      <xdr:row>78</xdr:row>
      <xdr:rowOff>82950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42429"/>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82950</xdr:rowOff>
    </xdr:from>
    <xdr:to>
      <xdr:col>15</xdr:col>
      <xdr:colOff>50800</xdr:colOff>
      <xdr:row>78</xdr:row>
      <xdr:rowOff>101581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605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41402</xdr:rowOff>
    </xdr:from>
    <xdr:to>
      <xdr:col>10</xdr:col>
      <xdr:colOff>114300</xdr:colOff>
      <xdr:row>78</xdr:row>
      <xdr:rowOff>101581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14502"/>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65773</xdr:rowOff>
    </xdr:from>
    <xdr:to>
      <xdr:col>24</xdr:col>
      <xdr:colOff>114300</xdr:colOff>
      <xdr:row>78</xdr:row>
      <xdr:rowOff>167373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152150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18529</xdr:rowOff>
    </xdr:from>
    <xdr:to>
      <xdr:col>20</xdr:col>
      <xdr:colOff>38100</xdr:colOff>
      <xdr:row>78</xdr:row>
      <xdr:rowOff>120129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111256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32150</xdr:rowOff>
    </xdr:from>
    <xdr:to>
      <xdr:col>15</xdr:col>
      <xdr:colOff>101600</xdr:colOff>
      <xdr:row>78</xdr:row>
      <xdr:rowOff>133750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124877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50781</xdr:rowOff>
    </xdr:from>
    <xdr:to>
      <xdr:col>10</xdr:col>
      <xdr:colOff>165100</xdr:colOff>
      <xdr:row>78</xdr:row>
      <xdr:rowOff>152381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143508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162052</xdr:rowOff>
    </xdr:from>
    <xdr:to>
      <xdr:col>6</xdr:col>
      <xdr:colOff>38100</xdr:colOff>
      <xdr:row>78</xdr:row>
      <xdr:rowOff>92202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108729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20332</xdr:rowOff>
    </xdr:from>
    <xdr:to>
      <xdr:col>24</xdr:col>
      <xdr:colOff>63500</xdr:colOff>
      <xdr:row>96</xdr:row>
      <xdr:rowOff>90140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79532"/>
          <a:ext cx="8382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135531</xdr:rowOff>
    </xdr:from>
    <xdr:to>
      <xdr:col>19</xdr:col>
      <xdr:colOff>177800</xdr:colOff>
      <xdr:row>96</xdr:row>
      <xdr:rowOff>90140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23281"/>
          <a:ext cx="889000" cy="1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135531</xdr:rowOff>
    </xdr:from>
    <xdr:to>
      <xdr:col>15</xdr:col>
      <xdr:colOff>50800</xdr:colOff>
      <xdr:row>96</xdr:row>
      <xdr:rowOff>138809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23281"/>
          <a:ext cx="889000" cy="17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138809</xdr:rowOff>
    </xdr:from>
    <xdr:to>
      <xdr:col>10</xdr:col>
      <xdr:colOff>114300</xdr:colOff>
      <xdr:row>96</xdr:row>
      <xdr:rowOff>165967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98009"/>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140982</xdr:rowOff>
    </xdr:from>
    <xdr:to>
      <xdr:col>24</xdr:col>
      <xdr:colOff>114300</xdr:colOff>
      <xdr:row>96</xdr:row>
      <xdr:rowOff>71132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119409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0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39340</xdr:rowOff>
    </xdr:from>
    <xdr:to>
      <xdr:col>20</xdr:col>
      <xdr:colOff>38100</xdr:colOff>
      <xdr:row>96</xdr:row>
      <xdr:rowOff>140940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132067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59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84731</xdr:rowOff>
    </xdr:from>
    <xdr:to>
      <xdr:col>15</xdr:col>
      <xdr:colOff>101600</xdr:colOff>
      <xdr:row>96</xdr:row>
      <xdr:rowOff>14881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31408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14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88009</xdr:rowOff>
    </xdr:from>
    <xdr:to>
      <xdr:col>10</xdr:col>
      <xdr:colOff>165100</xdr:colOff>
      <xdr:row>97</xdr:row>
      <xdr:rowOff>18159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34686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32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115167</xdr:rowOff>
    </xdr:from>
    <xdr:to>
      <xdr:col>6</xdr:col>
      <xdr:colOff>38100</xdr:colOff>
      <xdr:row>97</xdr:row>
      <xdr:rowOff>45317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36444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66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151728</xdr:rowOff>
    </xdr:from>
    <xdr:to>
      <xdr:col>55</xdr:col>
      <xdr:colOff>0</xdr:colOff>
      <xdr:row>37</xdr:row>
      <xdr:rowOff>1648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23928"/>
          <a:ext cx="8382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151728</xdr:rowOff>
    </xdr:from>
    <xdr:to>
      <xdr:col>50</xdr:col>
      <xdr:colOff>114300</xdr:colOff>
      <xdr:row>37</xdr:row>
      <xdr:rowOff>3603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23928"/>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99165</xdr:rowOff>
    </xdr:from>
    <xdr:to>
      <xdr:col>45</xdr:col>
      <xdr:colOff>177800</xdr:colOff>
      <xdr:row>37</xdr:row>
      <xdr:rowOff>3603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28465"/>
          <a:ext cx="889000" cy="4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99165</xdr:rowOff>
    </xdr:from>
    <xdr:to>
      <xdr:col>41</xdr:col>
      <xdr:colOff>50800</xdr:colOff>
      <xdr:row>37</xdr:row>
      <xdr:rowOff>75844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28465"/>
          <a:ext cx="889000" cy="4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122298</xdr:rowOff>
    </xdr:from>
    <xdr:to>
      <xdr:col>55</xdr:col>
      <xdr:colOff>50800</xdr:colOff>
      <xdr:row>37</xdr:row>
      <xdr:rowOff>52448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100725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100928</xdr:rowOff>
    </xdr:from>
    <xdr:to>
      <xdr:col>50</xdr:col>
      <xdr:colOff>165100</xdr:colOff>
      <xdr:row>37</xdr:row>
      <xdr:rowOff>31078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47605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124253</xdr:rowOff>
    </xdr:from>
    <xdr:to>
      <xdr:col>46</xdr:col>
      <xdr:colOff>38100</xdr:colOff>
      <xdr:row>37</xdr:row>
      <xdr:rowOff>54403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45530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48365</xdr:rowOff>
    </xdr:from>
    <xdr:to>
      <xdr:col>41</xdr:col>
      <xdr:colOff>101600</xdr:colOff>
      <xdr:row>34</xdr:row>
      <xdr:rowOff>149965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166492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25044</xdr:rowOff>
    </xdr:from>
    <xdr:to>
      <xdr:col>36</xdr:col>
      <xdr:colOff>165100</xdr:colOff>
      <xdr:row>37</xdr:row>
      <xdr:rowOff>126644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143171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73180</xdr:rowOff>
    </xdr:from>
    <xdr:to>
      <xdr:col>55</xdr:col>
      <xdr:colOff>0</xdr:colOff>
      <xdr:row>57</xdr:row>
      <xdr:rowOff>150584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45830"/>
          <a:ext cx="8382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103506</xdr:rowOff>
    </xdr:from>
    <xdr:to>
      <xdr:col>50</xdr:col>
      <xdr:colOff>114300</xdr:colOff>
      <xdr:row>57</xdr:row>
      <xdr:rowOff>150584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76156"/>
          <a:ext cx="8890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103506</xdr:rowOff>
    </xdr:from>
    <xdr:to>
      <xdr:col>45</xdr:col>
      <xdr:colOff>177800</xdr:colOff>
      <xdr:row>57</xdr:row>
      <xdr:rowOff>122553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6156"/>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100260</xdr:rowOff>
    </xdr:from>
    <xdr:to>
      <xdr:col>41</xdr:col>
      <xdr:colOff>50800</xdr:colOff>
      <xdr:row>57</xdr:row>
      <xdr:rowOff>122553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72910"/>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22380</xdr:rowOff>
    </xdr:from>
    <xdr:to>
      <xdr:col>55</xdr:col>
      <xdr:colOff>50800</xdr:colOff>
      <xdr:row>57</xdr:row>
      <xdr:rowOff>123980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45257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4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99784</xdr:rowOff>
    </xdr:from>
    <xdr:to>
      <xdr:col>50</xdr:col>
      <xdr:colOff>165100</xdr:colOff>
      <xdr:row>58</xdr:row>
      <xdr:rowOff>29934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21061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52706</xdr:rowOff>
    </xdr:from>
    <xdr:to>
      <xdr:col>46</xdr:col>
      <xdr:colOff>38100</xdr:colOff>
      <xdr:row>57</xdr:row>
      <xdr:rowOff>154306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145433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71753</xdr:rowOff>
    </xdr:from>
    <xdr:to>
      <xdr:col>41</xdr:col>
      <xdr:colOff>101600</xdr:colOff>
      <xdr:row>58</xdr:row>
      <xdr:rowOff>1903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164480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49460</xdr:rowOff>
    </xdr:from>
    <xdr:to>
      <xdr:col>36</xdr:col>
      <xdr:colOff>165100</xdr:colOff>
      <xdr:row>57</xdr:row>
      <xdr:rowOff>151060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142187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36385</xdr:rowOff>
    </xdr:from>
    <xdr:to>
      <xdr:col>55</xdr:col>
      <xdr:colOff>0</xdr:colOff>
      <xdr:row>76</xdr:row>
      <xdr:rowOff>119735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895135"/>
          <a:ext cx="838200" cy="2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95352</xdr:rowOff>
    </xdr:from>
    <xdr:to>
      <xdr:col>50</xdr:col>
      <xdr:colOff>114300</xdr:colOff>
      <xdr:row>76</xdr:row>
      <xdr:rowOff>119735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2555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95352</xdr:rowOff>
    </xdr:from>
    <xdr:to>
      <xdr:col>45</xdr:col>
      <xdr:colOff>177800</xdr:colOff>
      <xdr:row>77</xdr:row>
      <xdr:rowOff>5626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25552"/>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5626</xdr:rowOff>
    </xdr:from>
    <xdr:to>
      <xdr:col>41</xdr:col>
      <xdr:colOff>50800</xdr:colOff>
      <xdr:row>77</xdr:row>
      <xdr:rowOff>60947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0727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157035</xdr:rowOff>
    </xdr:from>
    <xdr:to>
      <xdr:col>55</xdr:col>
      <xdr:colOff>50800</xdr:colOff>
      <xdr:row>75</xdr:row>
      <xdr:rowOff>87185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8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6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68935</xdr:rowOff>
    </xdr:from>
    <xdr:to>
      <xdr:col>50</xdr:col>
      <xdr:colOff>165100</xdr:colOff>
      <xdr:row>76</xdr:row>
      <xdr:rowOff>170535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44552</xdr:rowOff>
    </xdr:from>
    <xdr:to>
      <xdr:col>46</xdr:col>
      <xdr:colOff>38100</xdr:colOff>
      <xdr:row>76</xdr:row>
      <xdr:rowOff>146152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162679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126276</xdr:rowOff>
    </xdr:from>
    <xdr:to>
      <xdr:col>41</xdr:col>
      <xdr:colOff>101600</xdr:colOff>
      <xdr:row>77</xdr:row>
      <xdr:rowOff>56426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72953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10147</xdr:rowOff>
    </xdr:from>
    <xdr:to>
      <xdr:col>36</xdr:col>
      <xdr:colOff>165100</xdr:colOff>
      <xdr:row>77</xdr:row>
      <xdr:rowOff>111747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102874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39731</xdr:rowOff>
    </xdr:from>
    <xdr:to>
      <xdr:col>55</xdr:col>
      <xdr:colOff>0</xdr:colOff>
      <xdr:row>98</xdr:row>
      <xdr:rowOff>70898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1831"/>
          <a:ext cx="8382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30950</xdr:rowOff>
    </xdr:from>
    <xdr:to>
      <xdr:col>50</xdr:col>
      <xdr:colOff>114300</xdr:colOff>
      <xdr:row>98</xdr:row>
      <xdr:rowOff>70898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3050"/>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30950</xdr:rowOff>
    </xdr:from>
    <xdr:to>
      <xdr:col>45</xdr:col>
      <xdr:colOff>177800</xdr:colOff>
      <xdr:row>98</xdr:row>
      <xdr:rowOff>42365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3050"/>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7245</xdr:rowOff>
    </xdr:from>
    <xdr:to>
      <xdr:col>41</xdr:col>
      <xdr:colOff>50800</xdr:colOff>
      <xdr:row>98</xdr:row>
      <xdr:rowOff>42365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09345"/>
          <a:ext cx="889000" cy="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160381</xdr:rowOff>
    </xdr:from>
    <xdr:to>
      <xdr:col>55</xdr:col>
      <xdr:colOff>50800</xdr:colOff>
      <xdr:row>98</xdr:row>
      <xdr:rowOff>90531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20098</xdr:rowOff>
    </xdr:from>
    <xdr:to>
      <xdr:col>50</xdr:col>
      <xdr:colOff>165100</xdr:colOff>
      <xdr:row>98</xdr:row>
      <xdr:rowOff>121698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112825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151600</xdr:rowOff>
    </xdr:from>
    <xdr:to>
      <xdr:col>46</xdr:col>
      <xdr:colOff>38100</xdr:colOff>
      <xdr:row>98</xdr:row>
      <xdr:rowOff>81750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72877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163015</xdr:rowOff>
    </xdr:from>
    <xdr:to>
      <xdr:col>41</xdr:col>
      <xdr:colOff>101600</xdr:colOff>
      <xdr:row>98</xdr:row>
      <xdr:rowOff>93165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84292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127895</xdr:rowOff>
    </xdr:from>
    <xdr:to>
      <xdr:col>36</xdr:col>
      <xdr:colOff>165100</xdr:colOff>
      <xdr:row>98</xdr:row>
      <xdr:rowOff>58045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99771</xdr:rowOff>
    </xdr:from>
    <xdr:to>
      <xdr:col>85</xdr:col>
      <xdr:colOff>127000</xdr:colOff>
      <xdr:row>39</xdr:row>
      <xdr:rowOff>10122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4871"/>
          <a:ext cx="838200" cy="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10122</xdr:rowOff>
    </xdr:from>
    <xdr:to>
      <xdr:col>81</xdr:col>
      <xdr:colOff>50800</xdr:colOff>
      <xdr:row>39</xdr:row>
      <xdr:rowOff>30544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667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21895</xdr:rowOff>
    </xdr:from>
    <xdr:to>
      <xdr:col>76</xdr:col>
      <xdr:colOff>114300</xdr:colOff>
      <xdr:row>39</xdr:row>
      <xdr:rowOff>30544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844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138950</xdr:rowOff>
    </xdr:from>
    <xdr:to>
      <xdr:col>71</xdr:col>
      <xdr:colOff>177800</xdr:colOff>
      <xdr:row>39</xdr:row>
      <xdr:rowOff>21895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050"/>
          <a:ext cx="889000" cy="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48971</xdr:rowOff>
    </xdr:from>
    <xdr:to>
      <xdr:col>85</xdr:col>
      <xdr:colOff>177800</xdr:colOff>
      <xdr:row>38</xdr:row>
      <xdr:rowOff>150571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8348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130772</xdr:rowOff>
    </xdr:from>
    <xdr:to>
      <xdr:col>81</xdr:col>
      <xdr:colOff>101600</xdr:colOff>
      <xdr:row>39</xdr:row>
      <xdr:rowOff>60922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52049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151194</xdr:rowOff>
    </xdr:from>
    <xdr:to>
      <xdr:col>76</xdr:col>
      <xdr:colOff>165100</xdr:colOff>
      <xdr:row>39</xdr:row>
      <xdr:rowOff>81344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72471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142545</xdr:rowOff>
    </xdr:from>
    <xdr:to>
      <xdr:col>72</xdr:col>
      <xdr:colOff>38100</xdr:colOff>
      <xdr:row>39</xdr:row>
      <xdr:rowOff>72695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63822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88150</xdr:rowOff>
    </xdr:from>
    <xdr:to>
      <xdr:col>67</xdr:col>
      <xdr:colOff>101600</xdr:colOff>
      <xdr:row>39</xdr:row>
      <xdr:rowOff>18300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9427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63184</xdr:rowOff>
    </xdr:from>
    <xdr:to>
      <xdr:col>85</xdr:col>
      <xdr:colOff>127000</xdr:colOff>
      <xdr:row>77</xdr:row>
      <xdr:rowOff>69714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64834"/>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61678</xdr:rowOff>
    </xdr:from>
    <xdr:to>
      <xdr:col>81</xdr:col>
      <xdr:colOff>50800</xdr:colOff>
      <xdr:row>77</xdr:row>
      <xdr:rowOff>69714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63328"/>
          <a:ext cx="8890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61678</xdr:rowOff>
    </xdr:from>
    <xdr:to>
      <xdr:col>76</xdr:col>
      <xdr:colOff>114300</xdr:colOff>
      <xdr:row>77</xdr:row>
      <xdr:rowOff>76749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63328"/>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76749</xdr:rowOff>
    </xdr:from>
    <xdr:to>
      <xdr:col>71</xdr:col>
      <xdr:colOff>177800</xdr:colOff>
      <xdr:row>77</xdr:row>
      <xdr:rowOff>84868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78399"/>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12384</xdr:rowOff>
    </xdr:from>
    <xdr:to>
      <xdr:col>85</xdr:col>
      <xdr:colOff>177800</xdr:colOff>
      <xdr:row>77</xdr:row>
      <xdr:rowOff>113984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35261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18914</xdr:rowOff>
    </xdr:from>
    <xdr:to>
      <xdr:col>81</xdr:col>
      <xdr:colOff>101600</xdr:colOff>
      <xdr:row>77</xdr:row>
      <xdr:rowOff>120514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137041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10878</xdr:rowOff>
    </xdr:from>
    <xdr:to>
      <xdr:col>76</xdr:col>
      <xdr:colOff>165100</xdr:colOff>
      <xdr:row>77</xdr:row>
      <xdr:rowOff>112478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129005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25949</xdr:rowOff>
    </xdr:from>
    <xdr:to>
      <xdr:col>72</xdr:col>
      <xdr:colOff>38100</xdr:colOff>
      <xdr:row>77</xdr:row>
      <xdr:rowOff>127549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144076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0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34068</xdr:rowOff>
    </xdr:from>
    <xdr:to>
      <xdr:col>67</xdr:col>
      <xdr:colOff>101600</xdr:colOff>
      <xdr:row>77</xdr:row>
      <xdr:rowOff>135668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152195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75292</xdr:rowOff>
    </xdr:from>
    <xdr:to>
      <xdr:col>85</xdr:col>
      <xdr:colOff>127000</xdr:colOff>
      <xdr:row>98</xdr:row>
      <xdr:rowOff>133139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7392"/>
          <a:ext cx="838200" cy="5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84550</xdr:rowOff>
    </xdr:from>
    <xdr:to>
      <xdr:col>81</xdr:col>
      <xdr:colOff>50800</xdr:colOff>
      <xdr:row>98</xdr:row>
      <xdr:rowOff>133139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86650"/>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82449</xdr:rowOff>
    </xdr:from>
    <xdr:to>
      <xdr:col>76</xdr:col>
      <xdr:colOff>114300</xdr:colOff>
      <xdr:row>98</xdr:row>
      <xdr:rowOff>84550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4549"/>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82449</xdr:rowOff>
    </xdr:from>
    <xdr:to>
      <xdr:col>71</xdr:col>
      <xdr:colOff>177800</xdr:colOff>
      <xdr:row>98</xdr:row>
      <xdr:rowOff>108635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4549"/>
          <a:ext cx="8890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24492</xdr:rowOff>
    </xdr:from>
    <xdr:to>
      <xdr:col>85</xdr:col>
      <xdr:colOff>177800</xdr:colOff>
      <xdr:row>98</xdr:row>
      <xdr:rowOff>126092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82339</xdr:rowOff>
    </xdr:from>
    <xdr:to>
      <xdr:col>81</xdr:col>
      <xdr:colOff>101600</xdr:colOff>
      <xdr:row>99</xdr:row>
      <xdr:rowOff>12489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3616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33750</xdr:rowOff>
    </xdr:from>
    <xdr:to>
      <xdr:col>76</xdr:col>
      <xdr:colOff>165100</xdr:colOff>
      <xdr:row>98</xdr:row>
      <xdr:rowOff>135350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126477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31649</xdr:rowOff>
    </xdr:from>
    <xdr:to>
      <xdr:col>72</xdr:col>
      <xdr:colOff>38100</xdr:colOff>
      <xdr:row>98</xdr:row>
      <xdr:rowOff>133249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124376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57835</xdr:rowOff>
    </xdr:from>
    <xdr:to>
      <xdr:col>67</xdr:col>
      <xdr:colOff>101600</xdr:colOff>
      <xdr:row>98</xdr:row>
      <xdr:rowOff>159435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150562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12217</xdr:rowOff>
    </xdr:from>
    <xdr:to>
      <xdr:col>116</xdr:col>
      <xdr:colOff>63500</xdr:colOff>
      <xdr:row>39</xdr:row>
      <xdr:rowOff>13474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9876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170790</xdr:rowOff>
    </xdr:from>
    <xdr:to>
      <xdr:col>111</xdr:col>
      <xdr:colOff>177800</xdr:colOff>
      <xdr:row>39</xdr:row>
      <xdr:rowOff>13474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85890"/>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164694</xdr:rowOff>
    </xdr:from>
    <xdr:to>
      <xdr:col>107</xdr:col>
      <xdr:colOff>50800</xdr:colOff>
      <xdr:row>38</xdr:row>
      <xdr:rowOff>170790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797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151530</xdr:rowOff>
    </xdr:from>
    <xdr:to>
      <xdr:col>102</xdr:col>
      <xdr:colOff>114300</xdr:colOff>
      <xdr:row>38</xdr:row>
      <xdr:rowOff>164694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66630"/>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132867</xdr:rowOff>
    </xdr:from>
    <xdr:to>
      <xdr:col>116</xdr:col>
      <xdr:colOff>114300</xdr:colOff>
      <xdr:row>39</xdr:row>
      <xdr:rowOff>63017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134124</xdr:rowOff>
    </xdr:from>
    <xdr:to>
      <xdr:col>112</xdr:col>
      <xdr:colOff>38100</xdr:colOff>
      <xdr:row>39</xdr:row>
      <xdr:rowOff>64274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55401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119990</xdr:rowOff>
    </xdr:from>
    <xdr:to>
      <xdr:col>107</xdr:col>
      <xdr:colOff>101600</xdr:colOff>
      <xdr:row>39</xdr:row>
      <xdr:rowOff>50140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41267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113894</xdr:rowOff>
    </xdr:from>
    <xdr:to>
      <xdr:col>102</xdr:col>
      <xdr:colOff>165100</xdr:colOff>
      <xdr:row>39</xdr:row>
      <xdr:rowOff>44044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35171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100730</xdr:rowOff>
    </xdr:from>
    <xdr:to>
      <xdr:col>98</xdr:col>
      <xdr:colOff>38100</xdr:colOff>
      <xdr:row>39</xdr:row>
      <xdr:rowOff>30880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47407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117563</xdr:rowOff>
    </xdr:from>
    <xdr:to>
      <xdr:col>116</xdr:col>
      <xdr:colOff>63500</xdr:colOff>
      <xdr:row>76</xdr:row>
      <xdr:rowOff>161950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47763"/>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148653</xdr:rowOff>
    </xdr:from>
    <xdr:to>
      <xdr:col>111</xdr:col>
      <xdr:colOff>177800</xdr:colOff>
      <xdr:row>76</xdr:row>
      <xdr:rowOff>161950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7885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148653</xdr:rowOff>
    </xdr:from>
    <xdr:to>
      <xdr:col>107</xdr:col>
      <xdr:colOff>50800</xdr:colOff>
      <xdr:row>76</xdr:row>
      <xdr:rowOff>160629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78853"/>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160629</xdr:rowOff>
    </xdr:from>
    <xdr:to>
      <xdr:col>102</xdr:col>
      <xdr:colOff>114300</xdr:colOff>
      <xdr:row>77</xdr:row>
      <xdr:rowOff>16968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90829"/>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66763</xdr:rowOff>
    </xdr:from>
    <xdr:to>
      <xdr:col>116</xdr:col>
      <xdr:colOff>114300</xdr:colOff>
      <xdr:row>76</xdr:row>
      <xdr:rowOff>168363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89641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111150</xdr:rowOff>
    </xdr:from>
    <xdr:to>
      <xdr:col>112</xdr:col>
      <xdr:colOff>38100</xdr:colOff>
      <xdr:row>77</xdr:row>
      <xdr:rowOff>41300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57828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97853</xdr:rowOff>
    </xdr:from>
    <xdr:to>
      <xdr:col>107</xdr:col>
      <xdr:colOff>101600</xdr:colOff>
      <xdr:row>77</xdr:row>
      <xdr:rowOff>28003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109829</xdr:rowOff>
    </xdr:from>
    <xdr:to>
      <xdr:col>102</xdr:col>
      <xdr:colOff>165100</xdr:colOff>
      <xdr:row>77</xdr:row>
      <xdr:rowOff>39979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137618</xdr:rowOff>
    </xdr:from>
    <xdr:to>
      <xdr:col>98</xdr:col>
      <xdr:colOff>38100</xdr:colOff>
      <xdr:row>77</xdr:row>
      <xdr:rowOff>67768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58895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万円となっており、類似団体平均よりは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コストとなっている。主な要因は、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電気料金等光熱水費の高騰、建築物の解体撤去事業の増加による。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万円となっており、類似団体平均よりは低コストとなっている。主な要因は、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電力・ガス・食料品等価格高騰重点支援給付金による。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普通建設事業費（うち新規整備）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万円となっており、類似団体平均よりは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コストとなっている。主な要因は、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学校給食センター整備事業の完了による。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万円となっており、類似団体平均よりは低コストとなっている。主な要因は、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地域情報ネットワーク更新事業等による。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万円となっており、類似団体平均よりは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コストとなっている。主な要因は、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償還終了＜新規元金償還開始による。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万円となっており、類似団体平均よりは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コストとなっている。主な要因は、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介護保険特別会計への繰出金増加による。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26,762
26,265
367.14
22,037,251
21,312,292
659,392
11,728,769
26,085,355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66167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0440"/>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33972</xdr:rowOff>
    </xdr:from>
    <xdr:to>
      <xdr:col>19</xdr:col>
      <xdr:colOff>177800</xdr:colOff>
      <xdr:row>35</xdr:row>
      <xdr:rowOff>66167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4722"/>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33972</xdr:rowOff>
    </xdr:from>
    <xdr:to>
      <xdr:col>15</xdr:col>
      <xdr:colOff>50800</xdr:colOff>
      <xdr:row>35</xdr:row>
      <xdr:rowOff>72453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472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63500</xdr:rowOff>
    </xdr:from>
    <xdr:to>
      <xdr:col>10</xdr:col>
      <xdr:colOff>114300</xdr:colOff>
      <xdr:row>35</xdr:row>
      <xdr:rowOff>72453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425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15367</xdr:rowOff>
    </xdr:from>
    <xdr:to>
      <xdr:col>20</xdr:col>
      <xdr:colOff>38100</xdr:colOff>
      <xdr:row>35</xdr:row>
      <xdr:rowOff>116967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133494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154622</xdr:rowOff>
    </xdr:from>
    <xdr:to>
      <xdr:col>15</xdr:col>
      <xdr:colOff>101600</xdr:colOff>
      <xdr:row>35</xdr:row>
      <xdr:rowOff>84772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21653</xdr:rowOff>
    </xdr:from>
    <xdr:to>
      <xdr:col>10</xdr:col>
      <xdr:colOff>165100</xdr:colOff>
      <xdr:row>35</xdr:row>
      <xdr:rowOff>123253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139780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130827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53617</xdr:rowOff>
    </xdr:from>
    <xdr:to>
      <xdr:col>24</xdr:col>
      <xdr:colOff>63500</xdr:colOff>
      <xdr:row>58</xdr:row>
      <xdr:rowOff>94733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7717"/>
          <a:ext cx="8382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68881</xdr:rowOff>
    </xdr:from>
    <xdr:to>
      <xdr:col>19</xdr:col>
      <xdr:colOff>177800</xdr:colOff>
      <xdr:row>58</xdr:row>
      <xdr:rowOff>94733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2981"/>
          <a:ext cx="889000" cy="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124668</xdr:rowOff>
    </xdr:from>
    <xdr:to>
      <xdr:col>15</xdr:col>
      <xdr:colOff>50800</xdr:colOff>
      <xdr:row>58</xdr:row>
      <xdr:rowOff>68881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7318"/>
          <a:ext cx="889000" cy="1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124668</xdr:rowOff>
    </xdr:from>
    <xdr:to>
      <xdr:col>10</xdr:col>
      <xdr:colOff>114300</xdr:colOff>
      <xdr:row>58</xdr:row>
      <xdr:rowOff>69993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7318"/>
          <a:ext cx="889000" cy="1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2817</xdr:rowOff>
    </xdr:from>
    <xdr:to>
      <xdr:col>24</xdr:col>
      <xdr:colOff>114300</xdr:colOff>
      <xdr:row>58</xdr:row>
      <xdr:rowOff>104417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43933</xdr:rowOff>
    </xdr:from>
    <xdr:to>
      <xdr:col>20</xdr:col>
      <xdr:colOff>38100</xdr:colOff>
      <xdr:row>58</xdr:row>
      <xdr:rowOff>145533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136660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18081</xdr:rowOff>
    </xdr:from>
    <xdr:to>
      <xdr:col>15</xdr:col>
      <xdr:colOff>101600</xdr:colOff>
      <xdr:row>58</xdr:row>
      <xdr:rowOff>119681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110808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73868</xdr:rowOff>
    </xdr:from>
    <xdr:to>
      <xdr:col>10</xdr:col>
      <xdr:colOff>165100</xdr:colOff>
      <xdr:row>58</xdr:row>
      <xdr:rowOff>4018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166595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19193</xdr:rowOff>
    </xdr:from>
    <xdr:to>
      <xdr:col>6</xdr:col>
      <xdr:colOff>38100</xdr:colOff>
      <xdr:row>58</xdr:row>
      <xdr:rowOff>120793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137320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144382</xdr:rowOff>
    </xdr:from>
    <xdr:to>
      <xdr:col>24</xdr:col>
      <xdr:colOff>63500</xdr:colOff>
      <xdr:row>75</xdr:row>
      <xdr:rowOff>31403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31682"/>
          <a:ext cx="8382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150998</xdr:rowOff>
    </xdr:from>
    <xdr:to>
      <xdr:col>19</xdr:col>
      <xdr:colOff>177800</xdr:colOff>
      <xdr:row>75</xdr:row>
      <xdr:rowOff>31403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38298"/>
          <a:ext cx="889000" cy="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150998</xdr:rowOff>
    </xdr:from>
    <xdr:to>
      <xdr:col>15</xdr:col>
      <xdr:colOff>50800</xdr:colOff>
      <xdr:row>75</xdr:row>
      <xdr:rowOff>93701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38298"/>
          <a:ext cx="889000" cy="1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93701</xdr:rowOff>
    </xdr:from>
    <xdr:to>
      <xdr:col>10</xdr:col>
      <xdr:colOff>114300</xdr:colOff>
      <xdr:row>75</xdr:row>
      <xdr:rowOff>141625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52451"/>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93582</xdr:rowOff>
    </xdr:from>
    <xdr:to>
      <xdr:col>24</xdr:col>
      <xdr:colOff>114300</xdr:colOff>
      <xdr:row>75</xdr:row>
      <xdr:rowOff>23732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116459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152053</xdr:rowOff>
    </xdr:from>
    <xdr:to>
      <xdr:col>20</xdr:col>
      <xdr:colOff>38100</xdr:colOff>
      <xdr:row>75</xdr:row>
      <xdr:rowOff>82203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98730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1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100198</xdr:rowOff>
    </xdr:from>
    <xdr:to>
      <xdr:col>15</xdr:col>
      <xdr:colOff>101600</xdr:colOff>
      <xdr:row>75</xdr:row>
      <xdr:rowOff>30348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46875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6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42901</xdr:rowOff>
    </xdr:from>
    <xdr:to>
      <xdr:col>10</xdr:col>
      <xdr:colOff>165100</xdr:colOff>
      <xdr:row>75</xdr:row>
      <xdr:rowOff>144501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161028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90825</xdr:rowOff>
    </xdr:from>
    <xdr:to>
      <xdr:col>6</xdr:col>
      <xdr:colOff>38100</xdr:colOff>
      <xdr:row>76</xdr:row>
      <xdr:rowOff>20975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37502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11971</xdr:rowOff>
    </xdr:from>
    <xdr:to>
      <xdr:col>24</xdr:col>
      <xdr:colOff>63500</xdr:colOff>
      <xdr:row>97</xdr:row>
      <xdr:rowOff>30361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42621"/>
          <a:ext cx="8382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18076</xdr:rowOff>
    </xdr:from>
    <xdr:to>
      <xdr:col>19</xdr:col>
      <xdr:colOff>177800</xdr:colOff>
      <xdr:row>97</xdr:row>
      <xdr:rowOff>30361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8726"/>
          <a:ext cx="889000" cy="1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18076</xdr:rowOff>
    </xdr:from>
    <xdr:to>
      <xdr:col>15</xdr:col>
      <xdr:colOff>50800</xdr:colOff>
      <xdr:row>97</xdr:row>
      <xdr:rowOff>51040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8726"/>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51040</xdr:rowOff>
    </xdr:from>
    <xdr:to>
      <xdr:col>10</xdr:col>
      <xdr:colOff>114300</xdr:colOff>
      <xdr:row>97</xdr:row>
      <xdr:rowOff>61939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81690"/>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132621</xdr:rowOff>
    </xdr:from>
    <xdr:to>
      <xdr:col>24</xdr:col>
      <xdr:colOff>114300</xdr:colOff>
      <xdr:row>97</xdr:row>
      <xdr:rowOff>62771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111048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151011</xdr:rowOff>
    </xdr:from>
    <xdr:to>
      <xdr:col>20</xdr:col>
      <xdr:colOff>38100</xdr:colOff>
      <xdr:row>97</xdr:row>
      <xdr:rowOff>81161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72288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138726</xdr:rowOff>
    </xdr:from>
    <xdr:to>
      <xdr:col>15</xdr:col>
      <xdr:colOff>101600</xdr:colOff>
      <xdr:row>97</xdr:row>
      <xdr:rowOff>68876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60003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240</xdr:rowOff>
    </xdr:from>
    <xdr:to>
      <xdr:col>10</xdr:col>
      <xdr:colOff>165100</xdr:colOff>
      <xdr:row>97</xdr:row>
      <xdr:rowOff>101840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92967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11139</xdr:rowOff>
    </xdr:from>
    <xdr:to>
      <xdr:col>6</xdr:col>
      <xdr:colOff>38100</xdr:colOff>
      <xdr:row>97</xdr:row>
      <xdr:rowOff>112739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12990</xdr:rowOff>
    </xdr:from>
    <xdr:to>
      <xdr:col>55</xdr:col>
      <xdr:colOff>0</xdr:colOff>
      <xdr:row>39</xdr:row>
      <xdr:rowOff>12990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99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87122</xdr:rowOff>
    </xdr:from>
    <xdr:to>
      <xdr:col>50</xdr:col>
      <xdr:colOff>114300</xdr:colOff>
      <xdr:row>39</xdr:row>
      <xdr:rowOff>12990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02222"/>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8745</xdr:rowOff>
    </xdr:from>
    <xdr:to>
      <xdr:col>45</xdr:col>
      <xdr:colOff>177800</xdr:colOff>
      <xdr:row>38</xdr:row>
      <xdr:rowOff>87122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23845"/>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8745</xdr:rowOff>
    </xdr:from>
    <xdr:to>
      <xdr:col>41</xdr:col>
      <xdr:colOff>50800</xdr:colOff>
      <xdr:row>39</xdr:row>
      <xdr:rowOff>6786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23845"/>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133640</xdr:rowOff>
    </xdr:from>
    <xdr:to>
      <xdr:col>55</xdr:col>
      <xdr:colOff>50800</xdr:colOff>
      <xdr:row>39</xdr:row>
      <xdr:rowOff>63790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48567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6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133640</xdr:rowOff>
    </xdr:from>
    <xdr:to>
      <xdr:col>50</xdr:col>
      <xdr:colOff>165100</xdr:colOff>
      <xdr:row>39</xdr:row>
      <xdr:rowOff>63790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54917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4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129049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129395</xdr:rowOff>
    </xdr:from>
    <xdr:to>
      <xdr:col>41</xdr:col>
      <xdr:colOff>101600</xdr:colOff>
      <xdr:row>38</xdr:row>
      <xdr:rowOff>59545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76072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4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127436</xdr:rowOff>
    </xdr:from>
    <xdr:to>
      <xdr:col>36</xdr:col>
      <xdr:colOff>165100</xdr:colOff>
      <xdr:row>39</xdr:row>
      <xdr:rowOff>57586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48713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109525</xdr:rowOff>
    </xdr:from>
    <xdr:to>
      <xdr:col>55</xdr:col>
      <xdr:colOff>0</xdr:colOff>
      <xdr:row>57</xdr:row>
      <xdr:rowOff>114851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82175"/>
          <a:ext cx="8382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76660</xdr:rowOff>
    </xdr:from>
    <xdr:to>
      <xdr:col>50</xdr:col>
      <xdr:colOff>114300</xdr:colOff>
      <xdr:row>57</xdr:row>
      <xdr:rowOff>109525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49310"/>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76660</xdr:rowOff>
    </xdr:from>
    <xdr:to>
      <xdr:col>45</xdr:col>
      <xdr:colOff>177800</xdr:colOff>
      <xdr:row>57</xdr:row>
      <xdr:rowOff>103253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9310"/>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103253</xdr:rowOff>
    </xdr:from>
    <xdr:to>
      <xdr:col>41</xdr:col>
      <xdr:colOff>50800</xdr:colOff>
      <xdr:row>57</xdr:row>
      <xdr:rowOff>108465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7590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64051</xdr:rowOff>
    </xdr:from>
    <xdr:to>
      <xdr:col>55</xdr:col>
      <xdr:colOff>50800</xdr:colOff>
      <xdr:row>57</xdr:row>
      <xdr:rowOff>165651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42478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58725</xdr:rowOff>
    </xdr:from>
    <xdr:to>
      <xdr:col>50</xdr:col>
      <xdr:colOff>165100</xdr:colOff>
      <xdr:row>57</xdr:row>
      <xdr:rowOff>160325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151452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25860</xdr:rowOff>
    </xdr:from>
    <xdr:to>
      <xdr:col>46</xdr:col>
      <xdr:colOff>38100</xdr:colOff>
      <xdr:row>57</xdr:row>
      <xdr:rowOff>127460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143987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7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52453</xdr:rowOff>
    </xdr:from>
    <xdr:to>
      <xdr:col>41</xdr:col>
      <xdr:colOff>101600</xdr:colOff>
      <xdr:row>57</xdr:row>
      <xdr:rowOff>154053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145180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1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57665</xdr:rowOff>
    </xdr:from>
    <xdr:to>
      <xdr:col>36</xdr:col>
      <xdr:colOff>165100</xdr:colOff>
      <xdr:row>57</xdr:row>
      <xdr:rowOff>159265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33570</xdr:rowOff>
    </xdr:from>
    <xdr:to>
      <xdr:col>55</xdr:col>
      <xdr:colOff>0</xdr:colOff>
      <xdr:row>78</xdr:row>
      <xdr:rowOff>41548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6670"/>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154577</xdr:rowOff>
    </xdr:from>
    <xdr:to>
      <xdr:col>50</xdr:col>
      <xdr:colOff>114300</xdr:colOff>
      <xdr:row>78</xdr:row>
      <xdr:rowOff>33570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56227"/>
          <a:ext cx="889000" cy="5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129573</xdr:rowOff>
    </xdr:from>
    <xdr:to>
      <xdr:col>45</xdr:col>
      <xdr:colOff>177800</xdr:colOff>
      <xdr:row>77</xdr:row>
      <xdr:rowOff>154577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31223"/>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129573</xdr:rowOff>
    </xdr:from>
    <xdr:to>
      <xdr:col>41</xdr:col>
      <xdr:colOff>50800</xdr:colOff>
      <xdr:row>78</xdr:row>
      <xdr:rowOff>64312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31223"/>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162198</xdr:rowOff>
    </xdr:from>
    <xdr:to>
      <xdr:col>55</xdr:col>
      <xdr:colOff>50800</xdr:colOff>
      <xdr:row>78</xdr:row>
      <xdr:rowOff>92348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154220</xdr:rowOff>
    </xdr:from>
    <xdr:to>
      <xdr:col>50</xdr:col>
      <xdr:colOff>165100</xdr:colOff>
      <xdr:row>78</xdr:row>
      <xdr:rowOff>84370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75497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103777</xdr:rowOff>
    </xdr:from>
    <xdr:to>
      <xdr:col>46</xdr:col>
      <xdr:colOff>38100</xdr:colOff>
      <xdr:row>78</xdr:row>
      <xdr:rowOff>33927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50454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78773</xdr:rowOff>
    </xdr:from>
    <xdr:to>
      <xdr:col>41</xdr:col>
      <xdr:colOff>101600</xdr:colOff>
      <xdr:row>78</xdr:row>
      <xdr:rowOff>8923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25450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13512</xdr:rowOff>
    </xdr:from>
    <xdr:to>
      <xdr:col>36</xdr:col>
      <xdr:colOff>165100</xdr:colOff>
      <xdr:row>78</xdr:row>
      <xdr:rowOff>115112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106239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28997</xdr:rowOff>
    </xdr:from>
    <xdr:to>
      <xdr:col>55</xdr:col>
      <xdr:colOff>0</xdr:colOff>
      <xdr:row>97</xdr:row>
      <xdr:rowOff>33187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9647"/>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131638</xdr:rowOff>
    </xdr:from>
    <xdr:to>
      <xdr:col>50</xdr:col>
      <xdr:colOff>114300</xdr:colOff>
      <xdr:row>97</xdr:row>
      <xdr:rowOff>33187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90838"/>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92128</xdr:rowOff>
    </xdr:from>
    <xdr:to>
      <xdr:col>45</xdr:col>
      <xdr:colOff>177800</xdr:colOff>
      <xdr:row>96</xdr:row>
      <xdr:rowOff>131638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51328"/>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92128</xdr:rowOff>
    </xdr:from>
    <xdr:to>
      <xdr:col>41</xdr:col>
      <xdr:colOff>50800</xdr:colOff>
      <xdr:row>96</xdr:row>
      <xdr:rowOff>164960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51328"/>
          <a:ext cx="889000" cy="7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149647</xdr:rowOff>
    </xdr:from>
    <xdr:to>
      <xdr:col>55</xdr:col>
      <xdr:colOff>50800</xdr:colOff>
      <xdr:row>97</xdr:row>
      <xdr:rowOff>79797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128074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153837</xdr:rowOff>
    </xdr:from>
    <xdr:to>
      <xdr:col>50</xdr:col>
      <xdr:colOff>165100</xdr:colOff>
      <xdr:row>97</xdr:row>
      <xdr:rowOff>83987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75114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80838</xdr:rowOff>
    </xdr:from>
    <xdr:to>
      <xdr:col>46</xdr:col>
      <xdr:colOff>38100</xdr:colOff>
      <xdr:row>97</xdr:row>
      <xdr:rowOff>10988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41328</xdr:rowOff>
    </xdr:from>
    <xdr:to>
      <xdr:col>41</xdr:col>
      <xdr:colOff>101600</xdr:colOff>
      <xdr:row>96</xdr:row>
      <xdr:rowOff>142928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159455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114160</xdr:rowOff>
    </xdr:from>
    <xdr:to>
      <xdr:col>36</xdr:col>
      <xdr:colOff>165100</xdr:colOff>
      <xdr:row>97</xdr:row>
      <xdr:rowOff>44310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35437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6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27594</xdr:rowOff>
    </xdr:from>
    <xdr:to>
      <xdr:col>85</xdr:col>
      <xdr:colOff>127000</xdr:colOff>
      <xdr:row>35</xdr:row>
      <xdr:rowOff>14199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56894"/>
          <a:ext cx="838200" cy="1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158034</xdr:rowOff>
    </xdr:from>
    <xdr:to>
      <xdr:col>81</xdr:col>
      <xdr:colOff>50800</xdr:colOff>
      <xdr:row>35</xdr:row>
      <xdr:rowOff>14199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87334"/>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99626</xdr:rowOff>
    </xdr:from>
    <xdr:to>
      <xdr:col>76</xdr:col>
      <xdr:colOff>114300</xdr:colOff>
      <xdr:row>34</xdr:row>
      <xdr:rowOff>158034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28926"/>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99626</xdr:rowOff>
    </xdr:from>
    <xdr:to>
      <xdr:col>71</xdr:col>
      <xdr:colOff>177800</xdr:colOff>
      <xdr:row>35</xdr:row>
      <xdr:rowOff>67257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28926"/>
          <a:ext cx="889000" cy="1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148244</xdr:rowOff>
    </xdr:from>
    <xdr:to>
      <xdr:col>85</xdr:col>
      <xdr:colOff>177800</xdr:colOff>
      <xdr:row>34</xdr:row>
      <xdr:rowOff>78394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171121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134849</xdr:rowOff>
    </xdr:from>
    <xdr:to>
      <xdr:col>81</xdr:col>
      <xdr:colOff>101600</xdr:colOff>
      <xdr:row>35</xdr:row>
      <xdr:rowOff>64999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6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81526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3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107234</xdr:rowOff>
    </xdr:from>
    <xdr:to>
      <xdr:col>76</xdr:col>
      <xdr:colOff>165100</xdr:colOff>
      <xdr:row>35</xdr:row>
      <xdr:rowOff>37384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53911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48826</xdr:rowOff>
    </xdr:from>
    <xdr:to>
      <xdr:col>72</xdr:col>
      <xdr:colOff>38100</xdr:colOff>
      <xdr:row>34</xdr:row>
      <xdr:rowOff>150426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166953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16457</xdr:rowOff>
    </xdr:from>
    <xdr:to>
      <xdr:col>67</xdr:col>
      <xdr:colOff>101600</xdr:colOff>
      <xdr:row>35</xdr:row>
      <xdr:rowOff>118057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134584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63768</xdr:rowOff>
    </xdr:from>
    <xdr:to>
      <xdr:col>85</xdr:col>
      <xdr:colOff>127000</xdr:colOff>
      <xdr:row>56</xdr:row>
      <xdr:rowOff>162176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64968"/>
          <a:ext cx="838200" cy="9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162176</xdr:rowOff>
    </xdr:from>
    <xdr:to>
      <xdr:col>81</xdr:col>
      <xdr:colOff>50800</xdr:colOff>
      <xdr:row>57</xdr:row>
      <xdr:rowOff>57879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63376"/>
          <a:ext cx="889000" cy="6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57879</xdr:rowOff>
    </xdr:from>
    <xdr:to>
      <xdr:col>76</xdr:col>
      <xdr:colOff>114300</xdr:colOff>
      <xdr:row>57</xdr:row>
      <xdr:rowOff>69168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30529"/>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69168</xdr:rowOff>
    </xdr:from>
    <xdr:to>
      <xdr:col>71</xdr:col>
      <xdr:colOff>177800</xdr:colOff>
      <xdr:row>57</xdr:row>
      <xdr:rowOff>73767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41818"/>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12968</xdr:rowOff>
    </xdr:from>
    <xdr:to>
      <xdr:col>85</xdr:col>
      <xdr:colOff>177800</xdr:colOff>
      <xdr:row>56</xdr:row>
      <xdr:rowOff>114568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35845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6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111376</xdr:rowOff>
    </xdr:from>
    <xdr:to>
      <xdr:col>81</xdr:col>
      <xdr:colOff>101600</xdr:colOff>
      <xdr:row>57</xdr:row>
      <xdr:rowOff>41526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1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58053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7079</xdr:rowOff>
    </xdr:from>
    <xdr:to>
      <xdr:col>76</xdr:col>
      <xdr:colOff>165100</xdr:colOff>
      <xdr:row>57</xdr:row>
      <xdr:rowOff>108679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99806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18368</xdr:rowOff>
    </xdr:from>
    <xdr:to>
      <xdr:col>72</xdr:col>
      <xdr:colOff>38100</xdr:colOff>
      <xdr:row>57</xdr:row>
      <xdr:rowOff>119968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111095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22967</xdr:rowOff>
    </xdr:from>
    <xdr:to>
      <xdr:col>67</xdr:col>
      <xdr:colOff>101600</xdr:colOff>
      <xdr:row>57</xdr:row>
      <xdr:rowOff>124567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115694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99771</xdr:rowOff>
    </xdr:from>
    <xdr:to>
      <xdr:col>85</xdr:col>
      <xdr:colOff>127000</xdr:colOff>
      <xdr:row>79</xdr:row>
      <xdr:rowOff>10122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72871"/>
          <a:ext cx="838200" cy="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10122</xdr:rowOff>
    </xdr:from>
    <xdr:to>
      <xdr:col>81</xdr:col>
      <xdr:colOff>50800</xdr:colOff>
      <xdr:row>79</xdr:row>
      <xdr:rowOff>30544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467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21895</xdr:rowOff>
    </xdr:from>
    <xdr:to>
      <xdr:col>76</xdr:col>
      <xdr:colOff>114300</xdr:colOff>
      <xdr:row>79</xdr:row>
      <xdr:rowOff>30544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6644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138951</xdr:rowOff>
    </xdr:from>
    <xdr:to>
      <xdr:col>71</xdr:col>
      <xdr:colOff>177800</xdr:colOff>
      <xdr:row>79</xdr:row>
      <xdr:rowOff>21895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12051"/>
          <a:ext cx="889000" cy="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48971</xdr:rowOff>
    </xdr:from>
    <xdr:to>
      <xdr:col>85</xdr:col>
      <xdr:colOff>177800</xdr:colOff>
      <xdr:row>78</xdr:row>
      <xdr:rowOff>150571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8348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130772</xdr:rowOff>
    </xdr:from>
    <xdr:to>
      <xdr:col>81</xdr:col>
      <xdr:colOff>101600</xdr:colOff>
      <xdr:row>79</xdr:row>
      <xdr:rowOff>60922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52049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151194</xdr:rowOff>
    </xdr:from>
    <xdr:to>
      <xdr:col>76</xdr:col>
      <xdr:colOff>165100</xdr:colOff>
      <xdr:row>79</xdr:row>
      <xdr:rowOff>81344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72471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142545</xdr:rowOff>
    </xdr:from>
    <xdr:to>
      <xdr:col>72</xdr:col>
      <xdr:colOff>38100</xdr:colOff>
      <xdr:row>79</xdr:row>
      <xdr:rowOff>72695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63822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88151</xdr:rowOff>
    </xdr:from>
    <xdr:to>
      <xdr:col>67</xdr:col>
      <xdr:colOff>101600</xdr:colOff>
      <xdr:row>79</xdr:row>
      <xdr:rowOff>18301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9428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63184</xdr:rowOff>
    </xdr:from>
    <xdr:to>
      <xdr:col>85</xdr:col>
      <xdr:colOff>127000</xdr:colOff>
      <xdr:row>97</xdr:row>
      <xdr:rowOff>69714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93834"/>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61678</xdr:rowOff>
    </xdr:from>
    <xdr:to>
      <xdr:col>81</xdr:col>
      <xdr:colOff>50800</xdr:colOff>
      <xdr:row>97</xdr:row>
      <xdr:rowOff>69714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92328"/>
          <a:ext cx="8890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61678</xdr:rowOff>
    </xdr:from>
    <xdr:to>
      <xdr:col>76</xdr:col>
      <xdr:colOff>114300</xdr:colOff>
      <xdr:row>97</xdr:row>
      <xdr:rowOff>76749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92328"/>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76749</xdr:rowOff>
    </xdr:from>
    <xdr:to>
      <xdr:col>71</xdr:col>
      <xdr:colOff>177800</xdr:colOff>
      <xdr:row>97</xdr:row>
      <xdr:rowOff>84868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07399"/>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12384</xdr:rowOff>
    </xdr:from>
    <xdr:to>
      <xdr:col>85</xdr:col>
      <xdr:colOff>177800</xdr:colOff>
      <xdr:row>97</xdr:row>
      <xdr:rowOff>113984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35261</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18914</xdr:rowOff>
    </xdr:from>
    <xdr:to>
      <xdr:col>81</xdr:col>
      <xdr:colOff>101600</xdr:colOff>
      <xdr:row>97</xdr:row>
      <xdr:rowOff>120514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137041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2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10878</xdr:rowOff>
    </xdr:from>
    <xdr:to>
      <xdr:col>76</xdr:col>
      <xdr:colOff>165100</xdr:colOff>
      <xdr:row>97</xdr:row>
      <xdr:rowOff>112478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129005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1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25949</xdr:rowOff>
    </xdr:from>
    <xdr:to>
      <xdr:col>72</xdr:col>
      <xdr:colOff>38100</xdr:colOff>
      <xdr:row>97</xdr:row>
      <xdr:rowOff>127549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144076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3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34068</xdr:rowOff>
    </xdr:from>
    <xdr:to>
      <xdr:col>67</xdr:col>
      <xdr:colOff>101600</xdr:colOff>
      <xdr:row>97</xdr:row>
      <xdr:rowOff>135668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152195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おり、類似団体平均よりは低コストとなっている。主な要因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旧脇町庁舎解体撤去事業、地域交流センターミライズの屋根瓦等長寿命化事業等の大規模事業の支出による。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依然として高コストとなっている。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は、後期高齢者医療広域連合療養給付費負担金や介護保険特別会計繰出金の増加による。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人減少し、住民一人当たり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は低コストとなっている。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は、うだつの町並み古民家改修事業の終了に伴うもの。</a:t>
          </a:r>
          <a:endParaRPr lang="ja-JP" altLang="ja-JP" sz="1300">
            <a:effectLst/>
            <a:latin typeface="ＭＳ ゴシック" panose="020B0609070205080204" pitchFamily="49" charset="-128"/>
            <a:ea typeface="ＭＳ ゴシック" panose="020B0609070205080204" pitchFamily="49" charset="-128"/>
          </a:endParaRPr>
        </a:p>
        <a:p>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依然として高コストとなっている。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は、消防団員報酬引上げ、非常用自家発電設備改修、高規格救急自動車整備（美馬西部消防負担金）など新規事業の増加による。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平均より高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コスト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は、学校給食センター整備事業、岩倉国民体育館解体撤去工事等大規模事業の支出による。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これまで横ばいだった、標準財政規模比の財政調整基金残高は昨年度より約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ポイント減少し、実質収支額は増加している。また、実質単年度収支は約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ポイントの減少となっている。要因としては、財政調整基金から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百万円を取崩したことが挙げられる。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どの年度、どの会計においても標準財政規模比で黒字となっている。今後も同水準で維持できるよう努めていくとともに、他会計への繰出金が抑制できるよう、それぞれの会計においても経費削減を促す。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元利償還金等、算入公債費のいずれについても横ばいで大きな変動は無いが、地方債の現在高は多くなっていることから、大規模事業それぞれの元金償還が開始される時には上昇が予想される。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今後も当初予算編成時の市債発行限度額の設定や、事業のスクラップアンドビルドにより抑制を目指す。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学校給食センター建設に係る多額の借入等の影響がありながらも、元利償還金が増加していることにより、昨年度から引続き減少している。今後も汚泥再生処理施設や、中学校空調機器設置等で多くの借入を予定しているため、一時的に引き上げられ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公営企業債等繰入見込額についても、施設の老朽化が進んでいるものの料金収入が多くは見込めないことから、増加している。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一方で、充当可能財源等は年々減少しており、今後も減少が予想されることから、厳しい財政運営が予想される。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積立金額よりも財源不足を補填するための取崩金額が大きく上回っており、昨年度から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令和２年度以降の「財政健全化目標」の達成を念頭に置いた財政運営を基本としつつ、各年度の財源不足については最小限度の基金取崩し等により対応することとしている。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・オラレまちづくり基金：オラレ美馬の運営協力、周辺対策及び本市の活力あるまちづくり事業の推進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・まちづくり基金：人材育成、地域経済活性化、人口減少抑制、結婚・出産・子育て支援、自然環境保全、伝統・文化遺産保存、</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安全・安心な暮らしの実現等まちづくり施策の推進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・公共施設等総合管理基金：公共施設等の計画的修繕・改修・更新</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年度より少なくなったことで、積立＜取崩しとなり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道路や学校等の修繕等のため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・オラレまちづくり基金：事業収益の減少により、基金残高は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年度は取り崩しは行わず、基金利子を積み立てたことにより増加となった。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○特定目的基金及び定額運用基金を再編整理し、「まちづくり基金」及び「公共施設等総合管理基金」を平成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年度に創設した。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特定目的基金及び定額運用基金の数 ･･･ 平成２９年度：１２基金 → 平成３０年度：６基金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令和２年度以降の「財政健全化目標」の達成を念頭に置いた財政運営を基本としつつ、各年度の財源不足については最小限度の基金取崩し等により対応することとしている。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百万円を取崩したことにより、昨年度残高より大きく減少している。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このペースで取り崩していくこととなると、約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年で枯渇する。集約化や除却により、施設更新をできるだけ少なくし、事業規模の縮小を図ることで当該基金の取崩しを抑えていきたい。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百万円を取崩したことにより、昨年度残高より大きく減少している。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これまで物価高等で各種事業の単価は上がっているため、今後も地方債の発行金額は増加し、それに反比例し減債基金は減少していく見込みである。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22037251</v>
      </c>
      <c r="BO4" s="358"/>
      <c r="BP4" s="358"/>
      <c r="BQ4" s="358"/>
      <c r="BR4" s="358"/>
      <c r="BS4" s="358"/>
      <c r="BT4" s="358"/>
      <c r="BU4" s="359"/>
      <c r="BV4" s="357">
        <v>20178373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5.6</v>
      </c>
      <c r="CU4" s="364"/>
      <c r="CV4" s="364"/>
      <c r="CW4" s="364"/>
      <c r="CX4" s="364"/>
      <c r="CY4" s="364"/>
      <c r="CZ4" s="364"/>
      <c r="DA4" s="365"/>
      <c r="DB4" s="363">
        <v>5.3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21312292</v>
      </c>
      <c r="BO5" s="395"/>
      <c r="BP5" s="395"/>
      <c r="BQ5" s="395"/>
      <c r="BR5" s="395"/>
      <c r="BS5" s="395"/>
      <c r="BT5" s="395"/>
      <c r="BU5" s="396"/>
      <c r="BV5" s="394">
        <v>19456954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98.4</v>
      </c>
      <c r="CU5" s="392"/>
      <c r="CV5" s="392"/>
      <c r="CW5" s="392"/>
      <c r="CX5" s="392"/>
      <c r="CY5" s="392"/>
      <c r="CZ5" s="392"/>
      <c r="DA5" s="393"/>
      <c r="DB5" s="391">
        <v>95.2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724959</v>
      </c>
      <c r="BO6" s="395"/>
      <c r="BP6" s="395"/>
      <c r="BQ6" s="395"/>
      <c r="BR6" s="395"/>
      <c r="BS6" s="395"/>
      <c r="BT6" s="395"/>
      <c r="BU6" s="396"/>
      <c r="BV6" s="394">
        <v>721419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98.9</v>
      </c>
      <c r="CU6" s="432"/>
      <c r="CV6" s="432"/>
      <c r="CW6" s="432"/>
      <c r="CX6" s="432"/>
      <c r="CY6" s="432"/>
      <c r="CZ6" s="432"/>
      <c r="DA6" s="433"/>
      <c r="DB6" s="431">
        <v>96.2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65567</v>
      </c>
      <c r="BO7" s="395"/>
      <c r="BP7" s="395"/>
      <c r="BQ7" s="395"/>
      <c r="BR7" s="395"/>
      <c r="BS7" s="395"/>
      <c r="BT7" s="395"/>
      <c r="BU7" s="396"/>
      <c r="BV7" s="394">
        <v>104222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11728769</v>
      </c>
      <c r="CU7" s="395"/>
      <c r="CV7" s="395"/>
      <c r="CW7" s="395"/>
      <c r="CX7" s="395"/>
      <c r="CY7" s="395"/>
      <c r="CZ7" s="395"/>
      <c r="DA7" s="396"/>
      <c r="DB7" s="394">
        <v>11749592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659392</v>
      </c>
      <c r="BO8" s="395"/>
      <c r="BP8" s="395"/>
      <c r="BQ8" s="395"/>
      <c r="BR8" s="395"/>
      <c r="BS8" s="395"/>
      <c r="BT8" s="395"/>
      <c r="BU8" s="396"/>
      <c r="BV8" s="394">
        <v>617197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v>
      </c>
      <c r="CU8" s="435"/>
      <c r="CV8" s="435"/>
      <c r="CW8" s="435"/>
      <c r="CX8" s="435"/>
      <c r="CY8" s="435"/>
      <c r="CZ8" s="435"/>
      <c r="DA8" s="436"/>
      <c r="DB8" s="434">
        <v>0.3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28055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42195</v>
      </c>
      <c r="BO9" s="395"/>
      <c r="BP9" s="395"/>
      <c r="BQ9" s="395"/>
      <c r="BR9" s="395"/>
      <c r="BS9" s="395"/>
      <c r="BT9" s="395"/>
      <c r="BU9" s="396"/>
      <c r="BV9" s="394">
        <v>121382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18.899999999999999</v>
      </c>
      <c r="CU9" s="392"/>
      <c r="CV9" s="392"/>
      <c r="CW9" s="392"/>
      <c r="CX9" s="392"/>
      <c r="CY9" s="392"/>
      <c r="CZ9" s="392"/>
      <c r="DA9" s="393"/>
      <c r="DB9" s="391">
        <v>20.9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30501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634202</v>
      </c>
      <c r="BO10" s="395"/>
      <c r="BP10" s="395"/>
      <c r="BQ10" s="395"/>
      <c r="BR10" s="395"/>
      <c r="BS10" s="395"/>
      <c r="BT10" s="395"/>
      <c r="BU10" s="396"/>
      <c r="BV10" s="394">
        <v>186</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5600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26762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1000000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26265</v>
      </c>
      <c r="S13" s="479"/>
      <c r="T13" s="479"/>
      <c r="U13" s="479"/>
      <c r="V13" s="480"/>
      <c r="W13" s="410" t="s">
        <v>131</v>
      </c>
      <c r="X13" s="411"/>
      <c r="Y13" s="411"/>
      <c r="Z13" s="411"/>
      <c r="AA13" s="411"/>
      <c r="AB13" s="401"/>
      <c r="AC13" s="445">
        <v>1013</v>
      </c>
      <c r="AD13" s="446"/>
      <c r="AE13" s="446"/>
      <c r="AF13" s="446"/>
      <c r="AG13" s="488"/>
      <c r="AH13" s="445">
        <v>1253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-323603</v>
      </c>
      <c r="BO13" s="395"/>
      <c r="BP13" s="395"/>
      <c r="BQ13" s="395"/>
      <c r="BR13" s="395"/>
      <c r="BS13" s="395"/>
      <c r="BT13" s="395"/>
      <c r="BU13" s="396"/>
      <c r="BV13" s="394">
        <v>127168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9.3000000000000007</v>
      </c>
      <c r="CU13" s="392"/>
      <c r="CV13" s="392"/>
      <c r="CW13" s="392"/>
      <c r="CX13" s="392"/>
      <c r="CY13" s="392"/>
      <c r="CZ13" s="392"/>
      <c r="DA13" s="393"/>
      <c r="DB13" s="391">
        <v>9.3000000000000007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27354</v>
      </c>
      <c r="S14" s="479"/>
      <c r="T14" s="479"/>
      <c r="U14" s="479"/>
      <c r="V14" s="480"/>
      <c r="W14" s="384"/>
      <c r="X14" s="385"/>
      <c r="Y14" s="385"/>
      <c r="Z14" s="385"/>
      <c r="AA14" s="385"/>
      <c r="AB14" s="374"/>
      <c r="AC14" s="481">
        <v>8.6</v>
      </c>
      <c r="AD14" s="482"/>
      <c r="AE14" s="482"/>
      <c r="AF14" s="482"/>
      <c r="AG14" s="483"/>
      <c r="AH14" s="481">
        <v>9.6999999999999993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34.9</v>
      </c>
      <c r="CU14" s="493"/>
      <c r="CV14" s="493"/>
      <c r="CW14" s="493"/>
      <c r="CX14" s="493"/>
      <c r="CY14" s="493"/>
      <c r="CZ14" s="493"/>
      <c r="DA14" s="494"/>
      <c r="DB14" s="492">
        <v>17.399999999999999</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26904</v>
      </c>
      <c r="S15" s="479"/>
      <c r="T15" s="479"/>
      <c r="U15" s="479"/>
      <c r="V15" s="480"/>
      <c r="W15" s="410" t="s">
        <v>137</v>
      </c>
      <c r="X15" s="411"/>
      <c r="Y15" s="411"/>
      <c r="Z15" s="411"/>
      <c r="AA15" s="411"/>
      <c r="AB15" s="401"/>
      <c r="AC15" s="445">
        <v>3395</v>
      </c>
      <c r="AD15" s="446"/>
      <c r="AE15" s="446"/>
      <c r="AF15" s="446"/>
      <c r="AG15" s="488"/>
      <c r="AH15" s="445">
        <v>3736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3366056</v>
      </c>
      <c r="BO15" s="358"/>
      <c r="BP15" s="358"/>
      <c r="BQ15" s="358"/>
      <c r="BR15" s="358"/>
      <c r="BS15" s="358"/>
      <c r="BT15" s="358"/>
      <c r="BU15" s="359"/>
      <c r="BV15" s="357">
        <v>3380874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28.7</v>
      </c>
      <c r="AD16" s="482"/>
      <c r="AE16" s="482"/>
      <c r="AF16" s="482"/>
      <c r="AG16" s="483"/>
      <c r="AH16" s="481">
        <v>28.9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10897715</v>
      </c>
      <c r="BO16" s="395"/>
      <c r="BP16" s="395"/>
      <c r="BQ16" s="395"/>
      <c r="BR16" s="395"/>
      <c r="BS16" s="395"/>
      <c r="BT16" s="395"/>
      <c r="BU16" s="396"/>
      <c r="BV16" s="394">
        <v>10792312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7402</v>
      </c>
      <c r="AD17" s="446"/>
      <c r="AE17" s="446"/>
      <c r="AF17" s="446"/>
      <c r="AG17" s="488"/>
      <c r="AH17" s="445">
        <v>7943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4183007</v>
      </c>
      <c r="BO17" s="395"/>
      <c r="BP17" s="395"/>
      <c r="BQ17" s="395"/>
      <c r="BR17" s="395"/>
      <c r="BS17" s="395"/>
      <c r="BT17" s="395"/>
      <c r="BU17" s="396"/>
      <c r="BV17" s="394">
        <v>4217728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367.14</v>
      </c>
      <c r="M18" s="518"/>
      <c r="N18" s="518"/>
      <c r="O18" s="518"/>
      <c r="P18" s="518"/>
      <c r="Q18" s="518"/>
      <c r="R18" s="519"/>
      <c r="S18" s="519"/>
      <c r="T18" s="519"/>
      <c r="U18" s="519"/>
      <c r="V18" s="520"/>
      <c r="W18" s="412"/>
      <c r="X18" s="413"/>
      <c r="Y18" s="413"/>
      <c r="Z18" s="413"/>
      <c r="AA18" s="413"/>
      <c r="AB18" s="404"/>
      <c r="AC18" s="521">
        <v>62.7</v>
      </c>
      <c r="AD18" s="522"/>
      <c r="AE18" s="522"/>
      <c r="AF18" s="522"/>
      <c r="AG18" s="523"/>
      <c r="AH18" s="521">
        <v>61.4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11624926</v>
      </c>
      <c r="BO18" s="395"/>
      <c r="BP18" s="395"/>
      <c r="BQ18" s="395"/>
      <c r="BR18" s="395"/>
      <c r="BS18" s="395"/>
      <c r="BT18" s="395"/>
      <c r="BU18" s="396"/>
      <c r="BV18" s="394">
        <v>11152711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76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15303712</v>
      </c>
      <c r="BO19" s="395"/>
      <c r="BP19" s="395"/>
      <c r="BQ19" s="395"/>
      <c r="BR19" s="395"/>
      <c r="BS19" s="395"/>
      <c r="BT19" s="395"/>
      <c r="BU19" s="396"/>
      <c r="BV19" s="394">
        <v>13749606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11244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26085355</v>
      </c>
      <c r="BO22" s="358"/>
      <c r="BP22" s="358"/>
      <c r="BQ22" s="358"/>
      <c r="BR22" s="358"/>
      <c r="BS22" s="358"/>
      <c r="BT22" s="358"/>
      <c r="BU22" s="359"/>
      <c r="BV22" s="357">
        <v>26521107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13952748</v>
      </c>
      <c r="BO23" s="395"/>
      <c r="BP23" s="395"/>
      <c r="BQ23" s="395"/>
      <c r="BR23" s="395"/>
      <c r="BS23" s="395"/>
      <c r="BT23" s="395"/>
      <c r="BU23" s="396"/>
      <c r="BV23" s="394">
        <v>13181891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6800</v>
      </c>
      <c r="R24" s="446"/>
      <c r="S24" s="446"/>
      <c r="T24" s="446"/>
      <c r="U24" s="446"/>
      <c r="V24" s="488"/>
      <c r="W24" s="540"/>
      <c r="X24" s="541"/>
      <c r="Y24" s="542"/>
      <c r="Z24" s="444" t="s">
        <v>162</v>
      </c>
      <c r="AA24" s="424"/>
      <c r="AB24" s="424"/>
      <c r="AC24" s="424"/>
      <c r="AD24" s="424"/>
      <c r="AE24" s="424"/>
      <c r="AF24" s="424"/>
      <c r="AG24" s="425"/>
      <c r="AH24" s="445">
        <v>340</v>
      </c>
      <c r="AI24" s="446"/>
      <c r="AJ24" s="446"/>
      <c r="AK24" s="446"/>
      <c r="AL24" s="488"/>
      <c r="AM24" s="445">
        <v>1068620</v>
      </c>
      <c r="AN24" s="446"/>
      <c r="AO24" s="446"/>
      <c r="AP24" s="446"/>
      <c r="AQ24" s="446"/>
      <c r="AR24" s="488"/>
      <c r="AS24" s="445">
        <v>3143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20788959</v>
      </c>
      <c r="BO24" s="395"/>
      <c r="BP24" s="395"/>
      <c r="BQ24" s="395"/>
      <c r="BR24" s="395"/>
      <c r="BS24" s="395"/>
      <c r="BT24" s="395"/>
      <c r="BU24" s="396"/>
      <c r="BV24" s="394">
        <v>20623364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5780</v>
      </c>
      <c r="R25" s="446"/>
      <c r="S25" s="446"/>
      <c r="T25" s="446"/>
      <c r="U25" s="446"/>
      <c r="V25" s="488"/>
      <c r="W25" s="540"/>
      <c r="X25" s="541"/>
      <c r="Y25" s="542"/>
      <c r="Z25" s="444" t="s">
        <v>165</v>
      </c>
      <c r="AA25" s="424"/>
      <c r="AB25" s="424"/>
      <c r="AC25" s="424"/>
      <c r="AD25" s="424"/>
      <c r="AE25" s="424"/>
      <c r="AF25" s="424"/>
      <c r="AG25" s="425"/>
      <c r="AH25" s="445">
        <v>62</v>
      </c>
      <c r="AI25" s="446"/>
      <c r="AJ25" s="446"/>
      <c r="AK25" s="446"/>
      <c r="AL25" s="488"/>
      <c r="AM25" s="445">
        <v>181164</v>
      </c>
      <c r="AN25" s="446"/>
      <c r="AO25" s="446"/>
      <c r="AP25" s="446"/>
      <c r="AQ25" s="446"/>
      <c r="AR25" s="488"/>
      <c r="AS25" s="445">
        <v>2922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3594162</v>
      </c>
      <c r="BO25" s="358"/>
      <c r="BP25" s="358"/>
      <c r="BQ25" s="358"/>
      <c r="BR25" s="358"/>
      <c r="BS25" s="358"/>
      <c r="BT25" s="358"/>
      <c r="BU25" s="359"/>
      <c r="BV25" s="357">
        <v>3370436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5814</v>
      </c>
      <c r="R26" s="446"/>
      <c r="S26" s="446"/>
      <c r="T26" s="446"/>
      <c r="U26" s="446"/>
      <c r="V26" s="488"/>
      <c r="W26" s="540"/>
      <c r="X26" s="541"/>
      <c r="Y26" s="542"/>
      <c r="Z26" s="444" t="s">
        <v>168</v>
      </c>
      <c r="AA26" s="546"/>
      <c r="AB26" s="546"/>
      <c r="AC26" s="546"/>
      <c r="AD26" s="546"/>
      <c r="AE26" s="546"/>
      <c r="AF26" s="546"/>
      <c r="AG26" s="547"/>
      <c r="AH26" s="445">
        <v>18</v>
      </c>
      <c r="AI26" s="446"/>
      <c r="AJ26" s="446"/>
      <c r="AK26" s="446"/>
      <c r="AL26" s="488"/>
      <c r="AM26" s="445">
        <v>60480</v>
      </c>
      <c r="AN26" s="446"/>
      <c r="AO26" s="446"/>
      <c r="AP26" s="446"/>
      <c r="AQ26" s="446"/>
      <c r="AR26" s="488"/>
      <c r="AS26" s="445">
        <v>3360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3950</v>
      </c>
      <c r="R27" s="446"/>
      <c r="S27" s="446"/>
      <c r="T27" s="446"/>
      <c r="U27" s="446"/>
      <c r="V27" s="488"/>
      <c r="W27" s="540"/>
      <c r="X27" s="541"/>
      <c r="Y27" s="542"/>
      <c r="Z27" s="444" t="s">
        <v>171</v>
      </c>
      <c r="AA27" s="424"/>
      <c r="AB27" s="424"/>
      <c r="AC27" s="424"/>
      <c r="AD27" s="424"/>
      <c r="AE27" s="424"/>
      <c r="AF27" s="424"/>
      <c r="AG27" s="425"/>
      <c r="AH27" s="445">
        <v>24</v>
      </c>
      <c r="AI27" s="446"/>
      <c r="AJ27" s="446"/>
      <c r="AK27" s="446"/>
      <c r="AL27" s="488"/>
      <c r="AM27" s="445">
        <v>73114</v>
      </c>
      <c r="AN27" s="446"/>
      <c r="AO27" s="446"/>
      <c r="AP27" s="446"/>
      <c r="AQ27" s="446"/>
      <c r="AR27" s="488"/>
      <c r="AS27" s="445">
        <v>3046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3450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3730122</v>
      </c>
      <c r="BO28" s="358"/>
      <c r="BP28" s="358"/>
      <c r="BQ28" s="358"/>
      <c r="BR28" s="358"/>
      <c r="BS28" s="358"/>
      <c r="BT28" s="358"/>
      <c r="BU28" s="359"/>
      <c r="BV28" s="357">
        <v>4095920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16</v>
      </c>
      <c r="M29" s="446"/>
      <c r="N29" s="446"/>
      <c r="O29" s="446"/>
      <c r="P29" s="488"/>
      <c r="Q29" s="445">
        <v>3150</v>
      </c>
      <c r="R29" s="446"/>
      <c r="S29" s="446"/>
      <c r="T29" s="446"/>
      <c r="U29" s="446"/>
      <c r="V29" s="488"/>
      <c r="W29" s="543"/>
      <c r="X29" s="544"/>
      <c r="Y29" s="545"/>
      <c r="Z29" s="444" t="s">
        <v>177</v>
      </c>
      <c r="AA29" s="424"/>
      <c r="AB29" s="424"/>
      <c r="AC29" s="424"/>
      <c r="AD29" s="424"/>
      <c r="AE29" s="424"/>
      <c r="AF29" s="424"/>
      <c r="AG29" s="425"/>
      <c r="AH29" s="445">
        <v>364</v>
      </c>
      <c r="AI29" s="446"/>
      <c r="AJ29" s="446"/>
      <c r="AK29" s="446"/>
      <c r="AL29" s="488"/>
      <c r="AM29" s="445">
        <v>1141734</v>
      </c>
      <c r="AN29" s="446"/>
      <c r="AO29" s="446"/>
      <c r="AP29" s="446"/>
      <c r="AQ29" s="446"/>
      <c r="AR29" s="488"/>
      <c r="AS29" s="445">
        <v>3137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832039</v>
      </c>
      <c r="BO29" s="395"/>
      <c r="BP29" s="395"/>
      <c r="BQ29" s="395"/>
      <c r="BR29" s="395"/>
      <c r="BS29" s="395"/>
      <c r="BT29" s="395"/>
      <c r="BU29" s="396"/>
      <c r="BV29" s="394">
        <v>983650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2843018</v>
      </c>
      <c r="BO30" s="514"/>
      <c r="BP30" s="514"/>
      <c r="BQ30" s="514"/>
      <c r="BR30" s="514"/>
      <c r="BS30" s="514"/>
      <c r="BT30" s="514"/>
      <c r="BU30" s="515"/>
      <c r="BV30" s="513">
        <v>2899859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美馬市国民健康保険特別会計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美馬市水道事業会計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美馬市一の森ヒュッテ事業特別会計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美馬地区広域行政組合（一般会計）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21</v>
      </c>
      <c r="CP34" s="584"/>
      <c r="CQ34" s="585" t="str">
        <f>IF('各会計、関係団体の財政状況及び健全化判断比率'!BS7="","",'各会計、関係団体の財政状況及び健全化判断比率'!BS7)</f>
        <v>株式会社　ウッドピア</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美馬市後期高齢者医療特別会計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美馬市工業用水道事業会計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IF('各会計、関係団体の財政状況及び健全化判断比率'!B36="","",'各会計、関係団体の財政状況及び健全化判断比率'!B36)</f>
        <v>美馬市小水力発電事業特別会計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美馬地区広域行政組合（美馬地区広域振興事業特別会計）</v>
      </c>
      <c r="BZ35" s="585"/>
      <c r="CA35" s="585"/>
      <c r="CB35" s="585"/>
      <c r="CC35" s="585"/>
      <c r="CD35" s="585"/>
      <c r="CE35" s="585"/>
      <c r="CF35" s="585"/>
      <c r="CG35" s="585"/>
      <c r="CH35" s="585"/>
      <c r="CI35" s="585"/>
      <c r="CJ35" s="585"/>
      <c r="CK35" s="585"/>
      <c r="CL35" s="585"/>
      <c r="CM35" s="585"/>
      <c r="CN35" s="175"/>
      <c r="CO35" s="584">
        <f t="shared" ref="CO35:CO43" si="3">IF(CQ35="","",CO34+1)</f>
        <v>22</v>
      </c>
      <c r="CP35" s="584"/>
      <c r="CQ35" s="585" t="str">
        <f>IF('各会計、関係団体の財政状況及び健全化判断比率'!BS8="","",'各会計、関係団体の財政状況及び健全化判断比率'!BS8)</f>
        <v>一般社団法人　美馬観光ビューロー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美馬市介護保険特別会計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美馬市簡易水道事業会計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西阿老人ホーム組合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美馬市下水道事業会計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美馬西部共立火葬場組合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美馬環境整備組合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吉野川環境整備組合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美馬西部消防組合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美馬西部特別養護老人ホーム組合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19</v>
      </c>
      <c r="BX42" s="584"/>
      <c r="BY42" s="585" t="str">
        <f>IF('各会計、関係団体の財政状況及び健全化判断比率'!B76="","",'各会計、関係団体の財政状況及び健全化判断比率'!B76)</f>
        <v>徳島県市町村議会議員公務災害補償等組合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20</v>
      </c>
      <c r="BX43" s="584"/>
      <c r="BY43" s="585" t="str">
        <f>IF('各会計、関係団体の財政状況及び健全化判断比率'!B77="","",'各会計、関係団体の財政状況及び健全化判断比率'!B77)</f>
        <v>徳島県市町村総合事務組合（一般会計）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crkAnTZsqQbz4Ra3jNUnIfppfyHKA5VBj1jczfRm2flpmCeoZg8jgXAU3/cshMVIvybAeONAWmyk5rU8/VYXag==" saltValue="q1j4Nyv5pKMO/g4WWaAp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3135418</v>
      </c>
      <c r="S5" s="600"/>
      <c r="T5" s="600"/>
      <c r="U5" s="600"/>
      <c r="V5" s="600"/>
      <c r="W5" s="600"/>
      <c r="X5" s="600"/>
      <c r="Y5" s="601"/>
      <c r="Z5" s="602">
        <v>14.2</v>
      </c>
      <c r="AA5" s="602"/>
      <c r="AB5" s="602"/>
      <c r="AC5" s="602"/>
      <c r="AD5" s="603">
        <v>3135418</v>
      </c>
      <c r="AE5" s="603"/>
      <c r="AF5" s="603"/>
      <c r="AG5" s="603"/>
      <c r="AH5" s="603"/>
      <c r="AI5" s="603"/>
      <c r="AJ5" s="603"/>
      <c r="AK5" s="603"/>
      <c r="AL5" s="604">
        <v>26.7</v>
      </c>
      <c r="AM5" s="605"/>
      <c r="AN5" s="605"/>
      <c r="AO5" s="606"/>
      <c r="AP5" s="596" t="s">
        <v>216</v>
      </c>
      <c r="AQ5" s="597"/>
      <c r="AR5" s="597"/>
      <c r="AS5" s="597"/>
      <c r="AT5" s="597"/>
      <c r="AU5" s="597"/>
      <c r="AV5" s="597"/>
      <c r="AW5" s="597"/>
      <c r="AX5" s="597"/>
      <c r="AY5" s="597"/>
      <c r="AZ5" s="597"/>
      <c r="BA5" s="597"/>
      <c r="BB5" s="597"/>
      <c r="BC5" s="597"/>
      <c r="BD5" s="597"/>
      <c r="BE5" s="597"/>
      <c r="BF5" s="598"/>
      <c r="BG5" s="610">
        <v>3134965</v>
      </c>
      <c r="BH5" s="611"/>
      <c r="BI5" s="611"/>
      <c r="BJ5" s="611"/>
      <c r="BK5" s="611"/>
      <c r="BL5" s="611"/>
      <c r="BM5" s="611"/>
      <c r="BN5" s="612"/>
      <c r="BO5" s="613">
        <v>100</v>
      </c>
      <c r="BP5" s="613"/>
      <c r="BQ5" s="613"/>
      <c r="BR5" s="613"/>
      <c r="BS5" s="614">
        <v>76545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295307</v>
      </c>
      <c r="S6" s="611"/>
      <c r="T6" s="611"/>
      <c r="U6" s="611"/>
      <c r="V6" s="611"/>
      <c r="W6" s="611"/>
      <c r="X6" s="611"/>
      <c r="Y6" s="612"/>
      <c r="Z6" s="613">
        <v>1.3</v>
      </c>
      <c r="AA6" s="613"/>
      <c r="AB6" s="613"/>
      <c r="AC6" s="613"/>
      <c r="AD6" s="614">
        <v>295307</v>
      </c>
      <c r="AE6" s="614"/>
      <c r="AF6" s="614"/>
      <c r="AG6" s="614"/>
      <c r="AH6" s="614"/>
      <c r="AI6" s="614"/>
      <c r="AJ6" s="614"/>
      <c r="AK6" s="614"/>
      <c r="AL6" s="615">
        <v>2.5</v>
      </c>
      <c r="AM6" s="616"/>
      <c r="AN6" s="616"/>
      <c r="AO6" s="617"/>
      <c r="AP6" s="607" t="s">
        <v>221</v>
      </c>
      <c r="AQ6" s="608"/>
      <c r="AR6" s="608"/>
      <c r="AS6" s="608"/>
      <c r="AT6" s="608"/>
      <c r="AU6" s="608"/>
      <c r="AV6" s="608"/>
      <c r="AW6" s="608"/>
      <c r="AX6" s="608"/>
      <c r="AY6" s="608"/>
      <c r="AZ6" s="608"/>
      <c r="BA6" s="608"/>
      <c r="BB6" s="608"/>
      <c r="BC6" s="608"/>
      <c r="BD6" s="608"/>
      <c r="BE6" s="608"/>
      <c r="BF6" s="609"/>
      <c r="BG6" s="610">
        <v>3134965</v>
      </c>
      <c r="BH6" s="611"/>
      <c r="BI6" s="611"/>
      <c r="BJ6" s="611"/>
      <c r="BK6" s="611"/>
      <c r="BL6" s="611"/>
      <c r="BM6" s="611"/>
      <c r="BN6" s="612"/>
      <c r="BO6" s="613">
        <v>100</v>
      </c>
      <c r="BP6" s="613"/>
      <c r="BQ6" s="613"/>
      <c r="BR6" s="613"/>
      <c r="BS6" s="614">
        <v>76545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147716</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147716</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1538</v>
      </c>
      <c r="S7" s="611"/>
      <c r="T7" s="611"/>
      <c r="U7" s="611"/>
      <c r="V7" s="611"/>
      <c r="W7" s="611"/>
      <c r="X7" s="611"/>
      <c r="Y7" s="612"/>
      <c r="Z7" s="613">
        <v>0</v>
      </c>
      <c r="AA7" s="613"/>
      <c r="AB7" s="613"/>
      <c r="AC7" s="613"/>
      <c r="AD7" s="614">
        <v>1538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1430555</v>
      </c>
      <c r="BH7" s="611"/>
      <c r="BI7" s="611"/>
      <c r="BJ7" s="611"/>
      <c r="BK7" s="611"/>
      <c r="BL7" s="611"/>
      <c r="BM7" s="611"/>
      <c r="BN7" s="612"/>
      <c r="BO7" s="613">
        <v>45.6</v>
      </c>
      <c r="BP7" s="613"/>
      <c r="BQ7" s="613"/>
      <c r="BR7" s="613"/>
      <c r="BS7" s="614">
        <v>76545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3419712</v>
      </c>
      <c r="CS7" s="611"/>
      <c r="CT7" s="611"/>
      <c r="CU7" s="611"/>
      <c r="CV7" s="611"/>
      <c r="CW7" s="611"/>
      <c r="CX7" s="611"/>
      <c r="CY7" s="612"/>
      <c r="CZ7" s="613">
        <v>16</v>
      </c>
      <c r="DA7" s="613"/>
      <c r="DB7" s="613"/>
      <c r="DC7" s="613"/>
      <c r="DD7" s="619">
        <v>416124</v>
      </c>
      <c r="DE7" s="611"/>
      <c r="DF7" s="611"/>
      <c r="DG7" s="611"/>
      <c r="DH7" s="611"/>
      <c r="DI7" s="611"/>
      <c r="DJ7" s="611"/>
      <c r="DK7" s="611"/>
      <c r="DL7" s="611"/>
      <c r="DM7" s="611"/>
      <c r="DN7" s="611"/>
      <c r="DO7" s="611"/>
      <c r="DP7" s="612"/>
      <c r="DQ7" s="619">
        <v>2472986</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29739</v>
      </c>
      <c r="S8" s="611"/>
      <c r="T8" s="611"/>
      <c r="U8" s="611"/>
      <c r="V8" s="611"/>
      <c r="W8" s="611"/>
      <c r="X8" s="611"/>
      <c r="Y8" s="612"/>
      <c r="Z8" s="613">
        <v>0.1</v>
      </c>
      <c r="AA8" s="613"/>
      <c r="AB8" s="613"/>
      <c r="AC8" s="613"/>
      <c r="AD8" s="614">
        <v>29739</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39034</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6663099</v>
      </c>
      <c r="CS8" s="611"/>
      <c r="CT8" s="611"/>
      <c r="CU8" s="611"/>
      <c r="CV8" s="611"/>
      <c r="CW8" s="611"/>
      <c r="CX8" s="611"/>
      <c r="CY8" s="612"/>
      <c r="CZ8" s="613">
        <v>31.3</v>
      </c>
      <c r="DA8" s="613"/>
      <c r="DB8" s="613"/>
      <c r="DC8" s="613"/>
      <c r="DD8" s="619">
        <v>13314</v>
      </c>
      <c r="DE8" s="611"/>
      <c r="DF8" s="611"/>
      <c r="DG8" s="611"/>
      <c r="DH8" s="611"/>
      <c r="DI8" s="611"/>
      <c r="DJ8" s="611"/>
      <c r="DK8" s="611"/>
      <c r="DL8" s="611"/>
      <c r="DM8" s="611"/>
      <c r="DN8" s="611"/>
      <c r="DO8" s="611"/>
      <c r="DP8" s="612"/>
      <c r="DQ8" s="619">
        <v>4115665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31608</v>
      </c>
      <c r="S9" s="611"/>
      <c r="T9" s="611"/>
      <c r="U9" s="611"/>
      <c r="V9" s="611"/>
      <c r="W9" s="611"/>
      <c r="X9" s="611"/>
      <c r="Y9" s="612"/>
      <c r="Z9" s="613">
        <v>0.1</v>
      </c>
      <c r="AA9" s="613"/>
      <c r="AB9" s="613"/>
      <c r="AC9" s="613"/>
      <c r="AD9" s="614">
        <v>31608</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1047097</v>
      </c>
      <c r="BH9" s="611"/>
      <c r="BI9" s="611"/>
      <c r="BJ9" s="611"/>
      <c r="BK9" s="611"/>
      <c r="BL9" s="611"/>
      <c r="BM9" s="611"/>
      <c r="BN9" s="612"/>
      <c r="BO9" s="613">
        <v>33.4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1751235</v>
      </c>
      <c r="CS9" s="611"/>
      <c r="CT9" s="611"/>
      <c r="CU9" s="611"/>
      <c r="CV9" s="611"/>
      <c r="CW9" s="611"/>
      <c r="CX9" s="611"/>
      <c r="CY9" s="612"/>
      <c r="CZ9" s="613">
        <v>8.1999999999999993</v>
      </c>
      <c r="DA9" s="613"/>
      <c r="DB9" s="613"/>
      <c r="DC9" s="613"/>
      <c r="DD9" s="619">
        <v>26301</v>
      </c>
      <c r="DE9" s="611"/>
      <c r="DF9" s="611"/>
      <c r="DG9" s="611"/>
      <c r="DH9" s="611"/>
      <c r="DI9" s="611"/>
      <c r="DJ9" s="611"/>
      <c r="DK9" s="611"/>
      <c r="DL9" s="611"/>
      <c r="DM9" s="611"/>
      <c r="DN9" s="611"/>
      <c r="DO9" s="611"/>
      <c r="DP9" s="612"/>
      <c r="DQ9" s="619">
        <v>1410173</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75955</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7047</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7047</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634536</v>
      </c>
      <c r="S11" s="611"/>
      <c r="T11" s="611"/>
      <c r="U11" s="611"/>
      <c r="V11" s="611"/>
      <c r="W11" s="611"/>
      <c r="X11" s="611"/>
      <c r="Y11" s="612"/>
      <c r="Z11" s="615">
        <v>2.9</v>
      </c>
      <c r="AA11" s="616"/>
      <c r="AB11" s="616"/>
      <c r="AC11" s="622"/>
      <c r="AD11" s="619">
        <v>634536</v>
      </c>
      <c r="AE11" s="611"/>
      <c r="AF11" s="611"/>
      <c r="AG11" s="611"/>
      <c r="AH11" s="611"/>
      <c r="AI11" s="611"/>
      <c r="AJ11" s="611"/>
      <c r="AK11" s="612"/>
      <c r="AL11" s="615">
        <v>5.4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268469</v>
      </c>
      <c r="BH11" s="611"/>
      <c r="BI11" s="611"/>
      <c r="BJ11" s="611"/>
      <c r="BK11" s="611"/>
      <c r="BL11" s="611"/>
      <c r="BM11" s="611"/>
      <c r="BN11" s="612"/>
      <c r="BO11" s="613">
        <v>8.6</v>
      </c>
      <c r="BP11" s="613"/>
      <c r="BQ11" s="613"/>
      <c r="BR11" s="613"/>
      <c r="BS11" s="614">
        <v>76545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957047</v>
      </c>
      <c r="CS11" s="611"/>
      <c r="CT11" s="611"/>
      <c r="CU11" s="611"/>
      <c r="CV11" s="611"/>
      <c r="CW11" s="611"/>
      <c r="CX11" s="611"/>
      <c r="CY11" s="612"/>
      <c r="CZ11" s="613">
        <v>4.5</v>
      </c>
      <c r="DA11" s="613"/>
      <c r="DB11" s="613"/>
      <c r="DC11" s="613"/>
      <c r="DD11" s="619">
        <v>269522</v>
      </c>
      <c r="DE11" s="611"/>
      <c r="DF11" s="611"/>
      <c r="DG11" s="611"/>
      <c r="DH11" s="611"/>
      <c r="DI11" s="611"/>
      <c r="DJ11" s="611"/>
      <c r="DK11" s="611"/>
      <c r="DL11" s="611"/>
      <c r="DM11" s="611"/>
      <c r="DN11" s="611"/>
      <c r="DO11" s="611"/>
      <c r="DP11" s="612"/>
      <c r="DQ11" s="619">
        <v>494457</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10977</v>
      </c>
      <c r="S12" s="611"/>
      <c r="T12" s="611"/>
      <c r="U12" s="611"/>
      <c r="V12" s="611"/>
      <c r="W12" s="611"/>
      <c r="X12" s="611"/>
      <c r="Y12" s="612"/>
      <c r="Z12" s="613">
        <v>0</v>
      </c>
      <c r="AA12" s="613"/>
      <c r="AB12" s="613"/>
      <c r="AC12" s="613"/>
      <c r="AD12" s="614">
        <v>10977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1375402</v>
      </c>
      <c r="BH12" s="611"/>
      <c r="BI12" s="611"/>
      <c r="BJ12" s="611"/>
      <c r="BK12" s="611"/>
      <c r="BL12" s="611"/>
      <c r="BM12" s="611"/>
      <c r="BN12" s="612"/>
      <c r="BO12" s="613">
        <v>43.9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574530</v>
      </c>
      <c r="CS12" s="611"/>
      <c r="CT12" s="611"/>
      <c r="CU12" s="611"/>
      <c r="CV12" s="611"/>
      <c r="CW12" s="611"/>
      <c r="CX12" s="611"/>
      <c r="CY12" s="612"/>
      <c r="CZ12" s="613">
        <v>2.7</v>
      </c>
      <c r="DA12" s="613"/>
      <c r="DB12" s="613"/>
      <c r="DC12" s="613"/>
      <c r="DD12" s="619">
        <v>88751</v>
      </c>
      <c r="DE12" s="611"/>
      <c r="DF12" s="611"/>
      <c r="DG12" s="611"/>
      <c r="DH12" s="611"/>
      <c r="DI12" s="611"/>
      <c r="DJ12" s="611"/>
      <c r="DK12" s="611"/>
      <c r="DL12" s="611"/>
      <c r="DM12" s="611"/>
      <c r="DN12" s="611"/>
      <c r="DO12" s="611"/>
      <c r="DP12" s="612"/>
      <c r="DQ12" s="619">
        <v>398521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1374370</v>
      </c>
      <c r="BH13" s="611"/>
      <c r="BI13" s="611"/>
      <c r="BJ13" s="611"/>
      <c r="BK13" s="611"/>
      <c r="BL13" s="611"/>
      <c r="BM13" s="611"/>
      <c r="BN13" s="612"/>
      <c r="BO13" s="613">
        <v>43.8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1258552</v>
      </c>
      <c r="CS13" s="611"/>
      <c r="CT13" s="611"/>
      <c r="CU13" s="611"/>
      <c r="CV13" s="611"/>
      <c r="CW13" s="611"/>
      <c r="CX13" s="611"/>
      <c r="CY13" s="612"/>
      <c r="CZ13" s="613">
        <v>5.9</v>
      </c>
      <c r="DA13" s="613"/>
      <c r="DB13" s="613"/>
      <c r="DC13" s="613"/>
      <c r="DD13" s="619">
        <v>772646</v>
      </c>
      <c r="DE13" s="611"/>
      <c r="DF13" s="611"/>
      <c r="DG13" s="611"/>
      <c r="DH13" s="611"/>
      <c r="DI13" s="611"/>
      <c r="DJ13" s="611"/>
      <c r="DK13" s="611"/>
      <c r="DL13" s="611"/>
      <c r="DM13" s="611"/>
      <c r="DN13" s="611"/>
      <c r="DO13" s="611"/>
      <c r="DP13" s="612"/>
      <c r="DQ13" s="619">
        <v>484934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2028</v>
      </c>
      <c r="S14" s="611"/>
      <c r="T14" s="611"/>
      <c r="U14" s="611"/>
      <c r="V14" s="611"/>
      <c r="W14" s="611"/>
      <c r="X14" s="611"/>
      <c r="Y14" s="612"/>
      <c r="Z14" s="613">
        <v>0</v>
      </c>
      <c r="AA14" s="613"/>
      <c r="AB14" s="613"/>
      <c r="AC14" s="613"/>
      <c r="AD14" s="614">
        <v>2028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125810</v>
      </c>
      <c r="BH14" s="611"/>
      <c r="BI14" s="611"/>
      <c r="BJ14" s="611"/>
      <c r="BK14" s="611"/>
      <c r="BL14" s="611"/>
      <c r="BM14" s="611"/>
      <c r="BN14" s="612"/>
      <c r="BO14" s="613">
        <v>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934113</v>
      </c>
      <c r="CS14" s="611"/>
      <c r="CT14" s="611"/>
      <c r="CU14" s="611"/>
      <c r="CV14" s="611"/>
      <c r="CW14" s="611"/>
      <c r="CX14" s="611"/>
      <c r="CY14" s="612"/>
      <c r="CZ14" s="613">
        <v>4.4000000000000004</v>
      </c>
      <c r="DA14" s="613"/>
      <c r="DB14" s="613"/>
      <c r="DC14" s="613"/>
      <c r="DD14" s="619">
        <v>145707</v>
      </c>
      <c r="DE14" s="611"/>
      <c r="DF14" s="611"/>
      <c r="DG14" s="611"/>
      <c r="DH14" s="611"/>
      <c r="DI14" s="611"/>
      <c r="DJ14" s="611"/>
      <c r="DK14" s="611"/>
      <c r="DL14" s="611"/>
      <c r="DM14" s="611"/>
      <c r="DN14" s="611"/>
      <c r="DO14" s="611"/>
      <c r="DP14" s="612"/>
      <c r="DQ14" s="619">
        <v>762731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203198</v>
      </c>
      <c r="BH15" s="611"/>
      <c r="BI15" s="611"/>
      <c r="BJ15" s="611"/>
      <c r="BK15" s="611"/>
      <c r="BL15" s="611"/>
      <c r="BM15" s="611"/>
      <c r="BN15" s="612"/>
      <c r="BO15" s="613">
        <v>6.5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2451608</v>
      </c>
      <c r="CS15" s="611"/>
      <c r="CT15" s="611"/>
      <c r="CU15" s="611"/>
      <c r="CV15" s="611"/>
      <c r="CW15" s="611"/>
      <c r="CX15" s="611"/>
      <c r="CY15" s="612"/>
      <c r="CZ15" s="613">
        <v>11.5</v>
      </c>
      <c r="DA15" s="613"/>
      <c r="DB15" s="613"/>
      <c r="DC15" s="613"/>
      <c r="DD15" s="619">
        <v>1053541</v>
      </c>
      <c r="DE15" s="611"/>
      <c r="DF15" s="611"/>
      <c r="DG15" s="611"/>
      <c r="DH15" s="611"/>
      <c r="DI15" s="611"/>
      <c r="DJ15" s="611"/>
      <c r="DK15" s="611"/>
      <c r="DL15" s="611"/>
      <c r="DM15" s="611"/>
      <c r="DN15" s="611"/>
      <c r="DO15" s="611"/>
      <c r="DP15" s="612"/>
      <c r="DQ15" s="619">
        <v>1316912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23639</v>
      </c>
      <c r="S16" s="611"/>
      <c r="T16" s="611"/>
      <c r="U16" s="611"/>
      <c r="V16" s="611"/>
      <c r="W16" s="611"/>
      <c r="X16" s="611"/>
      <c r="Y16" s="612"/>
      <c r="Z16" s="613">
        <v>0.1</v>
      </c>
      <c r="AA16" s="613"/>
      <c r="AB16" s="613"/>
      <c r="AC16" s="613"/>
      <c r="AD16" s="614">
        <v>23639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244714</v>
      </c>
      <c r="CS16" s="611"/>
      <c r="CT16" s="611"/>
      <c r="CU16" s="611"/>
      <c r="CV16" s="611"/>
      <c r="CW16" s="611"/>
      <c r="CX16" s="611"/>
      <c r="CY16" s="612"/>
      <c r="CZ16" s="613">
        <v>1.1000000000000001</v>
      </c>
      <c r="DA16" s="613"/>
      <c r="DB16" s="613"/>
      <c r="DC16" s="613"/>
      <c r="DD16" s="619" t="s">
        <v>122</v>
      </c>
      <c r="DE16" s="611"/>
      <c r="DF16" s="611"/>
      <c r="DG16" s="611"/>
      <c r="DH16" s="611"/>
      <c r="DI16" s="611"/>
      <c r="DJ16" s="611"/>
      <c r="DK16" s="611"/>
      <c r="DL16" s="611"/>
      <c r="DM16" s="611"/>
      <c r="DN16" s="611"/>
      <c r="DO16" s="611"/>
      <c r="DP16" s="612"/>
      <c r="DQ16" s="619">
        <v>75400</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58023</v>
      </c>
      <c r="S17" s="611"/>
      <c r="T17" s="611"/>
      <c r="U17" s="611"/>
      <c r="V17" s="611"/>
      <c r="W17" s="611"/>
      <c r="X17" s="611"/>
      <c r="Y17" s="612"/>
      <c r="Z17" s="613">
        <v>0.3</v>
      </c>
      <c r="AA17" s="613"/>
      <c r="AB17" s="613"/>
      <c r="AC17" s="613"/>
      <c r="AD17" s="614">
        <v>58023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2902919</v>
      </c>
      <c r="CS17" s="611"/>
      <c r="CT17" s="611"/>
      <c r="CU17" s="611"/>
      <c r="CV17" s="611"/>
      <c r="CW17" s="611"/>
      <c r="CX17" s="611"/>
      <c r="CY17" s="612"/>
      <c r="CZ17" s="613">
        <v>13.6</v>
      </c>
      <c r="DA17" s="613"/>
      <c r="DB17" s="613"/>
      <c r="DC17" s="613"/>
      <c r="DD17" s="619" t="s">
        <v>122</v>
      </c>
      <c r="DE17" s="611"/>
      <c r="DF17" s="611"/>
      <c r="DG17" s="611"/>
      <c r="DH17" s="611"/>
      <c r="DI17" s="611"/>
      <c r="DJ17" s="611"/>
      <c r="DK17" s="611"/>
      <c r="DL17" s="611"/>
      <c r="DM17" s="611"/>
      <c r="DN17" s="611"/>
      <c r="DO17" s="611"/>
      <c r="DP17" s="612"/>
      <c r="DQ17" s="619">
        <v>2892211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12865</v>
      </c>
      <c r="S18" s="611"/>
      <c r="T18" s="611"/>
      <c r="U18" s="611"/>
      <c r="V18" s="611"/>
      <c r="W18" s="611"/>
      <c r="X18" s="611"/>
      <c r="Y18" s="612"/>
      <c r="Z18" s="613">
        <v>0.1</v>
      </c>
      <c r="AA18" s="613"/>
      <c r="AB18" s="613"/>
      <c r="AC18" s="613"/>
      <c r="AD18" s="614">
        <v>12865</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12606</v>
      </c>
      <c r="S19" s="611"/>
      <c r="T19" s="611"/>
      <c r="U19" s="611"/>
      <c r="V19" s="611"/>
      <c r="W19" s="611"/>
      <c r="X19" s="611"/>
      <c r="Y19" s="612"/>
      <c r="Z19" s="613">
        <v>0.1</v>
      </c>
      <c r="AA19" s="613"/>
      <c r="AB19" s="613"/>
      <c r="AC19" s="613"/>
      <c r="AD19" s="614">
        <v>12606</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453</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259</v>
      </c>
      <c r="S20" s="611"/>
      <c r="T20" s="611"/>
      <c r="U20" s="611"/>
      <c r="V20" s="611"/>
      <c r="W20" s="611"/>
      <c r="X20" s="611"/>
      <c r="Y20" s="612"/>
      <c r="Z20" s="613">
        <v>0</v>
      </c>
      <c r="AA20" s="613"/>
      <c r="AB20" s="613"/>
      <c r="AC20" s="613"/>
      <c r="AD20" s="614">
        <v>259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453</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21312292</v>
      </c>
      <c r="CS20" s="611"/>
      <c r="CT20" s="611"/>
      <c r="CU20" s="611"/>
      <c r="CV20" s="611"/>
      <c r="CW20" s="611"/>
      <c r="CX20" s="611"/>
      <c r="CY20" s="612"/>
      <c r="CZ20" s="613">
        <v>100</v>
      </c>
      <c r="DA20" s="613"/>
      <c r="DB20" s="613"/>
      <c r="DC20" s="613"/>
      <c r="DD20" s="619">
        <v>2785906</v>
      </c>
      <c r="DE20" s="611"/>
      <c r="DF20" s="611"/>
      <c r="DG20" s="611"/>
      <c r="DH20" s="611"/>
      <c r="DI20" s="611"/>
      <c r="DJ20" s="611"/>
      <c r="DK20" s="611"/>
      <c r="DL20" s="611"/>
      <c r="DM20" s="611"/>
      <c r="DN20" s="611"/>
      <c r="DO20" s="611"/>
      <c r="DP20" s="612"/>
      <c r="DQ20" s="619">
        <v>14578753</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8421575</v>
      </c>
      <c r="S21" s="611"/>
      <c r="T21" s="611"/>
      <c r="U21" s="611"/>
      <c r="V21" s="611"/>
      <c r="W21" s="611"/>
      <c r="X21" s="611"/>
      <c r="Y21" s="612"/>
      <c r="Z21" s="613">
        <v>38.200000000000003</v>
      </c>
      <c r="AA21" s="613"/>
      <c r="AB21" s="613"/>
      <c r="AC21" s="613"/>
      <c r="AD21" s="614">
        <v>7490795</v>
      </c>
      <c r="AE21" s="614"/>
      <c r="AF21" s="614"/>
      <c r="AG21" s="614"/>
      <c r="AH21" s="614"/>
      <c r="AI21" s="614"/>
      <c r="AJ21" s="614"/>
      <c r="AK21" s="614"/>
      <c r="AL21" s="615">
        <v>63.7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453</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7490795</v>
      </c>
      <c r="S22" s="611"/>
      <c r="T22" s="611"/>
      <c r="U22" s="611"/>
      <c r="V22" s="611"/>
      <c r="W22" s="611"/>
      <c r="X22" s="611"/>
      <c r="Y22" s="612"/>
      <c r="Z22" s="613">
        <v>34</v>
      </c>
      <c r="AA22" s="613"/>
      <c r="AB22" s="613"/>
      <c r="AC22" s="613"/>
      <c r="AD22" s="614">
        <v>7490795</v>
      </c>
      <c r="AE22" s="614"/>
      <c r="AF22" s="614"/>
      <c r="AG22" s="614"/>
      <c r="AH22" s="614"/>
      <c r="AI22" s="614"/>
      <c r="AJ22" s="614"/>
      <c r="AK22" s="614"/>
      <c r="AL22" s="615">
        <v>63.7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930780</v>
      </c>
      <c r="S23" s="611"/>
      <c r="T23" s="611"/>
      <c r="U23" s="611"/>
      <c r="V23" s="611"/>
      <c r="W23" s="611"/>
      <c r="X23" s="611"/>
      <c r="Y23" s="612"/>
      <c r="Z23" s="613">
        <v>4.2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9763653</v>
      </c>
      <c r="CS24" s="600"/>
      <c r="CT24" s="600"/>
      <c r="CU24" s="600"/>
      <c r="CV24" s="600"/>
      <c r="CW24" s="600"/>
      <c r="CX24" s="600"/>
      <c r="CY24" s="601"/>
      <c r="CZ24" s="604">
        <v>45.8</v>
      </c>
      <c r="DA24" s="605"/>
      <c r="DB24" s="605"/>
      <c r="DC24" s="621"/>
      <c r="DD24" s="642">
        <v>7493854</v>
      </c>
      <c r="DE24" s="600"/>
      <c r="DF24" s="600"/>
      <c r="DG24" s="600"/>
      <c r="DH24" s="600"/>
      <c r="DI24" s="600"/>
      <c r="DJ24" s="600"/>
      <c r="DK24" s="601"/>
      <c r="DL24" s="642">
        <v>6888369</v>
      </c>
      <c r="DM24" s="600"/>
      <c r="DN24" s="600"/>
      <c r="DO24" s="600"/>
      <c r="DP24" s="600"/>
      <c r="DQ24" s="600"/>
      <c r="DR24" s="600"/>
      <c r="DS24" s="600"/>
      <c r="DT24" s="600"/>
      <c r="DU24" s="600"/>
      <c r="DV24" s="601"/>
      <c r="DW24" s="604">
        <v>58.3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12657253</v>
      </c>
      <c r="S25" s="611"/>
      <c r="T25" s="611"/>
      <c r="U25" s="611"/>
      <c r="V25" s="611"/>
      <c r="W25" s="611"/>
      <c r="X25" s="611"/>
      <c r="Y25" s="612"/>
      <c r="Z25" s="613">
        <v>57.4</v>
      </c>
      <c r="AA25" s="613"/>
      <c r="AB25" s="613"/>
      <c r="AC25" s="613"/>
      <c r="AD25" s="614">
        <v>11726473</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3631506</v>
      </c>
      <c r="CS25" s="643"/>
      <c r="CT25" s="643"/>
      <c r="CU25" s="643"/>
      <c r="CV25" s="643"/>
      <c r="CW25" s="643"/>
      <c r="CX25" s="643"/>
      <c r="CY25" s="644"/>
      <c r="CZ25" s="615">
        <v>17</v>
      </c>
      <c r="DA25" s="640"/>
      <c r="DB25" s="640"/>
      <c r="DC25" s="645"/>
      <c r="DD25" s="619">
        <v>3384814</v>
      </c>
      <c r="DE25" s="643"/>
      <c r="DF25" s="643"/>
      <c r="DG25" s="643"/>
      <c r="DH25" s="643"/>
      <c r="DI25" s="643"/>
      <c r="DJ25" s="643"/>
      <c r="DK25" s="644"/>
      <c r="DL25" s="619">
        <v>3249942</v>
      </c>
      <c r="DM25" s="643"/>
      <c r="DN25" s="643"/>
      <c r="DO25" s="643"/>
      <c r="DP25" s="643"/>
      <c r="DQ25" s="643"/>
      <c r="DR25" s="643"/>
      <c r="DS25" s="643"/>
      <c r="DT25" s="643"/>
      <c r="DU25" s="643"/>
      <c r="DV25" s="644"/>
      <c r="DW25" s="615">
        <v>27.5</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2942</v>
      </c>
      <c r="S26" s="611"/>
      <c r="T26" s="611"/>
      <c r="U26" s="611"/>
      <c r="V26" s="611"/>
      <c r="W26" s="611"/>
      <c r="X26" s="611"/>
      <c r="Y26" s="612"/>
      <c r="Z26" s="613">
        <v>0</v>
      </c>
      <c r="AA26" s="613"/>
      <c r="AB26" s="613"/>
      <c r="AC26" s="613"/>
      <c r="AD26" s="614">
        <v>2942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2344262</v>
      </c>
      <c r="CS26" s="611"/>
      <c r="CT26" s="611"/>
      <c r="CU26" s="611"/>
      <c r="CV26" s="611"/>
      <c r="CW26" s="611"/>
      <c r="CX26" s="611"/>
      <c r="CY26" s="612"/>
      <c r="CZ26" s="615">
        <v>11</v>
      </c>
      <c r="DA26" s="640"/>
      <c r="DB26" s="640"/>
      <c r="DC26" s="645"/>
      <c r="DD26" s="619">
        <v>2165531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59049</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3135418</v>
      </c>
      <c r="BH27" s="611"/>
      <c r="BI27" s="611"/>
      <c r="BJ27" s="611"/>
      <c r="BK27" s="611"/>
      <c r="BL27" s="611"/>
      <c r="BM27" s="611"/>
      <c r="BN27" s="612"/>
      <c r="BO27" s="613">
        <v>100</v>
      </c>
      <c r="BP27" s="613"/>
      <c r="BQ27" s="613"/>
      <c r="BR27" s="613"/>
      <c r="BS27" s="614">
        <v>76545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3229228</v>
      </c>
      <c r="CS27" s="643"/>
      <c r="CT27" s="643"/>
      <c r="CU27" s="643"/>
      <c r="CV27" s="643"/>
      <c r="CW27" s="643"/>
      <c r="CX27" s="643"/>
      <c r="CY27" s="644"/>
      <c r="CZ27" s="615">
        <v>15.2</v>
      </c>
      <c r="DA27" s="640"/>
      <c r="DB27" s="640"/>
      <c r="DC27" s="645"/>
      <c r="DD27" s="619">
        <v>1216829</v>
      </c>
      <c r="DE27" s="643"/>
      <c r="DF27" s="643"/>
      <c r="DG27" s="643"/>
      <c r="DH27" s="643"/>
      <c r="DI27" s="643"/>
      <c r="DJ27" s="643"/>
      <c r="DK27" s="644"/>
      <c r="DL27" s="619">
        <v>746216</v>
      </c>
      <c r="DM27" s="643"/>
      <c r="DN27" s="643"/>
      <c r="DO27" s="643"/>
      <c r="DP27" s="643"/>
      <c r="DQ27" s="643"/>
      <c r="DR27" s="643"/>
      <c r="DS27" s="643"/>
      <c r="DT27" s="643"/>
      <c r="DU27" s="643"/>
      <c r="DV27" s="644"/>
      <c r="DW27" s="615">
        <v>6.3</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208032</v>
      </c>
      <c r="S28" s="611"/>
      <c r="T28" s="611"/>
      <c r="U28" s="611"/>
      <c r="V28" s="611"/>
      <c r="W28" s="611"/>
      <c r="X28" s="611"/>
      <c r="Y28" s="612"/>
      <c r="Z28" s="613">
        <v>0.9</v>
      </c>
      <c r="AA28" s="613"/>
      <c r="AB28" s="613"/>
      <c r="AC28" s="613"/>
      <c r="AD28" s="614">
        <v>16050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2902919</v>
      </c>
      <c r="CS28" s="611"/>
      <c r="CT28" s="611"/>
      <c r="CU28" s="611"/>
      <c r="CV28" s="611"/>
      <c r="CW28" s="611"/>
      <c r="CX28" s="611"/>
      <c r="CY28" s="612"/>
      <c r="CZ28" s="615">
        <v>13.6</v>
      </c>
      <c r="DA28" s="640"/>
      <c r="DB28" s="640"/>
      <c r="DC28" s="645"/>
      <c r="DD28" s="619">
        <v>2892211</v>
      </c>
      <c r="DE28" s="611"/>
      <c r="DF28" s="611"/>
      <c r="DG28" s="611"/>
      <c r="DH28" s="611"/>
      <c r="DI28" s="611"/>
      <c r="DJ28" s="611"/>
      <c r="DK28" s="612"/>
      <c r="DL28" s="619">
        <v>2892211</v>
      </c>
      <c r="DM28" s="611"/>
      <c r="DN28" s="611"/>
      <c r="DO28" s="611"/>
      <c r="DP28" s="611"/>
      <c r="DQ28" s="611"/>
      <c r="DR28" s="611"/>
      <c r="DS28" s="611"/>
      <c r="DT28" s="611"/>
      <c r="DU28" s="611"/>
      <c r="DV28" s="612"/>
      <c r="DW28" s="615">
        <v>24.5</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18424</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2902919</v>
      </c>
      <c r="CS29" s="643"/>
      <c r="CT29" s="643"/>
      <c r="CU29" s="643"/>
      <c r="CV29" s="643"/>
      <c r="CW29" s="643"/>
      <c r="CX29" s="643"/>
      <c r="CY29" s="644"/>
      <c r="CZ29" s="615">
        <v>13.6</v>
      </c>
      <c r="DA29" s="640"/>
      <c r="DB29" s="640"/>
      <c r="DC29" s="645"/>
      <c r="DD29" s="619">
        <v>2892211</v>
      </c>
      <c r="DE29" s="643"/>
      <c r="DF29" s="643"/>
      <c r="DG29" s="643"/>
      <c r="DH29" s="643"/>
      <c r="DI29" s="643"/>
      <c r="DJ29" s="643"/>
      <c r="DK29" s="644"/>
      <c r="DL29" s="619">
        <v>2892211</v>
      </c>
      <c r="DM29" s="643"/>
      <c r="DN29" s="643"/>
      <c r="DO29" s="643"/>
      <c r="DP29" s="643"/>
      <c r="DQ29" s="643"/>
      <c r="DR29" s="643"/>
      <c r="DS29" s="643"/>
      <c r="DT29" s="643"/>
      <c r="DU29" s="643"/>
      <c r="DV29" s="644"/>
      <c r="DW29" s="615">
        <v>24.5</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3002248</v>
      </c>
      <c r="S30" s="611"/>
      <c r="T30" s="611"/>
      <c r="U30" s="611"/>
      <c r="V30" s="611"/>
      <c r="W30" s="611"/>
      <c r="X30" s="611"/>
      <c r="Y30" s="612"/>
      <c r="Z30" s="613">
        <v>13.6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2801852</v>
      </c>
      <c r="CS30" s="611"/>
      <c r="CT30" s="611"/>
      <c r="CU30" s="611"/>
      <c r="CV30" s="611"/>
      <c r="CW30" s="611"/>
      <c r="CX30" s="611"/>
      <c r="CY30" s="612"/>
      <c r="CZ30" s="615">
        <v>13.1</v>
      </c>
      <c r="DA30" s="640"/>
      <c r="DB30" s="640"/>
      <c r="DC30" s="645"/>
      <c r="DD30" s="619">
        <v>2791333</v>
      </c>
      <c r="DE30" s="611"/>
      <c r="DF30" s="611"/>
      <c r="DG30" s="611"/>
      <c r="DH30" s="611"/>
      <c r="DI30" s="611"/>
      <c r="DJ30" s="611"/>
      <c r="DK30" s="612"/>
      <c r="DL30" s="619">
        <v>2791333</v>
      </c>
      <c r="DM30" s="611"/>
      <c r="DN30" s="611"/>
      <c r="DO30" s="611"/>
      <c r="DP30" s="611"/>
      <c r="DQ30" s="611"/>
      <c r="DR30" s="611"/>
      <c r="DS30" s="611"/>
      <c r="DT30" s="611"/>
      <c r="DU30" s="611"/>
      <c r="DV30" s="612"/>
      <c r="DW30" s="615">
        <v>23.6</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99.3</v>
      </c>
      <c r="BH31" s="654"/>
      <c r="BI31" s="654"/>
      <c r="BJ31" s="654"/>
      <c r="BK31" s="654"/>
      <c r="BL31" s="654"/>
      <c r="BM31" s="605">
        <v>97.7</v>
      </c>
      <c r="BN31" s="654"/>
      <c r="BO31" s="654"/>
      <c r="BP31" s="654"/>
      <c r="BQ31" s="655"/>
      <c r="BR31" s="657">
        <v>99.2</v>
      </c>
      <c r="BS31" s="654"/>
      <c r="BT31" s="654"/>
      <c r="BU31" s="654"/>
      <c r="BV31" s="654"/>
      <c r="BW31" s="654"/>
      <c r="BX31" s="605">
        <v>97.5</v>
      </c>
      <c r="BY31" s="654"/>
      <c r="BZ31" s="654"/>
      <c r="CA31" s="654"/>
      <c r="CB31" s="655"/>
      <c r="CD31" s="650"/>
      <c r="CE31" s="651"/>
      <c r="CF31" s="607" t="s">
        <v>300</v>
      </c>
      <c r="CG31" s="608"/>
      <c r="CH31" s="608"/>
      <c r="CI31" s="608"/>
      <c r="CJ31" s="608"/>
      <c r="CK31" s="608"/>
      <c r="CL31" s="608"/>
      <c r="CM31" s="608"/>
      <c r="CN31" s="608"/>
      <c r="CO31" s="608"/>
      <c r="CP31" s="608"/>
      <c r="CQ31" s="609"/>
      <c r="CR31" s="610">
        <v>101067</v>
      </c>
      <c r="CS31" s="643"/>
      <c r="CT31" s="643"/>
      <c r="CU31" s="643"/>
      <c r="CV31" s="643"/>
      <c r="CW31" s="643"/>
      <c r="CX31" s="643"/>
      <c r="CY31" s="644"/>
      <c r="CZ31" s="615">
        <v>0.5</v>
      </c>
      <c r="DA31" s="640"/>
      <c r="DB31" s="640"/>
      <c r="DC31" s="645"/>
      <c r="DD31" s="619">
        <v>100878</v>
      </c>
      <c r="DE31" s="643"/>
      <c r="DF31" s="643"/>
      <c r="DG31" s="643"/>
      <c r="DH31" s="643"/>
      <c r="DI31" s="643"/>
      <c r="DJ31" s="643"/>
      <c r="DK31" s="644"/>
      <c r="DL31" s="619">
        <v>100878</v>
      </c>
      <c r="DM31" s="643"/>
      <c r="DN31" s="643"/>
      <c r="DO31" s="643"/>
      <c r="DP31" s="643"/>
      <c r="DQ31" s="643"/>
      <c r="DR31" s="643"/>
      <c r="DS31" s="643"/>
      <c r="DT31" s="643"/>
      <c r="DU31" s="643"/>
      <c r="DV31" s="644"/>
      <c r="DW31" s="615">
        <v>0.9</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1246345</v>
      </c>
      <c r="S32" s="611"/>
      <c r="T32" s="611"/>
      <c r="U32" s="611"/>
      <c r="V32" s="611"/>
      <c r="W32" s="611"/>
      <c r="X32" s="611"/>
      <c r="Y32" s="612"/>
      <c r="Z32" s="613">
        <v>5.7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99.3</v>
      </c>
      <c r="BH32" s="643"/>
      <c r="BI32" s="643"/>
      <c r="BJ32" s="643"/>
      <c r="BK32" s="643"/>
      <c r="BL32" s="643"/>
      <c r="BM32" s="616">
        <v>98.7</v>
      </c>
      <c r="BN32" s="643"/>
      <c r="BO32" s="643"/>
      <c r="BP32" s="643"/>
      <c r="BQ32" s="656"/>
      <c r="BR32" s="667">
        <v>99.3</v>
      </c>
      <c r="BS32" s="643"/>
      <c r="BT32" s="643"/>
      <c r="BU32" s="643"/>
      <c r="BV32" s="643"/>
      <c r="BW32" s="643"/>
      <c r="BX32" s="616">
        <v>98.5</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94093</v>
      </c>
      <c r="S33" s="611"/>
      <c r="T33" s="611"/>
      <c r="U33" s="611"/>
      <c r="V33" s="611"/>
      <c r="W33" s="611"/>
      <c r="X33" s="611"/>
      <c r="Y33" s="612"/>
      <c r="Z33" s="613">
        <v>0.4</v>
      </c>
      <c r="AA33" s="613"/>
      <c r="AB33" s="613"/>
      <c r="AC33" s="613"/>
      <c r="AD33" s="614">
        <v>10164</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99.2</v>
      </c>
      <c r="BH33" s="669"/>
      <c r="BI33" s="669"/>
      <c r="BJ33" s="669"/>
      <c r="BK33" s="669"/>
      <c r="BL33" s="669"/>
      <c r="BM33" s="670">
        <v>96.7</v>
      </c>
      <c r="BN33" s="669"/>
      <c r="BO33" s="669"/>
      <c r="BP33" s="669"/>
      <c r="BQ33" s="671"/>
      <c r="BR33" s="668">
        <v>99.2</v>
      </c>
      <c r="BS33" s="669"/>
      <c r="BT33" s="669"/>
      <c r="BU33" s="669"/>
      <c r="BV33" s="669"/>
      <c r="BW33" s="669"/>
      <c r="BX33" s="670">
        <v>96.6</v>
      </c>
      <c r="BY33" s="669"/>
      <c r="BZ33" s="669"/>
      <c r="CA33" s="669"/>
      <c r="CB33" s="671"/>
      <c r="CD33" s="607" t="s">
        <v>307</v>
      </c>
      <c r="CE33" s="608"/>
      <c r="CF33" s="608"/>
      <c r="CG33" s="608"/>
      <c r="CH33" s="608"/>
      <c r="CI33" s="608"/>
      <c r="CJ33" s="608"/>
      <c r="CK33" s="608"/>
      <c r="CL33" s="608"/>
      <c r="CM33" s="608"/>
      <c r="CN33" s="608"/>
      <c r="CO33" s="608"/>
      <c r="CP33" s="608"/>
      <c r="CQ33" s="609"/>
      <c r="CR33" s="610">
        <v>8518019</v>
      </c>
      <c r="CS33" s="643"/>
      <c r="CT33" s="643"/>
      <c r="CU33" s="643"/>
      <c r="CV33" s="643"/>
      <c r="CW33" s="643"/>
      <c r="CX33" s="643"/>
      <c r="CY33" s="644"/>
      <c r="CZ33" s="615">
        <v>40</v>
      </c>
      <c r="DA33" s="640"/>
      <c r="DB33" s="640"/>
      <c r="DC33" s="645"/>
      <c r="DD33" s="619">
        <v>6551416</v>
      </c>
      <c r="DE33" s="643"/>
      <c r="DF33" s="643"/>
      <c r="DG33" s="643"/>
      <c r="DH33" s="643"/>
      <c r="DI33" s="643"/>
      <c r="DJ33" s="643"/>
      <c r="DK33" s="644"/>
      <c r="DL33" s="619">
        <v>4736557</v>
      </c>
      <c r="DM33" s="643"/>
      <c r="DN33" s="643"/>
      <c r="DO33" s="643"/>
      <c r="DP33" s="643"/>
      <c r="DQ33" s="643"/>
      <c r="DR33" s="643"/>
      <c r="DS33" s="643"/>
      <c r="DT33" s="643"/>
      <c r="DU33" s="643"/>
      <c r="DV33" s="644"/>
      <c r="DW33" s="615">
        <v>40.1</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19753</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3137310</v>
      </c>
      <c r="CS34" s="611"/>
      <c r="CT34" s="611"/>
      <c r="CU34" s="611"/>
      <c r="CV34" s="611"/>
      <c r="CW34" s="611"/>
      <c r="CX34" s="611"/>
      <c r="CY34" s="612"/>
      <c r="CZ34" s="615">
        <v>14.7</v>
      </c>
      <c r="DA34" s="640"/>
      <c r="DB34" s="640"/>
      <c r="DC34" s="645"/>
      <c r="DD34" s="619">
        <v>1923316</v>
      </c>
      <c r="DE34" s="611"/>
      <c r="DF34" s="611"/>
      <c r="DG34" s="611"/>
      <c r="DH34" s="611"/>
      <c r="DI34" s="611"/>
      <c r="DJ34" s="611"/>
      <c r="DK34" s="612"/>
      <c r="DL34" s="619">
        <v>1490717</v>
      </c>
      <c r="DM34" s="611"/>
      <c r="DN34" s="611"/>
      <c r="DO34" s="611"/>
      <c r="DP34" s="611"/>
      <c r="DQ34" s="611"/>
      <c r="DR34" s="611"/>
      <c r="DS34" s="611"/>
      <c r="DT34" s="611"/>
      <c r="DU34" s="611"/>
      <c r="DV34" s="612"/>
      <c r="DW34" s="615">
        <v>12.6</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1328279</v>
      </c>
      <c r="S35" s="611"/>
      <c r="T35" s="611"/>
      <c r="U35" s="611"/>
      <c r="V35" s="611"/>
      <c r="W35" s="611"/>
      <c r="X35" s="611"/>
      <c r="Y35" s="612"/>
      <c r="Z35" s="613">
        <v>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139535</v>
      </c>
      <c r="CS35" s="643"/>
      <c r="CT35" s="643"/>
      <c r="CU35" s="643"/>
      <c r="CV35" s="643"/>
      <c r="CW35" s="643"/>
      <c r="CX35" s="643"/>
      <c r="CY35" s="644"/>
      <c r="CZ35" s="615">
        <v>0.7</v>
      </c>
      <c r="DA35" s="640"/>
      <c r="DB35" s="640"/>
      <c r="DC35" s="645"/>
      <c r="DD35" s="619">
        <v>73770</v>
      </c>
      <c r="DE35" s="643"/>
      <c r="DF35" s="643"/>
      <c r="DG35" s="643"/>
      <c r="DH35" s="643"/>
      <c r="DI35" s="643"/>
      <c r="DJ35" s="643"/>
      <c r="DK35" s="644"/>
      <c r="DL35" s="619">
        <v>73770</v>
      </c>
      <c r="DM35" s="643"/>
      <c r="DN35" s="643"/>
      <c r="DO35" s="643"/>
      <c r="DP35" s="643"/>
      <c r="DQ35" s="643"/>
      <c r="DR35" s="643"/>
      <c r="DS35" s="643"/>
      <c r="DT35" s="643"/>
      <c r="DU35" s="643"/>
      <c r="DV35" s="644"/>
      <c r="DW35" s="615">
        <v>0.6</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721419</v>
      </c>
      <c r="S36" s="611"/>
      <c r="T36" s="611"/>
      <c r="U36" s="611"/>
      <c r="V36" s="611"/>
      <c r="W36" s="611"/>
      <c r="X36" s="611"/>
      <c r="Y36" s="612"/>
      <c r="Z36" s="613">
        <v>3.3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2075746</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30690</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2709218</v>
      </c>
      <c r="CS36" s="611"/>
      <c r="CT36" s="611"/>
      <c r="CU36" s="611"/>
      <c r="CV36" s="611"/>
      <c r="CW36" s="611"/>
      <c r="CX36" s="611"/>
      <c r="CY36" s="612"/>
      <c r="CZ36" s="615">
        <v>12.7</v>
      </c>
      <c r="DA36" s="640"/>
      <c r="DB36" s="640"/>
      <c r="DC36" s="645"/>
      <c r="DD36" s="619">
        <v>2402884</v>
      </c>
      <c r="DE36" s="611"/>
      <c r="DF36" s="611"/>
      <c r="DG36" s="611"/>
      <c r="DH36" s="611"/>
      <c r="DI36" s="611"/>
      <c r="DJ36" s="611"/>
      <c r="DK36" s="612"/>
      <c r="DL36" s="619">
        <v>1871607</v>
      </c>
      <c r="DM36" s="611"/>
      <c r="DN36" s="611"/>
      <c r="DO36" s="611"/>
      <c r="DP36" s="611"/>
      <c r="DQ36" s="611"/>
      <c r="DR36" s="611"/>
      <c r="DS36" s="611"/>
      <c r="DT36" s="611"/>
      <c r="DU36" s="611"/>
      <c r="DV36" s="612"/>
      <c r="DW36" s="615">
        <v>15.8</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313314</v>
      </c>
      <c r="S37" s="611"/>
      <c r="T37" s="611"/>
      <c r="U37" s="611"/>
      <c r="V37" s="611"/>
      <c r="W37" s="611"/>
      <c r="X37" s="611"/>
      <c r="Y37" s="612"/>
      <c r="Z37" s="613">
        <v>1.4</v>
      </c>
      <c r="AA37" s="613"/>
      <c r="AB37" s="613"/>
      <c r="AC37" s="613"/>
      <c r="AD37" s="614">
        <v>18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250480</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-16751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1448097</v>
      </c>
      <c r="CS37" s="643"/>
      <c r="CT37" s="643"/>
      <c r="CU37" s="643"/>
      <c r="CV37" s="643"/>
      <c r="CW37" s="643"/>
      <c r="CX37" s="643"/>
      <c r="CY37" s="644"/>
      <c r="CZ37" s="615">
        <v>6.8</v>
      </c>
      <c r="DA37" s="640"/>
      <c r="DB37" s="640"/>
      <c r="DC37" s="645"/>
      <c r="DD37" s="619">
        <v>1278531</v>
      </c>
      <c r="DE37" s="643"/>
      <c r="DF37" s="643"/>
      <c r="DG37" s="643"/>
      <c r="DH37" s="643"/>
      <c r="DI37" s="643"/>
      <c r="DJ37" s="643"/>
      <c r="DK37" s="644"/>
      <c r="DL37" s="619">
        <v>1269230</v>
      </c>
      <c r="DM37" s="643"/>
      <c r="DN37" s="643"/>
      <c r="DO37" s="643"/>
      <c r="DP37" s="643"/>
      <c r="DQ37" s="643"/>
      <c r="DR37" s="643"/>
      <c r="DS37" s="643"/>
      <c r="DT37" s="643"/>
      <c r="DU37" s="643"/>
      <c r="DV37" s="644"/>
      <c r="DW37" s="615">
        <v>10.7</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2366100</v>
      </c>
      <c r="S38" s="611"/>
      <c r="T38" s="611"/>
      <c r="U38" s="611"/>
      <c r="V38" s="611"/>
      <c r="W38" s="611"/>
      <c r="X38" s="611"/>
      <c r="Y38" s="612"/>
      <c r="Z38" s="613">
        <v>10.7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47940</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3524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1732640</v>
      </c>
      <c r="CS38" s="611"/>
      <c r="CT38" s="611"/>
      <c r="CU38" s="611"/>
      <c r="CV38" s="611"/>
      <c r="CW38" s="611"/>
      <c r="CX38" s="611"/>
      <c r="CY38" s="612"/>
      <c r="CZ38" s="615">
        <v>8.1</v>
      </c>
      <c r="DA38" s="640"/>
      <c r="DB38" s="640"/>
      <c r="DC38" s="645"/>
      <c r="DD38" s="619">
        <v>1424158</v>
      </c>
      <c r="DE38" s="611"/>
      <c r="DF38" s="611"/>
      <c r="DG38" s="611"/>
      <c r="DH38" s="611"/>
      <c r="DI38" s="611"/>
      <c r="DJ38" s="611"/>
      <c r="DK38" s="612"/>
      <c r="DL38" s="619">
        <v>1300463</v>
      </c>
      <c r="DM38" s="611"/>
      <c r="DN38" s="611"/>
      <c r="DO38" s="611"/>
      <c r="DP38" s="611"/>
      <c r="DQ38" s="611"/>
      <c r="DR38" s="611"/>
      <c r="DS38" s="611"/>
      <c r="DT38" s="611"/>
      <c r="DU38" s="611"/>
      <c r="DV38" s="612"/>
      <c r="DW38" s="615">
        <v>11</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44446</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5048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754028</v>
      </c>
      <c r="CS39" s="643"/>
      <c r="CT39" s="643"/>
      <c r="CU39" s="643"/>
      <c r="CV39" s="643"/>
      <c r="CW39" s="643"/>
      <c r="CX39" s="643"/>
      <c r="CY39" s="644"/>
      <c r="CZ39" s="615">
        <v>3.5</v>
      </c>
      <c r="DA39" s="640"/>
      <c r="DB39" s="640"/>
      <c r="DC39" s="645"/>
      <c r="DD39" s="619">
        <v>682000</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54900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14880</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88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45288</v>
      </c>
      <c r="CS40" s="611"/>
      <c r="CT40" s="611"/>
      <c r="CU40" s="611"/>
      <c r="CV40" s="611"/>
      <c r="CW40" s="611"/>
      <c r="CX40" s="611"/>
      <c r="CY40" s="612"/>
      <c r="CZ40" s="615">
        <v>0.2</v>
      </c>
      <c r="DA40" s="640"/>
      <c r="DB40" s="640"/>
      <c r="DC40" s="645"/>
      <c r="DD40" s="619">
        <v>45288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22037251</v>
      </c>
      <c r="S41" s="683"/>
      <c r="T41" s="683"/>
      <c r="U41" s="683"/>
      <c r="V41" s="683"/>
      <c r="W41" s="683"/>
      <c r="X41" s="683"/>
      <c r="Y41" s="687"/>
      <c r="Z41" s="688">
        <v>100</v>
      </c>
      <c r="AA41" s="688"/>
      <c r="AB41" s="688"/>
      <c r="AC41" s="688"/>
      <c r="AD41" s="689">
        <v>11755647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347878</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331</v>
      </c>
      <c r="AR42" s="680"/>
      <c r="AS42" s="680"/>
      <c r="AT42" s="680"/>
      <c r="AU42" s="680"/>
      <c r="AV42" s="680"/>
      <c r="AW42" s="680"/>
      <c r="AX42" s="680"/>
      <c r="AY42" s="681"/>
      <c r="AZ42" s="682">
        <v>1370122</v>
      </c>
      <c r="BA42" s="683"/>
      <c r="BB42" s="683"/>
      <c r="BC42" s="683"/>
      <c r="BD42" s="669"/>
      <c r="BE42" s="669"/>
      <c r="BF42" s="671"/>
      <c r="BG42" s="662"/>
      <c r="BH42" s="663"/>
      <c r="BI42" s="663"/>
      <c r="BJ42" s="663"/>
      <c r="BK42" s="663"/>
      <c r="BL42" s="215"/>
      <c r="BM42" s="632" t="s">
        <v>339</v>
      </c>
      <c r="BN42" s="632"/>
      <c r="BO42" s="632"/>
      <c r="BP42" s="632"/>
      <c r="BQ42" s="632"/>
      <c r="BR42" s="632"/>
      <c r="BS42" s="632"/>
      <c r="BT42" s="632"/>
      <c r="BU42" s="633"/>
      <c r="BV42" s="682">
        <v>498</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3030620</v>
      </c>
      <c r="CS42" s="643"/>
      <c r="CT42" s="643"/>
      <c r="CU42" s="643"/>
      <c r="CV42" s="643"/>
      <c r="CW42" s="643"/>
      <c r="CX42" s="643"/>
      <c r="CY42" s="644"/>
      <c r="CZ42" s="615">
        <v>14.2</v>
      </c>
      <c r="DA42" s="640"/>
      <c r="DB42" s="640"/>
      <c r="DC42" s="645"/>
      <c r="DD42" s="619">
        <v>533483</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341</v>
      </c>
      <c r="CD43" s="607" t="s">
        <v>342</v>
      </c>
      <c r="CE43" s="608"/>
      <c r="CF43" s="608"/>
      <c r="CG43" s="608"/>
      <c r="CH43" s="608"/>
      <c r="CI43" s="608"/>
      <c r="CJ43" s="608"/>
      <c r="CK43" s="608"/>
      <c r="CL43" s="608"/>
      <c r="CM43" s="608"/>
      <c r="CN43" s="608"/>
      <c r="CO43" s="608"/>
      <c r="CP43" s="608"/>
      <c r="CQ43" s="609"/>
      <c r="CR43" s="610">
        <v>86700</v>
      </c>
      <c r="CS43" s="643"/>
      <c r="CT43" s="643"/>
      <c r="CU43" s="643"/>
      <c r="CV43" s="643"/>
      <c r="CW43" s="643"/>
      <c r="CX43" s="643"/>
      <c r="CY43" s="644"/>
      <c r="CZ43" s="615">
        <v>0.4</v>
      </c>
      <c r="DA43" s="640"/>
      <c r="DB43" s="640"/>
      <c r="DC43" s="645"/>
      <c r="DD43" s="619">
        <v>86700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344</v>
      </c>
      <c r="CG44" s="608"/>
      <c r="CH44" s="608"/>
      <c r="CI44" s="608"/>
      <c r="CJ44" s="608"/>
      <c r="CK44" s="608"/>
      <c r="CL44" s="608"/>
      <c r="CM44" s="608"/>
      <c r="CN44" s="608"/>
      <c r="CO44" s="608"/>
      <c r="CP44" s="608"/>
      <c r="CQ44" s="609"/>
      <c r="CR44" s="610">
        <v>2785906</v>
      </c>
      <c r="CS44" s="611"/>
      <c r="CT44" s="611"/>
      <c r="CU44" s="611"/>
      <c r="CV44" s="611"/>
      <c r="CW44" s="611"/>
      <c r="CX44" s="611"/>
      <c r="CY44" s="612"/>
      <c r="CZ44" s="615">
        <v>13.1</v>
      </c>
      <c r="DA44" s="616"/>
      <c r="DB44" s="616"/>
      <c r="DC44" s="622"/>
      <c r="DD44" s="619">
        <v>458083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924368</v>
      </c>
      <c r="CS45" s="643"/>
      <c r="CT45" s="643"/>
      <c r="CU45" s="643"/>
      <c r="CV45" s="643"/>
      <c r="CW45" s="643"/>
      <c r="CX45" s="643"/>
      <c r="CY45" s="644"/>
      <c r="CZ45" s="615">
        <v>4.3</v>
      </c>
      <c r="DA45" s="640"/>
      <c r="DB45" s="640"/>
      <c r="DC45" s="645"/>
      <c r="DD45" s="619">
        <v>64234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347</v>
      </c>
      <c r="CG46" s="608"/>
      <c r="CH46" s="608"/>
      <c r="CI46" s="608"/>
      <c r="CJ46" s="608"/>
      <c r="CK46" s="608"/>
      <c r="CL46" s="608"/>
      <c r="CM46" s="608"/>
      <c r="CN46" s="608"/>
      <c r="CO46" s="608"/>
      <c r="CP46" s="608"/>
      <c r="CQ46" s="609"/>
      <c r="CR46" s="610">
        <v>1777078</v>
      </c>
      <c r="CS46" s="611"/>
      <c r="CT46" s="611"/>
      <c r="CU46" s="611"/>
      <c r="CV46" s="611"/>
      <c r="CW46" s="611"/>
      <c r="CX46" s="611"/>
      <c r="CY46" s="612"/>
      <c r="CZ46" s="615">
        <v>8.3000000000000007</v>
      </c>
      <c r="DA46" s="616"/>
      <c r="DB46" s="616"/>
      <c r="DC46" s="622"/>
      <c r="DD46" s="619">
        <v>392089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348</v>
      </c>
      <c r="CG47" s="608"/>
      <c r="CH47" s="608"/>
      <c r="CI47" s="608"/>
      <c r="CJ47" s="608"/>
      <c r="CK47" s="608"/>
      <c r="CL47" s="608"/>
      <c r="CM47" s="608"/>
      <c r="CN47" s="608"/>
      <c r="CO47" s="608"/>
      <c r="CP47" s="608"/>
      <c r="CQ47" s="609"/>
      <c r="CR47" s="610">
        <v>244714</v>
      </c>
      <c r="CS47" s="643"/>
      <c r="CT47" s="643"/>
      <c r="CU47" s="643"/>
      <c r="CV47" s="643"/>
      <c r="CW47" s="643"/>
      <c r="CX47" s="643"/>
      <c r="CY47" s="644"/>
      <c r="CZ47" s="615">
        <v>1.1000000000000001</v>
      </c>
      <c r="DA47" s="640"/>
      <c r="DB47" s="640"/>
      <c r="DC47" s="645"/>
      <c r="DD47" s="619">
        <v>75400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350</v>
      </c>
      <c r="CE49" s="632"/>
      <c r="CF49" s="632"/>
      <c r="CG49" s="632"/>
      <c r="CH49" s="632"/>
      <c r="CI49" s="632"/>
      <c r="CJ49" s="632"/>
      <c r="CK49" s="632"/>
      <c r="CL49" s="632"/>
      <c r="CM49" s="632"/>
      <c r="CN49" s="632"/>
      <c r="CO49" s="632"/>
      <c r="CP49" s="632"/>
      <c r="CQ49" s="633"/>
      <c r="CR49" s="682">
        <v>21312292</v>
      </c>
      <c r="CS49" s="669"/>
      <c r="CT49" s="669"/>
      <c r="CU49" s="669"/>
      <c r="CV49" s="669"/>
      <c r="CW49" s="669"/>
      <c r="CX49" s="669"/>
      <c r="CY49" s="698"/>
      <c r="CZ49" s="690">
        <v>100</v>
      </c>
      <c r="DA49" s="699"/>
      <c r="DB49" s="699"/>
      <c r="DC49" s="700"/>
      <c r="DD49" s="701">
        <v>14578753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sBSlnVzuRaqct+0YFJcLunNlSNkLhLA+sQZR1E7j/jWCIOzpYT7lU9taGyg3qDYe2Z863OMLXLMvG/NKhHwAQ==" saltValue="JTqmAYXp6fdt3YmSRKt74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35" sqref="AK35:AO35"/>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373</v>
      </c>
      <c r="C7" s="737"/>
      <c r="D7" s="737"/>
      <c r="E7" s="737"/>
      <c r="F7" s="737"/>
      <c r="G7" s="737"/>
      <c r="H7" s="737"/>
      <c r="I7" s="737"/>
      <c r="J7" s="737"/>
      <c r="K7" s="737"/>
      <c r="L7" s="737"/>
      <c r="M7" s="737"/>
      <c r="N7" s="737"/>
      <c r="O7" s="737"/>
      <c r="P7" s="738"/>
      <c r="Q7" s="739">
        <v>22037</v>
      </c>
      <c r="R7" s="740"/>
      <c r="S7" s="740"/>
      <c r="T7" s="740"/>
      <c r="U7" s="740"/>
      <c r="V7" s="740">
        <v>21312</v>
      </c>
      <c r="W7" s="740"/>
      <c r="X7" s="740"/>
      <c r="Y7" s="740"/>
      <c r="Z7" s="740"/>
      <c r="AA7" s="740">
        <v>725</v>
      </c>
      <c r="AB7" s="740"/>
      <c r="AC7" s="740"/>
      <c r="AD7" s="740"/>
      <c r="AE7" s="741"/>
      <c r="AF7" s="742">
        <v>659</v>
      </c>
      <c r="AG7" s="743"/>
      <c r="AH7" s="743"/>
      <c r="AI7" s="743"/>
      <c r="AJ7" s="744"/>
      <c r="AK7" s="745" t="s">
        <v>570</v>
      </c>
      <c r="AL7" s="746"/>
      <c r="AM7" s="746"/>
      <c r="AN7" s="746"/>
      <c r="AO7" s="746"/>
      <c r="AP7" s="746">
        <v>26085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569</v>
      </c>
      <c r="BT7" s="734"/>
      <c r="BU7" s="734"/>
      <c r="BV7" s="734"/>
      <c r="BW7" s="734"/>
      <c r="BX7" s="734"/>
      <c r="BY7" s="734"/>
      <c r="BZ7" s="734"/>
      <c r="CA7" s="734"/>
      <c r="CB7" s="734"/>
      <c r="CC7" s="734"/>
      <c r="CD7" s="734"/>
      <c r="CE7" s="734"/>
      <c r="CF7" s="734"/>
      <c r="CG7" s="749"/>
      <c r="CH7" s="730">
        <v>7</v>
      </c>
      <c r="CI7" s="731"/>
      <c r="CJ7" s="731"/>
      <c r="CK7" s="731"/>
      <c r="CL7" s="732"/>
      <c r="CM7" s="730">
        <v>163</v>
      </c>
      <c r="CN7" s="731"/>
      <c r="CO7" s="731"/>
      <c r="CP7" s="731"/>
      <c r="CQ7" s="732"/>
      <c r="CR7" s="730">
        <v>85</v>
      </c>
      <c r="CS7" s="731"/>
      <c r="CT7" s="731"/>
      <c r="CU7" s="731"/>
      <c r="CV7" s="732"/>
      <c r="CW7" s="730" t="s">
        <v>570</v>
      </c>
      <c r="CX7" s="731"/>
      <c r="CY7" s="731"/>
      <c r="CZ7" s="731"/>
      <c r="DA7" s="732"/>
      <c r="DB7" s="730" t="s">
        <v>570</v>
      </c>
      <c r="DC7" s="731"/>
      <c r="DD7" s="731"/>
      <c r="DE7" s="731"/>
      <c r="DF7" s="732"/>
      <c r="DG7" s="730" t="s">
        <v>570</v>
      </c>
      <c r="DH7" s="731"/>
      <c r="DI7" s="731"/>
      <c r="DJ7" s="731"/>
      <c r="DK7" s="732"/>
      <c r="DL7" s="730" t="s">
        <v>570</v>
      </c>
      <c r="DM7" s="731"/>
      <c r="DN7" s="731"/>
      <c r="DO7" s="731"/>
      <c r="DP7" s="732"/>
      <c r="DQ7" s="730" t="s">
        <v>570</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563</v>
      </c>
      <c r="BT8" s="761"/>
      <c r="BU8" s="761"/>
      <c r="BV8" s="761"/>
      <c r="BW8" s="761"/>
      <c r="BX8" s="761"/>
      <c r="BY8" s="761"/>
      <c r="BZ8" s="761"/>
      <c r="CA8" s="761"/>
      <c r="CB8" s="761"/>
      <c r="CC8" s="761"/>
      <c r="CD8" s="761"/>
      <c r="CE8" s="761"/>
      <c r="CF8" s="761"/>
      <c r="CG8" s="762"/>
      <c r="CH8" s="763">
        <v>2</v>
      </c>
      <c r="CI8" s="764"/>
      <c r="CJ8" s="764"/>
      <c r="CK8" s="764"/>
      <c r="CL8" s="765"/>
      <c r="CM8" s="763">
        <v>32</v>
      </c>
      <c r="CN8" s="764"/>
      <c r="CO8" s="764"/>
      <c r="CP8" s="764"/>
      <c r="CQ8" s="765"/>
      <c r="CR8" s="763">
        <v>100</v>
      </c>
      <c r="CS8" s="764"/>
      <c r="CT8" s="764"/>
      <c r="CU8" s="764"/>
      <c r="CV8" s="765"/>
      <c r="CW8" s="763" t="s">
        <v>570</v>
      </c>
      <c r="CX8" s="764"/>
      <c r="CY8" s="764"/>
      <c r="CZ8" s="764"/>
      <c r="DA8" s="765"/>
      <c r="DB8" s="763" t="s">
        <v>570</v>
      </c>
      <c r="DC8" s="764"/>
      <c r="DD8" s="764"/>
      <c r="DE8" s="764"/>
      <c r="DF8" s="765"/>
      <c r="DG8" s="763" t="s">
        <v>570</v>
      </c>
      <c r="DH8" s="764"/>
      <c r="DI8" s="764"/>
      <c r="DJ8" s="764"/>
      <c r="DK8" s="765"/>
      <c r="DL8" s="763" t="s">
        <v>570</v>
      </c>
      <c r="DM8" s="764"/>
      <c r="DN8" s="764"/>
      <c r="DO8" s="764"/>
      <c r="DP8" s="765"/>
      <c r="DQ8" s="763" t="s">
        <v>570</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375</v>
      </c>
      <c r="B23" s="776" t="s">
        <v>376</v>
      </c>
      <c r="C23" s="777"/>
      <c r="D23" s="777"/>
      <c r="E23" s="777"/>
      <c r="F23" s="777"/>
      <c r="G23" s="777"/>
      <c r="H23" s="777"/>
      <c r="I23" s="777"/>
      <c r="J23" s="777"/>
      <c r="K23" s="777"/>
      <c r="L23" s="777"/>
      <c r="M23" s="777"/>
      <c r="N23" s="777"/>
      <c r="O23" s="777"/>
      <c r="P23" s="778"/>
      <c r="Q23" s="779">
        <v>22037</v>
      </c>
      <c r="R23" s="780"/>
      <c r="S23" s="780"/>
      <c r="T23" s="780"/>
      <c r="U23" s="780"/>
      <c r="V23" s="780">
        <v>21312</v>
      </c>
      <c r="W23" s="780"/>
      <c r="X23" s="780"/>
      <c r="Y23" s="780"/>
      <c r="Z23" s="780"/>
      <c r="AA23" s="780">
        <v>725</v>
      </c>
      <c r="AB23" s="780"/>
      <c r="AC23" s="780"/>
      <c r="AD23" s="780"/>
      <c r="AE23" s="781"/>
      <c r="AF23" s="782">
        <v>659</v>
      </c>
      <c r="AG23" s="780"/>
      <c r="AH23" s="780"/>
      <c r="AI23" s="780"/>
      <c r="AJ23" s="783"/>
      <c r="AK23" s="784"/>
      <c r="AL23" s="785"/>
      <c r="AM23" s="785"/>
      <c r="AN23" s="785"/>
      <c r="AO23" s="785"/>
      <c r="AP23" s="780">
        <v>26085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387</v>
      </c>
      <c r="C28" s="737"/>
      <c r="D28" s="737"/>
      <c r="E28" s="737"/>
      <c r="F28" s="737"/>
      <c r="G28" s="737"/>
      <c r="H28" s="737"/>
      <c r="I28" s="737"/>
      <c r="J28" s="737"/>
      <c r="K28" s="737"/>
      <c r="L28" s="737"/>
      <c r="M28" s="737"/>
      <c r="N28" s="737"/>
      <c r="O28" s="737"/>
      <c r="P28" s="738"/>
      <c r="Q28" s="809">
        <v>3480</v>
      </c>
      <c r="R28" s="810"/>
      <c r="S28" s="810"/>
      <c r="T28" s="810"/>
      <c r="U28" s="810"/>
      <c r="V28" s="810">
        <v>3445</v>
      </c>
      <c r="W28" s="810"/>
      <c r="X28" s="810"/>
      <c r="Y28" s="810"/>
      <c r="Z28" s="810"/>
      <c r="AA28" s="810">
        <v>35</v>
      </c>
      <c r="AB28" s="810"/>
      <c r="AC28" s="810"/>
      <c r="AD28" s="810"/>
      <c r="AE28" s="811"/>
      <c r="AF28" s="812">
        <v>35</v>
      </c>
      <c r="AG28" s="810"/>
      <c r="AH28" s="810"/>
      <c r="AI28" s="810"/>
      <c r="AJ28" s="813"/>
      <c r="AK28" s="814">
        <v>348</v>
      </c>
      <c r="AL28" s="815"/>
      <c r="AM28" s="815"/>
      <c r="AN28" s="815"/>
      <c r="AO28" s="815"/>
      <c r="AP28" s="815">
        <v>28</v>
      </c>
      <c r="AQ28" s="815"/>
      <c r="AR28" s="815"/>
      <c r="AS28" s="815"/>
      <c r="AT28" s="815"/>
      <c r="AU28" s="815">
        <v>12</v>
      </c>
      <c r="AV28" s="815"/>
      <c r="AW28" s="815"/>
      <c r="AX28" s="815"/>
      <c r="AY28" s="815"/>
      <c r="AZ28" s="816" t="s">
        <v>570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388</v>
      </c>
      <c r="C29" s="768"/>
      <c r="D29" s="768"/>
      <c r="E29" s="768"/>
      <c r="F29" s="768"/>
      <c r="G29" s="768"/>
      <c r="H29" s="768"/>
      <c r="I29" s="768"/>
      <c r="J29" s="768"/>
      <c r="K29" s="768"/>
      <c r="L29" s="768"/>
      <c r="M29" s="768"/>
      <c r="N29" s="768"/>
      <c r="O29" s="768"/>
      <c r="P29" s="769"/>
      <c r="Q29" s="770">
        <v>509</v>
      </c>
      <c r="R29" s="771"/>
      <c r="S29" s="771"/>
      <c r="T29" s="771"/>
      <c r="U29" s="771"/>
      <c r="V29" s="771">
        <v>505</v>
      </c>
      <c r="W29" s="771"/>
      <c r="X29" s="771"/>
      <c r="Y29" s="771"/>
      <c r="Z29" s="771"/>
      <c r="AA29" s="771">
        <v>4</v>
      </c>
      <c r="AB29" s="771"/>
      <c r="AC29" s="771"/>
      <c r="AD29" s="771"/>
      <c r="AE29" s="772"/>
      <c r="AF29" s="773">
        <v>4</v>
      </c>
      <c r="AG29" s="774"/>
      <c r="AH29" s="774"/>
      <c r="AI29" s="774"/>
      <c r="AJ29" s="775"/>
      <c r="AK29" s="821">
        <v>164</v>
      </c>
      <c r="AL29" s="817"/>
      <c r="AM29" s="817"/>
      <c r="AN29" s="817"/>
      <c r="AO29" s="817"/>
      <c r="AP29" s="817" t="s">
        <v>570</v>
      </c>
      <c r="AQ29" s="817"/>
      <c r="AR29" s="817"/>
      <c r="AS29" s="817"/>
      <c r="AT29" s="817"/>
      <c r="AU29" s="817" t="s">
        <v>570</v>
      </c>
      <c r="AV29" s="817"/>
      <c r="AW29" s="817"/>
      <c r="AX29" s="817"/>
      <c r="AY29" s="817"/>
      <c r="AZ29" s="818" t="s">
        <v>570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389</v>
      </c>
      <c r="C30" s="768"/>
      <c r="D30" s="768"/>
      <c r="E30" s="768"/>
      <c r="F30" s="768"/>
      <c r="G30" s="768"/>
      <c r="H30" s="768"/>
      <c r="I30" s="768"/>
      <c r="J30" s="768"/>
      <c r="K30" s="768"/>
      <c r="L30" s="768"/>
      <c r="M30" s="768"/>
      <c r="N30" s="768"/>
      <c r="O30" s="768"/>
      <c r="P30" s="769"/>
      <c r="Q30" s="770">
        <v>3853</v>
      </c>
      <c r="R30" s="771"/>
      <c r="S30" s="771"/>
      <c r="T30" s="771"/>
      <c r="U30" s="771"/>
      <c r="V30" s="771">
        <v>3775</v>
      </c>
      <c r="W30" s="771"/>
      <c r="X30" s="771"/>
      <c r="Y30" s="771"/>
      <c r="Z30" s="771"/>
      <c r="AA30" s="771">
        <v>78</v>
      </c>
      <c r="AB30" s="771"/>
      <c r="AC30" s="771"/>
      <c r="AD30" s="771"/>
      <c r="AE30" s="772"/>
      <c r="AF30" s="773">
        <v>78</v>
      </c>
      <c r="AG30" s="774"/>
      <c r="AH30" s="774"/>
      <c r="AI30" s="774"/>
      <c r="AJ30" s="775"/>
      <c r="AK30" s="821">
        <v>655</v>
      </c>
      <c r="AL30" s="817"/>
      <c r="AM30" s="817"/>
      <c r="AN30" s="817"/>
      <c r="AO30" s="817"/>
      <c r="AP30" s="817" t="s">
        <v>570</v>
      </c>
      <c r="AQ30" s="817"/>
      <c r="AR30" s="817"/>
      <c r="AS30" s="817"/>
      <c r="AT30" s="817"/>
      <c r="AU30" s="817" t="s">
        <v>570</v>
      </c>
      <c r="AV30" s="817"/>
      <c r="AW30" s="817"/>
      <c r="AX30" s="817"/>
      <c r="AY30" s="817"/>
      <c r="AZ30" s="818" t="s">
        <v>570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390</v>
      </c>
      <c r="C31" s="768"/>
      <c r="D31" s="768"/>
      <c r="E31" s="768"/>
      <c r="F31" s="768"/>
      <c r="G31" s="768"/>
      <c r="H31" s="768"/>
      <c r="I31" s="768"/>
      <c r="J31" s="768"/>
      <c r="K31" s="768"/>
      <c r="L31" s="768"/>
      <c r="M31" s="768"/>
      <c r="N31" s="768"/>
      <c r="O31" s="768"/>
      <c r="P31" s="769"/>
      <c r="Q31" s="770">
        <v>616</v>
      </c>
      <c r="R31" s="771"/>
      <c r="S31" s="771"/>
      <c r="T31" s="771"/>
      <c r="U31" s="771"/>
      <c r="V31" s="771">
        <v>559</v>
      </c>
      <c r="W31" s="771"/>
      <c r="X31" s="771"/>
      <c r="Y31" s="771"/>
      <c r="Z31" s="771"/>
      <c r="AA31" s="771">
        <v>57</v>
      </c>
      <c r="AB31" s="771"/>
      <c r="AC31" s="771"/>
      <c r="AD31" s="771"/>
      <c r="AE31" s="772"/>
      <c r="AF31" s="773">
        <v>674</v>
      </c>
      <c r="AG31" s="774"/>
      <c r="AH31" s="774"/>
      <c r="AI31" s="774"/>
      <c r="AJ31" s="775"/>
      <c r="AK31" s="821">
        <v>51</v>
      </c>
      <c r="AL31" s="817"/>
      <c r="AM31" s="817"/>
      <c r="AN31" s="817"/>
      <c r="AO31" s="817"/>
      <c r="AP31" s="817">
        <v>2362</v>
      </c>
      <c r="AQ31" s="817"/>
      <c r="AR31" s="817"/>
      <c r="AS31" s="817"/>
      <c r="AT31" s="817"/>
      <c r="AU31" s="817">
        <v>368</v>
      </c>
      <c r="AV31" s="817"/>
      <c r="AW31" s="817"/>
      <c r="AX31" s="817"/>
      <c r="AY31" s="817"/>
      <c r="AZ31" s="818" t="s">
        <v>570</v>
      </c>
      <c r="BA31" s="818"/>
      <c r="BB31" s="818"/>
      <c r="BC31" s="818"/>
      <c r="BD31" s="818"/>
      <c r="BE31" s="819" t="s">
        <v>391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392</v>
      </c>
      <c r="C32" s="768"/>
      <c r="D32" s="768"/>
      <c r="E32" s="768"/>
      <c r="F32" s="768"/>
      <c r="G32" s="768"/>
      <c r="H32" s="768"/>
      <c r="I32" s="768"/>
      <c r="J32" s="768"/>
      <c r="K32" s="768"/>
      <c r="L32" s="768"/>
      <c r="M32" s="768"/>
      <c r="N32" s="768"/>
      <c r="O32" s="768"/>
      <c r="P32" s="769"/>
      <c r="Q32" s="770">
        <v>83</v>
      </c>
      <c r="R32" s="771"/>
      <c r="S32" s="771"/>
      <c r="T32" s="771"/>
      <c r="U32" s="771"/>
      <c r="V32" s="771">
        <v>73</v>
      </c>
      <c r="W32" s="771"/>
      <c r="X32" s="771"/>
      <c r="Y32" s="771"/>
      <c r="Z32" s="771"/>
      <c r="AA32" s="771">
        <v>10</v>
      </c>
      <c r="AB32" s="771"/>
      <c r="AC32" s="771"/>
      <c r="AD32" s="771"/>
      <c r="AE32" s="772"/>
      <c r="AF32" s="773">
        <v>233</v>
      </c>
      <c r="AG32" s="774"/>
      <c r="AH32" s="774"/>
      <c r="AI32" s="774"/>
      <c r="AJ32" s="775"/>
      <c r="AK32" s="821" t="s">
        <v>570</v>
      </c>
      <c r="AL32" s="817"/>
      <c r="AM32" s="817"/>
      <c r="AN32" s="817"/>
      <c r="AO32" s="817"/>
      <c r="AP32" s="817">
        <v>605</v>
      </c>
      <c r="AQ32" s="817"/>
      <c r="AR32" s="817"/>
      <c r="AS32" s="817"/>
      <c r="AT32" s="817"/>
      <c r="AU32" s="817" t="s">
        <v>570</v>
      </c>
      <c r="AV32" s="817"/>
      <c r="AW32" s="817"/>
      <c r="AX32" s="817"/>
      <c r="AY32" s="817"/>
      <c r="AZ32" s="818" t="s">
        <v>570</v>
      </c>
      <c r="BA32" s="818"/>
      <c r="BB32" s="818"/>
      <c r="BC32" s="818"/>
      <c r="BD32" s="818"/>
      <c r="BE32" s="819" t="s">
        <v>391</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393</v>
      </c>
      <c r="C33" s="768"/>
      <c r="D33" s="768"/>
      <c r="E33" s="768"/>
      <c r="F33" s="768"/>
      <c r="G33" s="768"/>
      <c r="H33" s="768"/>
      <c r="I33" s="768"/>
      <c r="J33" s="768"/>
      <c r="K33" s="768"/>
      <c r="L33" s="768"/>
      <c r="M33" s="768"/>
      <c r="N33" s="768"/>
      <c r="O33" s="768"/>
      <c r="P33" s="769"/>
      <c r="Q33" s="770">
        <v>43</v>
      </c>
      <c r="R33" s="771"/>
      <c r="S33" s="771"/>
      <c r="T33" s="771"/>
      <c r="U33" s="771"/>
      <c r="V33" s="771">
        <v>38</v>
      </c>
      <c r="W33" s="771"/>
      <c r="X33" s="771"/>
      <c r="Y33" s="771"/>
      <c r="Z33" s="771"/>
      <c r="AA33" s="771">
        <v>5</v>
      </c>
      <c r="AB33" s="771"/>
      <c r="AC33" s="771"/>
      <c r="AD33" s="771"/>
      <c r="AE33" s="772"/>
      <c r="AF33" s="773">
        <v>25</v>
      </c>
      <c r="AG33" s="774"/>
      <c r="AH33" s="774"/>
      <c r="AI33" s="774"/>
      <c r="AJ33" s="775"/>
      <c r="AK33" s="821">
        <v>45</v>
      </c>
      <c r="AL33" s="817"/>
      <c r="AM33" s="817"/>
      <c r="AN33" s="817"/>
      <c r="AO33" s="817"/>
      <c r="AP33" s="817">
        <v>185</v>
      </c>
      <c r="AQ33" s="817"/>
      <c r="AR33" s="817"/>
      <c r="AS33" s="817"/>
      <c r="AT33" s="817"/>
      <c r="AU33" s="817">
        <v>181</v>
      </c>
      <c r="AV33" s="817"/>
      <c r="AW33" s="817"/>
      <c r="AX33" s="817"/>
      <c r="AY33" s="817"/>
      <c r="AZ33" s="818" t="s">
        <v>570</v>
      </c>
      <c r="BA33" s="818"/>
      <c r="BB33" s="818"/>
      <c r="BC33" s="818"/>
      <c r="BD33" s="818"/>
      <c r="BE33" s="819" t="s">
        <v>391</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394</v>
      </c>
      <c r="C34" s="768"/>
      <c r="D34" s="768"/>
      <c r="E34" s="768"/>
      <c r="F34" s="768"/>
      <c r="G34" s="768"/>
      <c r="H34" s="768"/>
      <c r="I34" s="768"/>
      <c r="J34" s="768"/>
      <c r="K34" s="768"/>
      <c r="L34" s="768"/>
      <c r="M34" s="768"/>
      <c r="N34" s="768"/>
      <c r="O34" s="768"/>
      <c r="P34" s="769"/>
      <c r="Q34" s="770">
        <v>338</v>
      </c>
      <c r="R34" s="771"/>
      <c r="S34" s="771"/>
      <c r="T34" s="771"/>
      <c r="U34" s="771"/>
      <c r="V34" s="771">
        <v>310</v>
      </c>
      <c r="W34" s="771"/>
      <c r="X34" s="771"/>
      <c r="Y34" s="771"/>
      <c r="Z34" s="771"/>
      <c r="AA34" s="771">
        <v>28</v>
      </c>
      <c r="AB34" s="771"/>
      <c r="AC34" s="771"/>
      <c r="AD34" s="771"/>
      <c r="AE34" s="772"/>
      <c r="AF34" s="773">
        <v>54</v>
      </c>
      <c r="AG34" s="774"/>
      <c r="AH34" s="774"/>
      <c r="AI34" s="774"/>
      <c r="AJ34" s="775"/>
      <c r="AK34" s="821">
        <v>242</v>
      </c>
      <c r="AL34" s="817"/>
      <c r="AM34" s="817"/>
      <c r="AN34" s="817"/>
      <c r="AO34" s="817"/>
      <c r="AP34" s="817">
        <v>1206</v>
      </c>
      <c r="AQ34" s="817"/>
      <c r="AR34" s="817"/>
      <c r="AS34" s="817"/>
      <c r="AT34" s="817"/>
      <c r="AU34" s="817">
        <v>988</v>
      </c>
      <c r="AV34" s="817"/>
      <c r="AW34" s="817"/>
      <c r="AX34" s="817"/>
      <c r="AY34" s="817"/>
      <c r="AZ34" s="818" t="s">
        <v>570</v>
      </c>
      <c r="BA34" s="818"/>
      <c r="BB34" s="818"/>
      <c r="BC34" s="818"/>
      <c r="BD34" s="818"/>
      <c r="BE34" s="819" t="s">
        <v>391</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395</v>
      </c>
      <c r="C35" s="768"/>
      <c r="D35" s="768"/>
      <c r="E35" s="768"/>
      <c r="F35" s="768"/>
      <c r="G35" s="768"/>
      <c r="H35" s="768"/>
      <c r="I35" s="768"/>
      <c r="J35" s="768"/>
      <c r="K35" s="768"/>
      <c r="L35" s="768"/>
      <c r="M35" s="768"/>
      <c r="N35" s="768"/>
      <c r="O35" s="768"/>
      <c r="P35" s="769"/>
      <c r="Q35" s="770">
        <v>4</v>
      </c>
      <c r="R35" s="771"/>
      <c r="S35" s="771"/>
      <c r="T35" s="771"/>
      <c r="U35" s="771"/>
      <c r="V35" s="771">
        <v>3</v>
      </c>
      <c r="W35" s="771"/>
      <c r="X35" s="771"/>
      <c r="Y35" s="771"/>
      <c r="Z35" s="771"/>
      <c r="AA35" s="771">
        <v>1</v>
      </c>
      <c r="AB35" s="771"/>
      <c r="AC35" s="771"/>
      <c r="AD35" s="771"/>
      <c r="AE35" s="772"/>
      <c r="AF35" s="773">
        <v>1</v>
      </c>
      <c r="AG35" s="774"/>
      <c r="AH35" s="774"/>
      <c r="AI35" s="774"/>
      <c r="AJ35" s="775"/>
      <c r="AK35" s="821">
        <v>2</v>
      </c>
      <c r="AL35" s="817"/>
      <c r="AM35" s="817"/>
      <c r="AN35" s="817"/>
      <c r="AO35" s="817"/>
      <c r="AP35" s="817" t="s">
        <v>570</v>
      </c>
      <c r="AQ35" s="817"/>
      <c r="AR35" s="817"/>
      <c r="AS35" s="817"/>
      <c r="AT35" s="817"/>
      <c r="AU35" s="817" t="s">
        <v>570</v>
      </c>
      <c r="AV35" s="817"/>
      <c r="AW35" s="817"/>
      <c r="AX35" s="817"/>
      <c r="AY35" s="817"/>
      <c r="AZ35" s="818" t="s">
        <v>570</v>
      </c>
      <c r="BA35" s="818"/>
      <c r="BB35" s="818"/>
      <c r="BC35" s="818"/>
      <c r="BD35" s="818"/>
      <c r="BE35" s="819" t="s">
        <v>396</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397</v>
      </c>
      <c r="C36" s="768"/>
      <c r="D36" s="768"/>
      <c r="E36" s="768"/>
      <c r="F36" s="768"/>
      <c r="G36" s="768"/>
      <c r="H36" s="768"/>
      <c r="I36" s="768"/>
      <c r="J36" s="768"/>
      <c r="K36" s="768"/>
      <c r="L36" s="768"/>
      <c r="M36" s="768"/>
      <c r="N36" s="768"/>
      <c r="O36" s="768"/>
      <c r="P36" s="769"/>
      <c r="Q36" s="770">
        <v>22</v>
      </c>
      <c r="R36" s="771"/>
      <c r="S36" s="771"/>
      <c r="T36" s="771"/>
      <c r="U36" s="771"/>
      <c r="V36" s="771">
        <v>12</v>
      </c>
      <c r="W36" s="771"/>
      <c r="X36" s="771"/>
      <c r="Y36" s="771"/>
      <c r="Z36" s="771"/>
      <c r="AA36" s="771">
        <v>12</v>
      </c>
      <c r="AB36" s="771"/>
      <c r="AC36" s="771"/>
      <c r="AD36" s="771"/>
      <c r="AE36" s="772"/>
      <c r="AF36" s="773">
        <v>0</v>
      </c>
      <c r="AG36" s="774"/>
      <c r="AH36" s="774"/>
      <c r="AI36" s="774"/>
      <c r="AJ36" s="775"/>
      <c r="AK36" s="821">
        <v>15</v>
      </c>
      <c r="AL36" s="817"/>
      <c r="AM36" s="817"/>
      <c r="AN36" s="817"/>
      <c r="AO36" s="817"/>
      <c r="AP36" s="817" t="s">
        <v>570</v>
      </c>
      <c r="AQ36" s="817"/>
      <c r="AR36" s="817"/>
      <c r="AS36" s="817"/>
      <c r="AT36" s="817"/>
      <c r="AU36" s="817" t="s">
        <v>570</v>
      </c>
      <c r="AV36" s="817"/>
      <c r="AW36" s="817"/>
      <c r="AX36" s="817"/>
      <c r="AY36" s="817"/>
      <c r="AZ36" s="818" t="s">
        <v>570</v>
      </c>
      <c r="BA36" s="818"/>
      <c r="BB36" s="818"/>
      <c r="BC36" s="818"/>
      <c r="BD36" s="818"/>
      <c r="BE36" s="819" t="s">
        <v>396</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375</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1104</v>
      </c>
      <c r="AG63" s="831"/>
      <c r="AH63" s="831"/>
      <c r="AI63" s="831"/>
      <c r="AJ63" s="832"/>
      <c r="AK63" s="833"/>
      <c r="AL63" s="828"/>
      <c r="AM63" s="828"/>
      <c r="AN63" s="828"/>
      <c r="AO63" s="828"/>
      <c r="AP63" s="831">
        <v>4386</v>
      </c>
      <c r="AQ63" s="831"/>
      <c r="AR63" s="831"/>
      <c r="AS63" s="831"/>
      <c r="AT63" s="831"/>
      <c r="AU63" s="831">
        <v>1549</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402</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550</v>
      </c>
      <c r="C68" s="857"/>
      <c r="D68" s="857"/>
      <c r="E68" s="857"/>
      <c r="F68" s="857"/>
      <c r="G68" s="857"/>
      <c r="H68" s="857"/>
      <c r="I68" s="857"/>
      <c r="J68" s="857"/>
      <c r="K68" s="857"/>
      <c r="L68" s="857"/>
      <c r="M68" s="857"/>
      <c r="N68" s="857"/>
      <c r="O68" s="857"/>
      <c r="P68" s="858"/>
      <c r="Q68" s="859">
        <v>71</v>
      </c>
      <c r="R68" s="853"/>
      <c r="S68" s="853"/>
      <c r="T68" s="853"/>
      <c r="U68" s="853"/>
      <c r="V68" s="853">
        <v>60</v>
      </c>
      <c r="W68" s="853"/>
      <c r="X68" s="853"/>
      <c r="Y68" s="853"/>
      <c r="Z68" s="853"/>
      <c r="AA68" s="853">
        <v>11</v>
      </c>
      <c r="AB68" s="853"/>
      <c r="AC68" s="853"/>
      <c r="AD68" s="853"/>
      <c r="AE68" s="853"/>
      <c r="AF68" s="853">
        <v>11</v>
      </c>
      <c r="AG68" s="853"/>
      <c r="AH68" s="853"/>
      <c r="AI68" s="853"/>
      <c r="AJ68" s="853"/>
      <c r="AK68" s="853" t="s">
        <v>570</v>
      </c>
      <c r="AL68" s="853"/>
      <c r="AM68" s="853"/>
      <c r="AN68" s="853"/>
      <c r="AO68" s="853"/>
      <c r="AP68" s="853" t="s">
        <v>570</v>
      </c>
      <c r="AQ68" s="853"/>
      <c r="AR68" s="853"/>
      <c r="AS68" s="853"/>
      <c r="AT68" s="853"/>
      <c r="AU68" s="853" t="s">
        <v>570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551</v>
      </c>
      <c r="C69" s="861"/>
      <c r="D69" s="861"/>
      <c r="E69" s="861"/>
      <c r="F69" s="861"/>
      <c r="G69" s="861"/>
      <c r="H69" s="861"/>
      <c r="I69" s="861"/>
      <c r="J69" s="861"/>
      <c r="K69" s="861"/>
      <c r="L69" s="861"/>
      <c r="M69" s="861"/>
      <c r="N69" s="861"/>
      <c r="O69" s="861"/>
      <c r="P69" s="862"/>
      <c r="Q69" s="863">
        <v>0</v>
      </c>
      <c r="R69" s="817"/>
      <c r="S69" s="817"/>
      <c r="T69" s="817"/>
      <c r="U69" s="817"/>
      <c r="V69" s="817">
        <v>0</v>
      </c>
      <c r="W69" s="817"/>
      <c r="X69" s="817"/>
      <c r="Y69" s="817"/>
      <c r="Z69" s="817"/>
      <c r="AA69" s="817">
        <v>0</v>
      </c>
      <c r="AB69" s="817"/>
      <c r="AC69" s="817"/>
      <c r="AD69" s="817"/>
      <c r="AE69" s="817"/>
      <c r="AF69" s="817">
        <v>0</v>
      </c>
      <c r="AG69" s="817"/>
      <c r="AH69" s="817"/>
      <c r="AI69" s="817"/>
      <c r="AJ69" s="817"/>
      <c r="AK69" s="817" t="s">
        <v>570</v>
      </c>
      <c r="AL69" s="817"/>
      <c r="AM69" s="817"/>
      <c r="AN69" s="817"/>
      <c r="AO69" s="817"/>
      <c r="AP69" s="817" t="s">
        <v>570</v>
      </c>
      <c r="AQ69" s="817"/>
      <c r="AR69" s="817"/>
      <c r="AS69" s="817"/>
      <c r="AT69" s="817"/>
      <c r="AU69" s="817" t="s">
        <v>570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552</v>
      </c>
      <c r="C70" s="861"/>
      <c r="D70" s="861"/>
      <c r="E70" s="861"/>
      <c r="F70" s="861"/>
      <c r="G70" s="861"/>
      <c r="H70" s="861"/>
      <c r="I70" s="861"/>
      <c r="J70" s="861"/>
      <c r="K70" s="861"/>
      <c r="L70" s="861"/>
      <c r="M70" s="861"/>
      <c r="N70" s="861"/>
      <c r="O70" s="861"/>
      <c r="P70" s="862"/>
      <c r="Q70" s="863">
        <v>282</v>
      </c>
      <c r="R70" s="817"/>
      <c r="S70" s="817"/>
      <c r="T70" s="817"/>
      <c r="U70" s="817"/>
      <c r="V70" s="817">
        <v>240</v>
      </c>
      <c r="W70" s="817"/>
      <c r="X70" s="817"/>
      <c r="Y70" s="817"/>
      <c r="Z70" s="817"/>
      <c r="AA70" s="817">
        <v>42</v>
      </c>
      <c r="AB70" s="817"/>
      <c r="AC70" s="817"/>
      <c r="AD70" s="817"/>
      <c r="AE70" s="817"/>
      <c r="AF70" s="817">
        <v>42</v>
      </c>
      <c r="AG70" s="817"/>
      <c r="AH70" s="817"/>
      <c r="AI70" s="817"/>
      <c r="AJ70" s="817"/>
      <c r="AK70" s="817" t="s">
        <v>570</v>
      </c>
      <c r="AL70" s="817"/>
      <c r="AM70" s="817"/>
      <c r="AN70" s="817"/>
      <c r="AO70" s="817"/>
      <c r="AP70" s="817" t="s">
        <v>570</v>
      </c>
      <c r="AQ70" s="817"/>
      <c r="AR70" s="817"/>
      <c r="AS70" s="817"/>
      <c r="AT70" s="817"/>
      <c r="AU70" s="817" t="s">
        <v>570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553</v>
      </c>
      <c r="C71" s="861"/>
      <c r="D71" s="861"/>
      <c r="E71" s="861"/>
      <c r="F71" s="861"/>
      <c r="G71" s="861"/>
      <c r="H71" s="861"/>
      <c r="I71" s="861"/>
      <c r="J71" s="861"/>
      <c r="K71" s="861"/>
      <c r="L71" s="861"/>
      <c r="M71" s="861"/>
      <c r="N71" s="861"/>
      <c r="O71" s="861"/>
      <c r="P71" s="862"/>
      <c r="Q71" s="863">
        <v>38</v>
      </c>
      <c r="R71" s="817"/>
      <c r="S71" s="817"/>
      <c r="T71" s="817"/>
      <c r="U71" s="817"/>
      <c r="V71" s="817">
        <v>33</v>
      </c>
      <c r="W71" s="817"/>
      <c r="X71" s="817"/>
      <c r="Y71" s="817"/>
      <c r="Z71" s="817"/>
      <c r="AA71" s="817">
        <v>5</v>
      </c>
      <c r="AB71" s="817"/>
      <c r="AC71" s="817"/>
      <c r="AD71" s="817"/>
      <c r="AE71" s="817"/>
      <c r="AF71" s="817">
        <v>5</v>
      </c>
      <c r="AG71" s="817"/>
      <c r="AH71" s="817"/>
      <c r="AI71" s="817"/>
      <c r="AJ71" s="817"/>
      <c r="AK71" s="817" t="s">
        <v>570</v>
      </c>
      <c r="AL71" s="817"/>
      <c r="AM71" s="817"/>
      <c r="AN71" s="817"/>
      <c r="AO71" s="817"/>
      <c r="AP71" s="817" t="s">
        <v>570</v>
      </c>
      <c r="AQ71" s="817"/>
      <c r="AR71" s="817"/>
      <c r="AS71" s="817"/>
      <c r="AT71" s="817"/>
      <c r="AU71" s="817" t="s">
        <v>570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554</v>
      </c>
      <c r="C72" s="861"/>
      <c r="D72" s="861"/>
      <c r="E72" s="861"/>
      <c r="F72" s="861"/>
      <c r="G72" s="861"/>
      <c r="H72" s="861"/>
      <c r="I72" s="861"/>
      <c r="J72" s="861"/>
      <c r="K72" s="861"/>
      <c r="L72" s="861"/>
      <c r="M72" s="861"/>
      <c r="N72" s="861"/>
      <c r="O72" s="861"/>
      <c r="P72" s="862"/>
      <c r="Q72" s="863">
        <v>1052</v>
      </c>
      <c r="R72" s="817"/>
      <c r="S72" s="817"/>
      <c r="T72" s="817"/>
      <c r="U72" s="817"/>
      <c r="V72" s="817">
        <v>942</v>
      </c>
      <c r="W72" s="817"/>
      <c r="X72" s="817"/>
      <c r="Y72" s="817"/>
      <c r="Z72" s="817"/>
      <c r="AA72" s="817">
        <v>110</v>
      </c>
      <c r="AB72" s="817"/>
      <c r="AC72" s="817"/>
      <c r="AD72" s="817"/>
      <c r="AE72" s="817"/>
      <c r="AF72" s="817">
        <v>110</v>
      </c>
      <c r="AG72" s="817"/>
      <c r="AH72" s="817"/>
      <c r="AI72" s="817"/>
      <c r="AJ72" s="817"/>
      <c r="AK72" s="817" t="s">
        <v>570</v>
      </c>
      <c r="AL72" s="817"/>
      <c r="AM72" s="817"/>
      <c r="AN72" s="817"/>
      <c r="AO72" s="817"/>
      <c r="AP72" s="817" t="s">
        <v>570</v>
      </c>
      <c r="AQ72" s="817"/>
      <c r="AR72" s="817"/>
      <c r="AS72" s="817"/>
      <c r="AT72" s="817"/>
      <c r="AU72" s="817" t="s">
        <v>570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555</v>
      </c>
      <c r="C73" s="861"/>
      <c r="D73" s="861"/>
      <c r="E73" s="861"/>
      <c r="F73" s="861"/>
      <c r="G73" s="861"/>
      <c r="H73" s="861"/>
      <c r="I73" s="861"/>
      <c r="J73" s="861"/>
      <c r="K73" s="861"/>
      <c r="L73" s="861"/>
      <c r="M73" s="861"/>
      <c r="N73" s="861"/>
      <c r="O73" s="861"/>
      <c r="P73" s="862"/>
      <c r="Q73" s="863">
        <v>392</v>
      </c>
      <c r="R73" s="817"/>
      <c r="S73" s="817"/>
      <c r="T73" s="817"/>
      <c r="U73" s="817"/>
      <c r="V73" s="817">
        <v>355</v>
      </c>
      <c r="W73" s="817"/>
      <c r="X73" s="817"/>
      <c r="Y73" s="817"/>
      <c r="Z73" s="817"/>
      <c r="AA73" s="817">
        <v>37</v>
      </c>
      <c r="AB73" s="817"/>
      <c r="AC73" s="817"/>
      <c r="AD73" s="817"/>
      <c r="AE73" s="817"/>
      <c r="AF73" s="817">
        <v>37</v>
      </c>
      <c r="AG73" s="817"/>
      <c r="AH73" s="817"/>
      <c r="AI73" s="817"/>
      <c r="AJ73" s="817"/>
      <c r="AK73" s="817" t="s">
        <v>570</v>
      </c>
      <c r="AL73" s="817"/>
      <c r="AM73" s="817"/>
      <c r="AN73" s="817"/>
      <c r="AO73" s="817"/>
      <c r="AP73" s="817" t="s">
        <v>570</v>
      </c>
      <c r="AQ73" s="817"/>
      <c r="AR73" s="817"/>
      <c r="AS73" s="817"/>
      <c r="AT73" s="817"/>
      <c r="AU73" s="817" t="s">
        <v>570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556</v>
      </c>
      <c r="C74" s="861"/>
      <c r="D74" s="861"/>
      <c r="E74" s="861"/>
      <c r="F74" s="861"/>
      <c r="G74" s="861"/>
      <c r="H74" s="861"/>
      <c r="I74" s="861"/>
      <c r="J74" s="861"/>
      <c r="K74" s="861"/>
      <c r="L74" s="861"/>
      <c r="M74" s="861"/>
      <c r="N74" s="861"/>
      <c r="O74" s="861"/>
      <c r="P74" s="862"/>
      <c r="Q74" s="863">
        <v>567</v>
      </c>
      <c r="R74" s="817"/>
      <c r="S74" s="817"/>
      <c r="T74" s="817"/>
      <c r="U74" s="817"/>
      <c r="V74" s="817">
        <v>528</v>
      </c>
      <c r="W74" s="817"/>
      <c r="X74" s="817"/>
      <c r="Y74" s="817"/>
      <c r="Z74" s="817"/>
      <c r="AA74" s="817">
        <v>39</v>
      </c>
      <c r="AB74" s="817"/>
      <c r="AC74" s="817"/>
      <c r="AD74" s="817"/>
      <c r="AE74" s="817"/>
      <c r="AF74" s="817">
        <v>39</v>
      </c>
      <c r="AG74" s="817"/>
      <c r="AH74" s="817"/>
      <c r="AI74" s="817"/>
      <c r="AJ74" s="817"/>
      <c r="AK74" s="817" t="s">
        <v>570</v>
      </c>
      <c r="AL74" s="817"/>
      <c r="AM74" s="817"/>
      <c r="AN74" s="817"/>
      <c r="AO74" s="817"/>
      <c r="AP74" s="817" t="s">
        <v>570</v>
      </c>
      <c r="AQ74" s="817"/>
      <c r="AR74" s="817"/>
      <c r="AS74" s="817"/>
      <c r="AT74" s="817"/>
      <c r="AU74" s="817" t="s">
        <v>570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557</v>
      </c>
      <c r="C75" s="861"/>
      <c r="D75" s="861"/>
      <c r="E75" s="861"/>
      <c r="F75" s="861"/>
      <c r="G75" s="861"/>
      <c r="H75" s="861"/>
      <c r="I75" s="861"/>
      <c r="J75" s="861"/>
      <c r="K75" s="861"/>
      <c r="L75" s="861"/>
      <c r="M75" s="861"/>
      <c r="N75" s="861"/>
      <c r="O75" s="861"/>
      <c r="P75" s="862"/>
      <c r="Q75" s="864">
        <v>514</v>
      </c>
      <c r="R75" s="865"/>
      <c r="S75" s="865"/>
      <c r="T75" s="865"/>
      <c r="U75" s="821"/>
      <c r="V75" s="866">
        <v>459</v>
      </c>
      <c r="W75" s="865"/>
      <c r="X75" s="865"/>
      <c r="Y75" s="865"/>
      <c r="Z75" s="821"/>
      <c r="AA75" s="866">
        <v>55</v>
      </c>
      <c r="AB75" s="865"/>
      <c r="AC75" s="865"/>
      <c r="AD75" s="865"/>
      <c r="AE75" s="821"/>
      <c r="AF75" s="866">
        <v>55</v>
      </c>
      <c r="AG75" s="865"/>
      <c r="AH75" s="865"/>
      <c r="AI75" s="865"/>
      <c r="AJ75" s="821"/>
      <c r="AK75" s="866">
        <v>55</v>
      </c>
      <c r="AL75" s="865"/>
      <c r="AM75" s="865"/>
      <c r="AN75" s="865"/>
      <c r="AO75" s="821"/>
      <c r="AP75" s="866" t="s">
        <v>570</v>
      </c>
      <c r="AQ75" s="865"/>
      <c r="AR75" s="865"/>
      <c r="AS75" s="865"/>
      <c r="AT75" s="821"/>
      <c r="AU75" s="866" t="s">
        <v>570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558</v>
      </c>
      <c r="C76" s="861"/>
      <c r="D76" s="861"/>
      <c r="E76" s="861"/>
      <c r="F76" s="861"/>
      <c r="G76" s="861"/>
      <c r="H76" s="861"/>
      <c r="I76" s="861"/>
      <c r="J76" s="861"/>
      <c r="K76" s="861"/>
      <c r="L76" s="861"/>
      <c r="M76" s="861"/>
      <c r="N76" s="861"/>
      <c r="O76" s="861"/>
      <c r="P76" s="862"/>
      <c r="Q76" s="864">
        <v>2</v>
      </c>
      <c r="R76" s="865"/>
      <c r="S76" s="865"/>
      <c r="T76" s="865"/>
      <c r="U76" s="821"/>
      <c r="V76" s="866">
        <v>1</v>
      </c>
      <c r="W76" s="865"/>
      <c r="X76" s="865"/>
      <c r="Y76" s="865"/>
      <c r="Z76" s="821"/>
      <c r="AA76" s="866">
        <v>1</v>
      </c>
      <c r="AB76" s="865"/>
      <c r="AC76" s="865"/>
      <c r="AD76" s="865"/>
      <c r="AE76" s="821"/>
      <c r="AF76" s="866">
        <v>1</v>
      </c>
      <c r="AG76" s="865"/>
      <c r="AH76" s="865"/>
      <c r="AI76" s="865"/>
      <c r="AJ76" s="821"/>
      <c r="AK76" s="866" t="s">
        <v>570</v>
      </c>
      <c r="AL76" s="865"/>
      <c r="AM76" s="865"/>
      <c r="AN76" s="865"/>
      <c r="AO76" s="821"/>
      <c r="AP76" s="866" t="s">
        <v>570</v>
      </c>
      <c r="AQ76" s="865"/>
      <c r="AR76" s="865"/>
      <c r="AS76" s="865"/>
      <c r="AT76" s="821"/>
      <c r="AU76" s="866" t="s">
        <v>570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559</v>
      </c>
      <c r="C77" s="861"/>
      <c r="D77" s="861"/>
      <c r="E77" s="861"/>
      <c r="F77" s="861"/>
      <c r="G77" s="861"/>
      <c r="H77" s="861"/>
      <c r="I77" s="861"/>
      <c r="J77" s="861"/>
      <c r="K77" s="861"/>
      <c r="L77" s="861"/>
      <c r="M77" s="861"/>
      <c r="N77" s="861"/>
      <c r="O77" s="861"/>
      <c r="P77" s="862"/>
      <c r="Q77" s="864">
        <v>4557</v>
      </c>
      <c r="R77" s="865"/>
      <c r="S77" s="865"/>
      <c r="T77" s="865"/>
      <c r="U77" s="821"/>
      <c r="V77" s="866">
        <v>3585</v>
      </c>
      <c r="W77" s="865"/>
      <c r="X77" s="865"/>
      <c r="Y77" s="865"/>
      <c r="Z77" s="821"/>
      <c r="AA77" s="866">
        <v>972</v>
      </c>
      <c r="AB77" s="865"/>
      <c r="AC77" s="865"/>
      <c r="AD77" s="865"/>
      <c r="AE77" s="821"/>
      <c r="AF77" s="866">
        <v>972</v>
      </c>
      <c r="AG77" s="865"/>
      <c r="AH77" s="865"/>
      <c r="AI77" s="865"/>
      <c r="AJ77" s="821"/>
      <c r="AK77" s="866" t="s">
        <v>570</v>
      </c>
      <c r="AL77" s="865"/>
      <c r="AM77" s="865"/>
      <c r="AN77" s="865"/>
      <c r="AO77" s="821"/>
      <c r="AP77" s="866" t="s">
        <v>570</v>
      </c>
      <c r="AQ77" s="865"/>
      <c r="AR77" s="865"/>
      <c r="AS77" s="865"/>
      <c r="AT77" s="821"/>
      <c r="AU77" s="866" t="s">
        <v>570</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t="s">
        <v>560</v>
      </c>
      <c r="C78" s="861"/>
      <c r="D78" s="861"/>
      <c r="E78" s="861"/>
      <c r="F78" s="861"/>
      <c r="G78" s="861"/>
      <c r="H78" s="861"/>
      <c r="I78" s="861"/>
      <c r="J78" s="861"/>
      <c r="K78" s="861"/>
      <c r="L78" s="861"/>
      <c r="M78" s="861"/>
      <c r="N78" s="861"/>
      <c r="O78" s="861"/>
      <c r="P78" s="862"/>
      <c r="Q78" s="863">
        <v>101</v>
      </c>
      <c r="R78" s="817"/>
      <c r="S78" s="817"/>
      <c r="T78" s="817"/>
      <c r="U78" s="817"/>
      <c r="V78" s="817">
        <v>70</v>
      </c>
      <c r="W78" s="817"/>
      <c r="X78" s="817"/>
      <c r="Y78" s="817"/>
      <c r="Z78" s="817"/>
      <c r="AA78" s="817">
        <v>31</v>
      </c>
      <c r="AB78" s="817"/>
      <c r="AC78" s="817"/>
      <c r="AD78" s="817"/>
      <c r="AE78" s="817"/>
      <c r="AF78" s="817">
        <v>31</v>
      </c>
      <c r="AG78" s="817"/>
      <c r="AH78" s="817"/>
      <c r="AI78" s="817"/>
      <c r="AJ78" s="817"/>
      <c r="AK78" s="817" t="s">
        <v>570</v>
      </c>
      <c r="AL78" s="817"/>
      <c r="AM78" s="817"/>
      <c r="AN78" s="817"/>
      <c r="AO78" s="817"/>
      <c r="AP78" s="817" t="s">
        <v>570</v>
      </c>
      <c r="AQ78" s="817"/>
      <c r="AR78" s="817"/>
      <c r="AS78" s="817"/>
      <c r="AT78" s="817"/>
      <c r="AU78" s="817" t="s">
        <v>570</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t="s">
        <v>561</v>
      </c>
      <c r="C79" s="861"/>
      <c r="D79" s="861"/>
      <c r="E79" s="861"/>
      <c r="F79" s="861"/>
      <c r="G79" s="861"/>
      <c r="H79" s="861"/>
      <c r="I79" s="861"/>
      <c r="J79" s="861"/>
      <c r="K79" s="861"/>
      <c r="L79" s="861"/>
      <c r="M79" s="861"/>
      <c r="N79" s="861"/>
      <c r="O79" s="861"/>
      <c r="P79" s="862"/>
      <c r="Q79" s="863">
        <v>80</v>
      </c>
      <c r="R79" s="817"/>
      <c r="S79" s="817"/>
      <c r="T79" s="817"/>
      <c r="U79" s="817"/>
      <c r="V79" s="817">
        <v>73</v>
      </c>
      <c r="W79" s="817"/>
      <c r="X79" s="817"/>
      <c r="Y79" s="817"/>
      <c r="Z79" s="817"/>
      <c r="AA79" s="817">
        <v>7</v>
      </c>
      <c r="AB79" s="817"/>
      <c r="AC79" s="817"/>
      <c r="AD79" s="817"/>
      <c r="AE79" s="817"/>
      <c r="AF79" s="817">
        <v>7</v>
      </c>
      <c r="AG79" s="817"/>
      <c r="AH79" s="817"/>
      <c r="AI79" s="817"/>
      <c r="AJ79" s="817"/>
      <c r="AK79" s="817">
        <v>20</v>
      </c>
      <c r="AL79" s="817"/>
      <c r="AM79" s="817"/>
      <c r="AN79" s="817"/>
      <c r="AO79" s="817"/>
      <c r="AP79" s="817" t="s">
        <v>570</v>
      </c>
      <c r="AQ79" s="817"/>
      <c r="AR79" s="817"/>
      <c r="AS79" s="817"/>
      <c r="AT79" s="817"/>
      <c r="AU79" s="817" t="s">
        <v>570</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t="s">
        <v>562</v>
      </c>
      <c r="C80" s="861"/>
      <c r="D80" s="861"/>
      <c r="E80" s="861"/>
      <c r="F80" s="861"/>
      <c r="G80" s="861"/>
      <c r="H80" s="861"/>
      <c r="I80" s="861"/>
      <c r="J80" s="861"/>
      <c r="K80" s="861"/>
      <c r="L80" s="861"/>
      <c r="M80" s="861"/>
      <c r="N80" s="861"/>
      <c r="O80" s="861"/>
      <c r="P80" s="862"/>
      <c r="Q80" s="863">
        <v>141377</v>
      </c>
      <c r="R80" s="817"/>
      <c r="S80" s="817"/>
      <c r="T80" s="817"/>
      <c r="U80" s="817"/>
      <c r="V80" s="817">
        <v>138807</v>
      </c>
      <c r="W80" s="817"/>
      <c r="X80" s="817"/>
      <c r="Y80" s="817"/>
      <c r="Z80" s="817"/>
      <c r="AA80" s="817">
        <v>2570</v>
      </c>
      <c r="AB80" s="817"/>
      <c r="AC80" s="817"/>
      <c r="AD80" s="817"/>
      <c r="AE80" s="817"/>
      <c r="AF80" s="817">
        <v>2570</v>
      </c>
      <c r="AG80" s="817"/>
      <c r="AH80" s="817"/>
      <c r="AI80" s="817"/>
      <c r="AJ80" s="817"/>
      <c r="AK80" s="817" t="s">
        <v>570</v>
      </c>
      <c r="AL80" s="817"/>
      <c r="AM80" s="817"/>
      <c r="AN80" s="817"/>
      <c r="AO80" s="817"/>
      <c r="AP80" s="817" t="s">
        <v>570</v>
      </c>
      <c r="AQ80" s="817"/>
      <c r="AR80" s="817"/>
      <c r="AS80" s="817"/>
      <c r="AT80" s="817"/>
      <c r="AU80" s="817" t="s">
        <v>570</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375</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3880</v>
      </c>
      <c r="AG88" s="831"/>
      <c r="AH88" s="831"/>
      <c r="AI88" s="831"/>
      <c r="AJ88" s="831"/>
      <c r="AK88" s="828"/>
      <c r="AL88" s="828"/>
      <c r="AM88" s="828"/>
      <c r="AN88" s="828"/>
      <c r="AO88" s="828"/>
      <c r="AP88" s="831" t="s">
        <v>570</v>
      </c>
      <c r="AQ88" s="831"/>
      <c r="AR88" s="831"/>
      <c r="AS88" s="831"/>
      <c r="AT88" s="831"/>
      <c r="AU88" s="831" t="s">
        <v>570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2978206</v>
      </c>
      <c r="AB110" s="887"/>
      <c r="AC110" s="887"/>
      <c r="AD110" s="887"/>
      <c r="AE110" s="888"/>
      <c r="AF110" s="889">
        <v>2883393</v>
      </c>
      <c r="AG110" s="887"/>
      <c r="AH110" s="887"/>
      <c r="AI110" s="887"/>
      <c r="AJ110" s="888"/>
      <c r="AK110" s="889">
        <v>2902919</v>
      </c>
      <c r="AL110" s="887"/>
      <c r="AM110" s="887"/>
      <c r="AN110" s="887"/>
      <c r="AO110" s="888"/>
      <c r="AP110" s="890">
        <v>30.5</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27737298</v>
      </c>
      <c r="BR110" s="918"/>
      <c r="BS110" s="918"/>
      <c r="BT110" s="918"/>
      <c r="BU110" s="918"/>
      <c r="BV110" s="918">
        <v>26521107</v>
      </c>
      <c r="BW110" s="918"/>
      <c r="BX110" s="918"/>
      <c r="BY110" s="918"/>
      <c r="BZ110" s="918"/>
      <c r="CA110" s="918">
        <v>26085355</v>
      </c>
      <c r="CB110" s="918"/>
      <c r="CC110" s="918"/>
      <c r="CD110" s="918"/>
      <c r="CE110" s="918"/>
      <c r="CF110" s="931">
        <v>273.89999999999998</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615081</v>
      </c>
      <c r="BR112" s="913"/>
      <c r="BS112" s="913"/>
      <c r="BT112" s="913"/>
      <c r="BU112" s="913"/>
      <c r="BV112" s="913">
        <v>553967</v>
      </c>
      <c r="BW112" s="913"/>
      <c r="BX112" s="913"/>
      <c r="BY112" s="913"/>
      <c r="BZ112" s="913"/>
      <c r="CA112" s="913">
        <v>1549222</v>
      </c>
      <c r="CB112" s="913"/>
      <c r="CC112" s="913"/>
      <c r="CD112" s="913"/>
      <c r="CE112" s="913"/>
      <c r="CF112" s="907">
        <v>16.3</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201764</v>
      </c>
      <c r="AB113" s="925"/>
      <c r="AC113" s="925"/>
      <c r="AD113" s="925"/>
      <c r="AE113" s="926"/>
      <c r="AF113" s="927">
        <v>198974</v>
      </c>
      <c r="AG113" s="925"/>
      <c r="AH113" s="925"/>
      <c r="AI113" s="925"/>
      <c r="AJ113" s="926"/>
      <c r="AK113" s="927">
        <v>215537</v>
      </c>
      <c r="AL113" s="925"/>
      <c r="AM113" s="925"/>
      <c r="AN113" s="925"/>
      <c r="AO113" s="926"/>
      <c r="AP113" s="928">
        <v>2.2999999999999998</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2173</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9749</v>
      </c>
      <c r="AB114" s="946"/>
      <c r="AC114" s="946"/>
      <c r="AD114" s="946"/>
      <c r="AE114" s="947"/>
      <c r="AF114" s="948">
        <v>2965</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2991475</v>
      </c>
      <c r="BR114" s="913"/>
      <c r="BS114" s="913"/>
      <c r="BT114" s="913"/>
      <c r="BU114" s="913"/>
      <c r="BV114" s="913">
        <v>2955067</v>
      </c>
      <c r="BW114" s="913"/>
      <c r="BX114" s="913"/>
      <c r="BY114" s="913"/>
      <c r="BZ114" s="913"/>
      <c r="CA114" s="913">
        <v>2506842</v>
      </c>
      <c r="CB114" s="913"/>
      <c r="CC114" s="913"/>
      <c r="CD114" s="913"/>
      <c r="CE114" s="913"/>
      <c r="CF114" s="907">
        <v>26.3</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3189719</v>
      </c>
      <c r="AB117" s="966"/>
      <c r="AC117" s="966"/>
      <c r="AD117" s="966"/>
      <c r="AE117" s="967"/>
      <c r="AF117" s="968">
        <v>3085332</v>
      </c>
      <c r="AG117" s="966"/>
      <c r="AH117" s="966"/>
      <c r="AI117" s="966"/>
      <c r="AJ117" s="967"/>
      <c r="AK117" s="968">
        <v>3118456</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31346027</v>
      </c>
      <c r="BR119" s="987"/>
      <c r="BS119" s="987"/>
      <c r="BT119" s="987"/>
      <c r="BU119" s="987"/>
      <c r="BV119" s="987">
        <v>30030141</v>
      </c>
      <c r="BW119" s="987"/>
      <c r="BX119" s="987"/>
      <c r="BY119" s="987"/>
      <c r="BZ119" s="987"/>
      <c r="CA119" s="987">
        <v>30141419</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6951973</v>
      </c>
      <c r="BR120" s="918"/>
      <c r="BS120" s="918"/>
      <c r="BT120" s="918"/>
      <c r="BU120" s="918"/>
      <c r="BV120" s="918">
        <v>6838582</v>
      </c>
      <c r="BW120" s="918"/>
      <c r="BX120" s="918"/>
      <c r="BY120" s="918"/>
      <c r="BZ120" s="918"/>
      <c r="CA120" s="918">
        <v>6335234</v>
      </c>
      <c r="CB120" s="918"/>
      <c r="CC120" s="918"/>
      <c r="CD120" s="918"/>
      <c r="CE120" s="918"/>
      <c r="CF120" s="931">
        <v>66.5</v>
      </c>
      <c r="CG120" s="932"/>
      <c r="CH120" s="932"/>
      <c r="CI120" s="932"/>
      <c r="CJ120" s="932"/>
      <c r="CK120" s="993" t="s">
        <v>448</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507198</v>
      </c>
      <c r="DH120" s="918"/>
      <c r="DI120" s="918"/>
      <c r="DJ120" s="918"/>
      <c r="DK120" s="918"/>
      <c r="DL120" s="918">
        <v>460667</v>
      </c>
      <c r="DM120" s="918"/>
      <c r="DN120" s="918"/>
      <c r="DO120" s="918"/>
      <c r="DP120" s="918"/>
      <c r="DQ120" s="918">
        <v>988013</v>
      </c>
      <c r="DR120" s="918"/>
      <c r="DS120" s="918"/>
      <c r="DT120" s="918"/>
      <c r="DU120" s="918"/>
      <c r="DV120" s="919">
        <v>10.4</v>
      </c>
      <c r="DW120" s="919"/>
      <c r="DX120" s="919"/>
      <c r="DY120" s="919"/>
      <c r="DZ120" s="920"/>
    </row>
    <row r="121" spans="1:130" s="224"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15663</v>
      </c>
      <c r="BR121" s="913"/>
      <c r="BS121" s="913"/>
      <c r="BT121" s="913"/>
      <c r="BU121" s="913"/>
      <c r="BV121" s="913">
        <v>11009</v>
      </c>
      <c r="BW121" s="913"/>
      <c r="BX121" s="913"/>
      <c r="BY121" s="913"/>
      <c r="BZ121" s="913"/>
      <c r="CA121" s="913">
        <v>6269</v>
      </c>
      <c r="CB121" s="913"/>
      <c r="CC121" s="913"/>
      <c r="CD121" s="913"/>
      <c r="CE121" s="913"/>
      <c r="CF121" s="907">
        <v>0.1</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v>58767</v>
      </c>
      <c r="DH121" s="913"/>
      <c r="DI121" s="913"/>
      <c r="DJ121" s="913"/>
      <c r="DK121" s="913"/>
      <c r="DL121" s="913">
        <v>45547</v>
      </c>
      <c r="DM121" s="913"/>
      <c r="DN121" s="913"/>
      <c r="DO121" s="913"/>
      <c r="DP121" s="913"/>
      <c r="DQ121" s="913">
        <v>368479</v>
      </c>
      <c r="DR121" s="913"/>
      <c r="DS121" s="913"/>
      <c r="DT121" s="913"/>
      <c r="DU121" s="913"/>
      <c r="DV121" s="914">
        <v>3.9</v>
      </c>
      <c r="DW121" s="914"/>
      <c r="DX121" s="914"/>
      <c r="DY121" s="914"/>
      <c r="DZ121" s="915"/>
    </row>
    <row r="122" spans="1:130" s="224"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22092113</v>
      </c>
      <c r="BR122" s="987"/>
      <c r="BS122" s="987"/>
      <c r="BT122" s="987"/>
      <c r="BU122" s="987"/>
      <c r="BV122" s="987">
        <v>21511997</v>
      </c>
      <c r="BW122" s="987"/>
      <c r="BX122" s="987"/>
      <c r="BY122" s="987"/>
      <c r="BZ122" s="987"/>
      <c r="CA122" s="987">
        <v>20466699</v>
      </c>
      <c r="CB122" s="987"/>
      <c r="CC122" s="987"/>
      <c r="CD122" s="987"/>
      <c r="CE122" s="987"/>
      <c r="CF122" s="1004">
        <v>214.9</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39761</v>
      </c>
      <c r="DH122" s="913"/>
      <c r="DI122" s="913"/>
      <c r="DJ122" s="913"/>
      <c r="DK122" s="913"/>
      <c r="DL122" s="913">
        <v>37095</v>
      </c>
      <c r="DM122" s="913"/>
      <c r="DN122" s="913"/>
      <c r="DO122" s="913"/>
      <c r="DP122" s="913"/>
      <c r="DQ122" s="913">
        <v>181150</v>
      </c>
      <c r="DR122" s="913"/>
      <c r="DS122" s="913"/>
      <c r="DT122" s="913"/>
      <c r="DU122" s="913"/>
      <c r="DV122" s="914">
        <v>1.9</v>
      </c>
      <c r="DW122" s="914"/>
      <c r="DX122" s="914"/>
      <c r="DY122" s="914"/>
      <c r="DZ122" s="915"/>
    </row>
    <row r="123" spans="1:130" s="224"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29059749</v>
      </c>
      <c r="BR123" s="1051"/>
      <c r="BS123" s="1051"/>
      <c r="BT123" s="1051"/>
      <c r="BU123" s="1051"/>
      <c r="BV123" s="1051">
        <v>28361588</v>
      </c>
      <c r="BW123" s="1051"/>
      <c r="BX123" s="1051"/>
      <c r="BY123" s="1051"/>
      <c r="BZ123" s="1051"/>
      <c r="CA123" s="1051">
        <v>26808202</v>
      </c>
      <c r="CB123" s="1051"/>
      <c r="CC123" s="1051"/>
      <c r="CD123" s="1051"/>
      <c r="CE123" s="1051"/>
      <c r="CF123" s="988"/>
      <c r="CG123" s="989"/>
      <c r="CH123" s="989"/>
      <c r="CI123" s="989"/>
      <c r="CJ123" s="990"/>
      <c r="CK123" s="996"/>
      <c r="CL123" s="997"/>
      <c r="CM123" s="997"/>
      <c r="CN123" s="997"/>
      <c r="CO123" s="998"/>
      <c r="CP123" s="1006" t="s">
        <v>387</v>
      </c>
      <c r="CQ123" s="1007"/>
      <c r="CR123" s="1007"/>
      <c r="CS123" s="1007"/>
      <c r="CT123" s="1007"/>
      <c r="CU123" s="1007"/>
      <c r="CV123" s="1007"/>
      <c r="CW123" s="1007"/>
      <c r="CX123" s="1007"/>
      <c r="CY123" s="1007"/>
      <c r="CZ123" s="1007"/>
      <c r="DA123" s="1007"/>
      <c r="DB123" s="1007"/>
      <c r="DC123" s="1007"/>
      <c r="DD123" s="1007"/>
      <c r="DE123" s="1007"/>
      <c r="DF123" s="1008"/>
      <c r="DG123" s="945">
        <v>9355</v>
      </c>
      <c r="DH123" s="946"/>
      <c r="DI123" s="946"/>
      <c r="DJ123" s="946"/>
      <c r="DK123" s="947"/>
      <c r="DL123" s="948">
        <v>10658</v>
      </c>
      <c r="DM123" s="946"/>
      <c r="DN123" s="946"/>
      <c r="DO123" s="946"/>
      <c r="DP123" s="947"/>
      <c r="DQ123" s="948">
        <v>11580</v>
      </c>
      <c r="DR123" s="946"/>
      <c r="DS123" s="946"/>
      <c r="DT123" s="946"/>
      <c r="DU123" s="947"/>
      <c r="DV123" s="949">
        <v>0.1</v>
      </c>
      <c r="DW123" s="950"/>
      <c r="DX123" s="950"/>
      <c r="DY123" s="950"/>
      <c r="DZ123" s="951"/>
    </row>
    <row r="124" spans="1:130" s="224"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22.9</v>
      </c>
      <c r="BR124" s="1014"/>
      <c r="BS124" s="1014"/>
      <c r="BT124" s="1014"/>
      <c r="BU124" s="1014"/>
      <c r="BV124" s="1014">
        <v>17.399999999999999</v>
      </c>
      <c r="BW124" s="1014"/>
      <c r="BX124" s="1014"/>
      <c r="BY124" s="1014"/>
      <c r="BZ124" s="1014"/>
      <c r="CA124" s="1014">
        <v>34.9</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33984</v>
      </c>
      <c r="AB128" s="1033"/>
      <c r="AC128" s="1033"/>
      <c r="AD128" s="1033"/>
      <c r="AE128" s="1034"/>
      <c r="AF128" s="1035">
        <v>10707</v>
      </c>
      <c r="AG128" s="1033"/>
      <c r="AH128" s="1033"/>
      <c r="AI128" s="1033"/>
      <c r="AJ128" s="1034"/>
      <c r="AK128" s="1035">
        <v>10708</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13.09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12209059</v>
      </c>
      <c r="AB129" s="946"/>
      <c r="AC129" s="946"/>
      <c r="AD129" s="946"/>
      <c r="AE129" s="947"/>
      <c r="AF129" s="948">
        <v>11749592</v>
      </c>
      <c r="AG129" s="946"/>
      <c r="AH129" s="946"/>
      <c r="AI129" s="946"/>
      <c r="AJ129" s="947"/>
      <c r="AK129" s="948">
        <v>11728769</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18.09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2235490</v>
      </c>
      <c r="AB130" s="946"/>
      <c r="AC130" s="946"/>
      <c r="AD130" s="946"/>
      <c r="AE130" s="947"/>
      <c r="AF130" s="948">
        <v>2181767</v>
      </c>
      <c r="AG130" s="946"/>
      <c r="AH130" s="946"/>
      <c r="AI130" s="946"/>
      <c r="AJ130" s="947"/>
      <c r="AK130" s="948">
        <v>2203739</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9.3000000000000007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9973569</v>
      </c>
      <c r="AB131" s="973"/>
      <c r="AC131" s="973"/>
      <c r="AD131" s="973"/>
      <c r="AE131" s="974"/>
      <c r="AF131" s="972">
        <v>9567825</v>
      </c>
      <c r="AG131" s="973"/>
      <c r="AH131" s="973"/>
      <c r="AI131" s="973"/>
      <c r="AJ131" s="974"/>
      <c r="AK131" s="972">
        <v>9525030</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34.9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9.226837454</v>
      </c>
      <c r="AB132" s="1084"/>
      <c r="AC132" s="1084"/>
      <c r="AD132" s="1084"/>
      <c r="AE132" s="1085"/>
      <c r="AF132" s="1086">
        <v>9.3318805480000009</v>
      </c>
      <c r="AG132" s="1084"/>
      <c r="AH132" s="1084"/>
      <c r="AI132" s="1084"/>
      <c r="AJ132" s="1085"/>
      <c r="AK132" s="1086">
        <v>9.4908782439999992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9.4</v>
      </c>
      <c r="AB133" s="1067"/>
      <c r="AC133" s="1067"/>
      <c r="AD133" s="1067"/>
      <c r="AE133" s="1068"/>
      <c r="AF133" s="1066">
        <v>9.3000000000000007</v>
      </c>
      <c r="AG133" s="1067"/>
      <c r="AH133" s="1067"/>
      <c r="AI133" s="1067"/>
      <c r="AJ133" s="1068"/>
      <c r="AK133" s="1066">
        <v>9.3000000000000007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Vy1bUn7YSsMbmyV2RVctXss6tipMpL37K8+wetcV+BqkFSZtCYU37lIAu4U0DEwrpbx+lgA1ZOWu/Jzy8BSRA==" saltValue="dMECsb3DbWWq2RV1ug8y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C42e4ZzHS9FDJVriZnoIg0nBhZgSqJtoKRichwqKFKqrTXtIqnqEBEWRhZYdN+FFd9tOG/dJg3b0Q70QZTM9g==" saltValue="f3Dfl+FwpdRgmX4+i7QDQ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noRW6j/78W5RX5Fj7w1AgGBLlOuOBU/HDgNCBOzDbm8drhAck3vO14As51ka28j/sHt4WS6iM1oLA/KvNzfQ==" saltValue="qhipDAiyuyCc9SSucozbl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 x14ac:dyDescent="0.2">
      <c r="A8" s="259"/>
      <c r="AK8" s="268"/>
      <c r="AL8" s="269"/>
      <c r="AM8" s="269"/>
      <c r="AN8" s="270"/>
      <c r="AO8" s="1102"/>
      <c r="AP8" s="271" t="s">
        <v>483</v>
      </c>
      <c r="AQ8" s="272" t="s">
        <v>484</v>
      </c>
      <c r="AR8" s="273" t="s">
        <v>485</v>
      </c>
    </row>
    <row r="9" spans="1:46" ht="13" x14ac:dyDescent="0.2">
      <c r="A9" s="259"/>
      <c r="AK9" s="1103" t="s">
        <v>486</v>
      </c>
      <c r="AL9" s="1104"/>
      <c r="AM9" s="1104"/>
      <c r="AN9" s="1105"/>
      <c r="AO9" s="274">
        <v>3631506</v>
      </c>
      <c r="AP9" s="274">
        <v>135696</v>
      </c>
      <c r="AQ9" s="275">
        <v>107616</v>
      </c>
      <c r="AR9" s="276">
        <v>26.1</v>
      </c>
    </row>
    <row r="10" spans="1:46" ht="13.5" customHeight="1" x14ac:dyDescent="0.2">
      <c r="A10" s="259"/>
      <c r="AK10" s="1103" t="s">
        <v>487</v>
      </c>
      <c r="AL10" s="1104"/>
      <c r="AM10" s="1104"/>
      <c r="AN10" s="1105"/>
      <c r="AO10" s="277">
        <v>643812</v>
      </c>
      <c r="AP10" s="277">
        <v>24057</v>
      </c>
      <c r="AQ10" s="278">
        <v>10095</v>
      </c>
      <c r="AR10" s="279">
        <v>138.30000000000001</v>
      </c>
    </row>
    <row r="11" spans="1:46" ht="13.5" customHeight="1" x14ac:dyDescent="0.2">
      <c r="A11" s="259"/>
      <c r="AK11" s="1103" t="s">
        <v>488</v>
      </c>
      <c r="AL11" s="1104"/>
      <c r="AM11" s="1104"/>
      <c r="AN11" s="1105"/>
      <c r="AO11" s="277">
        <v>30886</v>
      </c>
      <c r="AP11" s="277">
        <v>1154</v>
      </c>
      <c r="AQ11" s="278">
        <v>1704</v>
      </c>
      <c r="AR11" s="279">
        <v>-32.299999999999997</v>
      </c>
    </row>
    <row r="12" spans="1:46" ht="13.5" customHeight="1" x14ac:dyDescent="0.2">
      <c r="A12" s="259"/>
      <c r="AK12" s="1103" t="s">
        <v>489</v>
      </c>
      <c r="AL12" s="1104"/>
      <c r="AM12" s="1104"/>
      <c r="AN12" s="1105"/>
      <c r="AO12" s="277" t="s">
        <v>490</v>
      </c>
      <c r="AP12" s="277" t="s">
        <v>490</v>
      </c>
      <c r="AQ12" s="278">
        <v>7</v>
      </c>
      <c r="AR12" s="279" t="s">
        <v>490</v>
      </c>
    </row>
    <row r="13" spans="1:46" ht="13.5" customHeight="1" x14ac:dyDescent="0.2">
      <c r="A13" s="259"/>
      <c r="AK13" s="1103" t="s">
        <v>491</v>
      </c>
      <c r="AL13" s="1104"/>
      <c r="AM13" s="1104"/>
      <c r="AN13" s="1105"/>
      <c r="AO13" s="277">
        <v>189703</v>
      </c>
      <c r="AP13" s="277">
        <v>7089</v>
      </c>
      <c r="AQ13" s="278">
        <v>4110</v>
      </c>
      <c r="AR13" s="279">
        <v>72.5</v>
      </c>
    </row>
    <row r="14" spans="1:46" ht="13.5" customHeight="1" x14ac:dyDescent="0.2">
      <c r="A14" s="259"/>
      <c r="AK14" s="1103" t="s">
        <v>492</v>
      </c>
      <c r="AL14" s="1104"/>
      <c r="AM14" s="1104"/>
      <c r="AN14" s="1105"/>
      <c r="AO14" s="277">
        <v>86700</v>
      </c>
      <c r="AP14" s="277">
        <v>3240</v>
      </c>
      <c r="AQ14" s="278">
        <v>2451</v>
      </c>
      <c r="AR14" s="279">
        <v>32.200000000000003</v>
      </c>
    </row>
    <row r="15" spans="1:46" ht="13.5" customHeight="1" x14ac:dyDescent="0.2">
      <c r="A15" s="259"/>
      <c r="AK15" s="1106" t="s">
        <v>493</v>
      </c>
      <c r="AL15" s="1107"/>
      <c r="AM15" s="1107"/>
      <c r="AN15" s="1108"/>
      <c r="AO15" s="277">
        <v>-291935</v>
      </c>
      <c r="AP15" s="277">
        <v>-10909</v>
      </c>
      <c r="AQ15" s="278">
        <v>-6399</v>
      </c>
      <c r="AR15" s="279">
        <v>70.5</v>
      </c>
    </row>
    <row r="16" spans="1:46" ht="13" x14ac:dyDescent="0.2">
      <c r="A16" s="259"/>
      <c r="AK16" s="1106" t="s">
        <v>177</v>
      </c>
      <c r="AL16" s="1107"/>
      <c r="AM16" s="1107"/>
      <c r="AN16" s="1108"/>
      <c r="AO16" s="277">
        <v>4290672</v>
      </c>
      <c r="AP16" s="277">
        <v>160327</v>
      </c>
      <c r="AQ16" s="278">
        <v>119584</v>
      </c>
      <c r="AR16" s="279">
        <v>34.1</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09" t="s">
        <v>498</v>
      </c>
      <c r="AL21" s="1110"/>
      <c r="AM21" s="1110"/>
      <c r="AN21" s="1111"/>
      <c r="AO21" s="289">
        <v>13.6</v>
      </c>
      <c r="AP21" s="290">
        <v>10.86</v>
      </c>
      <c r="AQ21" s="291">
        <v>2.74</v>
      </c>
      <c r="AS21" s="292"/>
      <c r="AT21" s="288"/>
    </row>
    <row r="22" spans="1:46" s="260" customFormat="1" ht="13" x14ac:dyDescent="0.2">
      <c r="A22" s="288"/>
      <c r="AK22" s="1109" t="s">
        <v>499</v>
      </c>
      <c r="AL22" s="1110"/>
      <c r="AM22" s="1110"/>
      <c r="AN22" s="1111"/>
      <c r="AO22" s="293">
        <v>98.3</v>
      </c>
      <c r="AP22" s="294">
        <v>97.3</v>
      </c>
      <c r="AQ22" s="295">
        <v>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2902919</v>
      </c>
      <c r="AP32" s="303">
        <v>108472</v>
      </c>
      <c r="AQ32" s="304">
        <v>75090</v>
      </c>
      <c r="AR32" s="305">
        <v>44.5</v>
      </c>
    </row>
    <row r="33" spans="1:46" ht="13.5" customHeight="1" x14ac:dyDescent="0.2">
      <c r="A33" s="259"/>
      <c r="AK33" s="1117" t="s">
        <v>504</v>
      </c>
      <c r="AL33" s="1118"/>
      <c r="AM33" s="1118"/>
      <c r="AN33" s="1119"/>
      <c r="AO33" s="303" t="s">
        <v>490</v>
      </c>
      <c r="AP33" s="303" t="s">
        <v>490</v>
      </c>
      <c r="AQ33" s="304" t="s">
        <v>490</v>
      </c>
      <c r="AR33" s="305" t="s">
        <v>490</v>
      </c>
    </row>
    <row r="34" spans="1:46" ht="27" customHeight="1" x14ac:dyDescent="0.2">
      <c r="A34" s="259"/>
      <c r="AK34" s="1117" t="s">
        <v>505</v>
      </c>
      <c r="AL34" s="1118"/>
      <c r="AM34" s="1118"/>
      <c r="AN34" s="1119"/>
      <c r="AO34" s="303" t="s">
        <v>490</v>
      </c>
      <c r="AP34" s="303" t="s">
        <v>490</v>
      </c>
      <c r="AQ34" s="304">
        <v>1</v>
      </c>
      <c r="AR34" s="305" t="s">
        <v>490</v>
      </c>
    </row>
    <row r="35" spans="1:46" ht="27" customHeight="1" x14ac:dyDescent="0.2">
      <c r="A35" s="259"/>
      <c r="AK35" s="1117" t="s">
        <v>506</v>
      </c>
      <c r="AL35" s="1118"/>
      <c r="AM35" s="1118"/>
      <c r="AN35" s="1119"/>
      <c r="AO35" s="303">
        <v>215537</v>
      </c>
      <c r="AP35" s="303">
        <v>8054</v>
      </c>
      <c r="AQ35" s="304">
        <v>17211</v>
      </c>
      <c r="AR35" s="305">
        <v>-53.2</v>
      </c>
    </row>
    <row r="36" spans="1:46" ht="27" customHeight="1" x14ac:dyDescent="0.2">
      <c r="A36" s="259"/>
      <c r="AK36" s="1117" t="s">
        <v>507</v>
      </c>
      <c r="AL36" s="1118"/>
      <c r="AM36" s="1118"/>
      <c r="AN36" s="1119"/>
      <c r="AO36" s="303" t="s">
        <v>490</v>
      </c>
      <c r="AP36" s="303" t="s">
        <v>490</v>
      </c>
      <c r="AQ36" s="304">
        <v>2478</v>
      </c>
      <c r="AR36" s="305" t="s">
        <v>490</v>
      </c>
    </row>
    <row r="37" spans="1:46" ht="13.5" customHeight="1" x14ac:dyDescent="0.2">
      <c r="A37" s="259"/>
      <c r="AK37" s="1117" t="s">
        <v>508</v>
      </c>
      <c r="AL37" s="1118"/>
      <c r="AM37" s="1118"/>
      <c r="AN37" s="1119"/>
      <c r="AO37" s="303" t="s">
        <v>490</v>
      </c>
      <c r="AP37" s="303" t="s">
        <v>490</v>
      </c>
      <c r="AQ37" s="304">
        <v>654</v>
      </c>
      <c r="AR37" s="305" t="s">
        <v>490</v>
      </c>
    </row>
    <row r="38" spans="1:46" ht="27" customHeight="1" x14ac:dyDescent="0.2">
      <c r="A38" s="259"/>
      <c r="AK38" s="1120" t="s">
        <v>509</v>
      </c>
      <c r="AL38" s="1121"/>
      <c r="AM38" s="1121"/>
      <c r="AN38" s="1122"/>
      <c r="AO38" s="306" t="s">
        <v>490</v>
      </c>
      <c r="AP38" s="306" t="s">
        <v>490</v>
      </c>
      <c r="AQ38" s="307">
        <v>4</v>
      </c>
      <c r="AR38" s="295" t="s">
        <v>490</v>
      </c>
      <c r="AS38" s="302"/>
    </row>
    <row r="39" spans="1:46" ht="13" x14ac:dyDescent="0.2">
      <c r="A39" s="259"/>
      <c r="AK39" s="1120" t="s">
        <v>510</v>
      </c>
      <c r="AL39" s="1121"/>
      <c r="AM39" s="1121"/>
      <c r="AN39" s="1122"/>
      <c r="AO39" s="303">
        <v>-10708</v>
      </c>
      <c r="AP39" s="303">
        <v>-400</v>
      </c>
      <c r="AQ39" s="304">
        <v>-3502</v>
      </c>
      <c r="AR39" s="305">
        <v>-88.6</v>
      </c>
      <c r="AS39" s="302"/>
    </row>
    <row r="40" spans="1:46" ht="27" customHeight="1" x14ac:dyDescent="0.2">
      <c r="A40" s="259"/>
      <c r="AK40" s="1117" t="s">
        <v>511</v>
      </c>
      <c r="AL40" s="1118"/>
      <c r="AM40" s="1118"/>
      <c r="AN40" s="1119"/>
      <c r="AO40" s="303">
        <v>-2203739</v>
      </c>
      <c r="AP40" s="303">
        <v>-82346</v>
      </c>
      <c r="AQ40" s="304">
        <v>-63750</v>
      </c>
      <c r="AR40" s="305">
        <v>29.2</v>
      </c>
      <c r="AS40" s="302"/>
    </row>
    <row r="41" spans="1:46" ht="13" x14ac:dyDescent="0.2">
      <c r="A41" s="259"/>
      <c r="AK41" s="1123" t="s">
        <v>287</v>
      </c>
      <c r="AL41" s="1124"/>
      <c r="AM41" s="1124"/>
      <c r="AN41" s="1125"/>
      <c r="AO41" s="303">
        <v>904009</v>
      </c>
      <c r="AP41" s="303">
        <v>33780</v>
      </c>
      <c r="AQ41" s="304">
        <v>28185</v>
      </c>
      <c r="AR41" s="305">
        <v>19.899999999999999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 x14ac:dyDescent="0.2">
      <c r="A50" s="259"/>
      <c r="AK50" s="317"/>
      <c r="AL50" s="318"/>
      <c r="AM50" s="1113"/>
      <c r="AN50" s="319" t="s">
        <v>515</v>
      </c>
      <c r="AO50" s="320" t="s">
        <v>516</v>
      </c>
      <c r="AP50" s="321" t="s">
        <v>517</v>
      </c>
      <c r="AQ50" s="322" t="s">
        <v>518</v>
      </c>
      <c r="AR50" s="323" t="s">
        <v>519</v>
      </c>
    </row>
    <row r="51" spans="1:44" ht="13" x14ac:dyDescent="0.2">
      <c r="A51" s="259"/>
      <c r="AK51" s="315" t="s">
        <v>520</v>
      </c>
      <c r="AL51" s="316"/>
      <c r="AM51" s="324">
        <v>2665286</v>
      </c>
      <c r="AN51" s="325">
        <v>92253</v>
      </c>
      <c r="AO51" s="326">
        <v>-9.5</v>
      </c>
      <c r="AP51" s="327">
        <v>94081</v>
      </c>
      <c r="AQ51" s="328">
        <v>10.5</v>
      </c>
      <c r="AR51" s="329">
        <v>-20</v>
      </c>
    </row>
    <row r="52" spans="1:44" ht="13" x14ac:dyDescent="0.2">
      <c r="A52" s="259"/>
      <c r="AK52" s="330"/>
      <c r="AL52" s="331" t="s">
        <v>521</v>
      </c>
      <c r="AM52" s="332">
        <v>1442865</v>
      </c>
      <c r="AN52" s="333">
        <v>49942</v>
      </c>
      <c r="AO52" s="334">
        <v>-22.5</v>
      </c>
      <c r="AP52" s="335">
        <v>48949</v>
      </c>
      <c r="AQ52" s="336">
        <v>11.5</v>
      </c>
      <c r="AR52" s="337">
        <v>-34</v>
      </c>
    </row>
    <row r="53" spans="1:44" ht="13" x14ac:dyDescent="0.2">
      <c r="A53" s="259"/>
      <c r="AK53" s="315" t="s">
        <v>522</v>
      </c>
      <c r="AL53" s="316"/>
      <c r="AM53" s="324">
        <v>2340302</v>
      </c>
      <c r="AN53" s="325">
        <v>82501</v>
      </c>
      <c r="AO53" s="326">
        <v>-10.6</v>
      </c>
      <c r="AP53" s="327">
        <v>92632</v>
      </c>
      <c r="AQ53" s="328">
        <v>-1.5</v>
      </c>
      <c r="AR53" s="329">
        <v>-9.1</v>
      </c>
    </row>
    <row r="54" spans="1:44" ht="13" x14ac:dyDescent="0.2">
      <c r="A54" s="259"/>
      <c r="AK54" s="330"/>
      <c r="AL54" s="331" t="s">
        <v>521</v>
      </c>
      <c r="AM54" s="332">
        <v>1036473</v>
      </c>
      <c r="AN54" s="333">
        <v>36538</v>
      </c>
      <c r="AO54" s="334">
        <v>-26.8</v>
      </c>
      <c r="AP54" s="335">
        <v>47978</v>
      </c>
      <c r="AQ54" s="336">
        <v>-2</v>
      </c>
      <c r="AR54" s="337">
        <v>-24.8</v>
      </c>
    </row>
    <row r="55" spans="1:44" ht="13" x14ac:dyDescent="0.2">
      <c r="A55" s="259"/>
      <c r="AK55" s="315" t="s">
        <v>523</v>
      </c>
      <c r="AL55" s="316"/>
      <c r="AM55" s="324">
        <v>2522533</v>
      </c>
      <c r="AN55" s="325">
        <v>90833</v>
      </c>
      <c r="AO55" s="326">
        <v>10.1</v>
      </c>
      <c r="AP55" s="327">
        <v>96469</v>
      </c>
      <c r="AQ55" s="328">
        <v>4.0999999999999996</v>
      </c>
      <c r="AR55" s="329">
        <v>6</v>
      </c>
    </row>
    <row r="56" spans="1:44" ht="13" x14ac:dyDescent="0.2">
      <c r="A56" s="259"/>
      <c r="AK56" s="330"/>
      <c r="AL56" s="331" t="s">
        <v>521</v>
      </c>
      <c r="AM56" s="332">
        <v>1366093</v>
      </c>
      <c r="AN56" s="333">
        <v>49191</v>
      </c>
      <c r="AO56" s="334">
        <v>34.6</v>
      </c>
      <c r="AP56" s="335">
        <v>49775</v>
      </c>
      <c r="AQ56" s="336">
        <v>3.7</v>
      </c>
      <c r="AR56" s="337">
        <v>30.9</v>
      </c>
    </row>
    <row r="57" spans="1:44" ht="13" x14ac:dyDescent="0.2">
      <c r="A57" s="259"/>
      <c r="AK57" s="315" t="s">
        <v>524</v>
      </c>
      <c r="AL57" s="316"/>
      <c r="AM57" s="324">
        <v>1921324</v>
      </c>
      <c r="AN57" s="325">
        <v>70239</v>
      </c>
      <c r="AO57" s="326">
        <v>-22.7</v>
      </c>
      <c r="AP57" s="327">
        <v>85743</v>
      </c>
      <c r="AQ57" s="328">
        <v>-11.1</v>
      </c>
      <c r="AR57" s="329">
        <v>-11.6</v>
      </c>
    </row>
    <row r="58" spans="1:44" ht="13" x14ac:dyDescent="0.2">
      <c r="A58" s="259"/>
      <c r="AK58" s="330"/>
      <c r="AL58" s="331" t="s">
        <v>521</v>
      </c>
      <c r="AM58" s="332">
        <v>998765</v>
      </c>
      <c r="AN58" s="333">
        <v>36513</v>
      </c>
      <c r="AO58" s="334">
        <v>-25.8</v>
      </c>
      <c r="AP58" s="335">
        <v>45231</v>
      </c>
      <c r="AQ58" s="336">
        <v>-9.1</v>
      </c>
      <c r="AR58" s="337">
        <v>-16.7</v>
      </c>
    </row>
    <row r="59" spans="1:44" ht="13" x14ac:dyDescent="0.2">
      <c r="A59" s="259"/>
      <c r="AK59" s="315" t="s">
        <v>525</v>
      </c>
      <c r="AL59" s="316"/>
      <c r="AM59" s="324">
        <v>2785906</v>
      </c>
      <c r="AN59" s="325">
        <v>104099</v>
      </c>
      <c r="AO59" s="326">
        <v>48.2</v>
      </c>
      <c r="AP59" s="327">
        <v>92509</v>
      </c>
      <c r="AQ59" s="328">
        <v>7.9</v>
      </c>
      <c r="AR59" s="329">
        <v>40.299999999999997</v>
      </c>
    </row>
    <row r="60" spans="1:44" ht="13" x14ac:dyDescent="0.2">
      <c r="A60" s="259"/>
      <c r="AK60" s="330"/>
      <c r="AL60" s="331" t="s">
        <v>521</v>
      </c>
      <c r="AM60" s="332">
        <v>1777078</v>
      </c>
      <c r="AN60" s="333">
        <v>66403</v>
      </c>
      <c r="AO60" s="334">
        <v>81.900000000000006</v>
      </c>
      <c r="AP60" s="335">
        <v>52274</v>
      </c>
      <c r="AQ60" s="336">
        <v>15.6</v>
      </c>
      <c r="AR60" s="337">
        <v>66.3</v>
      </c>
    </row>
    <row r="61" spans="1:44" ht="13" x14ac:dyDescent="0.2">
      <c r="A61" s="259"/>
      <c r="AK61" s="315" t="s">
        <v>526</v>
      </c>
      <c r="AL61" s="338"/>
      <c r="AM61" s="324">
        <v>2447070</v>
      </c>
      <c r="AN61" s="325">
        <v>87985</v>
      </c>
      <c r="AO61" s="326">
        <v>3.1</v>
      </c>
      <c r="AP61" s="327">
        <v>92287</v>
      </c>
      <c r="AQ61" s="339">
        <v>2</v>
      </c>
      <c r="AR61" s="329">
        <v>1.1000000000000001</v>
      </c>
    </row>
    <row r="62" spans="1:44" ht="13" x14ac:dyDescent="0.2">
      <c r="A62" s="259"/>
      <c r="AK62" s="330"/>
      <c r="AL62" s="331" t="s">
        <v>521</v>
      </c>
      <c r="AM62" s="332">
        <v>1324255</v>
      </c>
      <c r="AN62" s="333">
        <v>47717</v>
      </c>
      <c r="AO62" s="334">
        <v>8.3000000000000007</v>
      </c>
      <c r="AP62" s="335">
        <v>48841</v>
      </c>
      <c r="AQ62" s="336">
        <v>3.9</v>
      </c>
      <c r="AR62" s="337">
        <v>4.4000000000000004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HlMYTZ8BUuQuGA0+aVLN70jy7lJbMzbWDs6uyo026MrWCMQjf4bPKz2RawMaPOFZDxAmMH/AXcOAet4UQiAFTw==" saltValue="znWrTuXyWN894PrKJHiU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PjdGpK8mkE5z+kePrjXqsqWZPEJylcsuSNPM6YgTRbLCyUwyjBYLglVLSSLXXjmrtv0QwPxn0G7jp5etiM3U8Q==" saltValue="qbwcjI6bT16tpWR4aqJtSA=="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e9ExIwgoFssKVrgGePCijpOgRHuZA99mOuxLrbRMlf800Gbe++mhlvfVFIrIz7NX8jnuTaZCj0iqgyEBhENeRA==" saltValue="otX67NhRoEFIA3aLaquhiQ=="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33.85</v>
      </c>
      <c r="G47" s="12">
        <v>32.78</v>
      </c>
      <c r="H47" s="12">
        <v>33.549999999999997</v>
      </c>
      <c r="I47" s="12">
        <v>34.86</v>
      </c>
      <c r="J47" s="13">
        <v>31.8</v>
      </c>
    </row>
    <row r="48" spans="2:10" ht="57.75" customHeight="1" x14ac:dyDescent="0.2">
      <c r="B48" s="14"/>
      <c r="C48" s="1128" t="s">
        <v>4</v>
      </c>
      <c r="D48" s="1128"/>
      <c r="E48" s="1129"/>
      <c r="F48" s="15">
        <v>5.33</v>
      </c>
      <c r="G48" s="16">
        <v>5.05</v>
      </c>
      <c r="H48" s="16">
        <v>4.0599999999999996</v>
      </c>
      <c r="I48" s="16">
        <v>5.25</v>
      </c>
      <c r="J48" s="17">
        <v>5.62</v>
      </c>
    </row>
    <row r="49" spans="2:10" ht="57.75" customHeight="1" thickBot="1" x14ac:dyDescent="0.25">
      <c r="B49" s="18"/>
      <c r="C49" s="1130" t="s">
        <v>5</v>
      </c>
      <c r="D49" s="1130"/>
      <c r="E49" s="1131"/>
      <c r="F49" s="19">
        <v>0.13</v>
      </c>
      <c r="G49" s="20" t="s">
        <v>533</v>
      </c>
      <c r="H49" s="20">
        <v>1.86</v>
      </c>
      <c r="I49" s="20">
        <v>1.08</v>
      </c>
      <c r="J49" s="21" t="s">
        <v>534</v>
      </c>
    </row>
    <row r="50" spans="2:10" ht="13" x14ac:dyDescent="0.2"/>
  </sheetData>
  <sheetProtection algorithmName="SHA-512" hashValue="faR6wZc5a0wJgzF98H54BLfchURAme3t04eJp77DXOP+1dqKT73683qZZEWZf+/L4VzYdDLFYyN8KLfthpG28A==" saltValue="Y87MD+c5sWTCZsC6ACzJMA=="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6.03</v>
      </c>
      <c r="G34" s="33">
        <v>5.85</v>
      </c>
      <c r="H34" s="33">
        <v>5.61</v>
      </c>
      <c r="I34" s="33">
        <v>5.77</v>
      </c>
      <c r="J34" s="34">
        <v>5.75</v>
      </c>
      <c r="K34" s="22"/>
      <c r="L34" s="22"/>
      <c r="M34" s="22"/>
      <c r="N34" s="22"/>
      <c r="O34" s="22"/>
      <c r="P34" s="22"/>
    </row>
    <row r="35" spans="1:16" ht="39" customHeight="1" x14ac:dyDescent="0.2">
      <c r="A35" s="22"/>
      <c r="B35" s="35"/>
      <c r="C35" s="1132" t="s">
        <v>536</v>
      </c>
      <c r="D35" s="1132"/>
      <c r="E35" s="1133"/>
      <c r="F35" s="36">
        <v>5.29</v>
      </c>
      <c r="G35" s="37">
        <v>5</v>
      </c>
      <c r="H35" s="37">
        <v>4.01</v>
      </c>
      <c r="I35" s="37">
        <v>5.25</v>
      </c>
      <c r="J35" s="38">
        <v>5.62</v>
      </c>
      <c r="K35" s="22"/>
      <c r="L35" s="22"/>
      <c r="M35" s="22"/>
      <c r="N35" s="22"/>
      <c r="O35" s="22"/>
      <c r="P35" s="22"/>
    </row>
    <row r="36" spans="1:16" ht="39" customHeight="1" x14ac:dyDescent="0.2">
      <c r="A36" s="22"/>
      <c r="B36" s="35"/>
      <c r="C36" s="1132" t="s">
        <v>537</v>
      </c>
      <c r="D36" s="1132"/>
      <c r="E36" s="1133"/>
      <c r="F36" s="36">
        <v>1.21</v>
      </c>
      <c r="G36" s="37">
        <v>1.51</v>
      </c>
      <c r="H36" s="37">
        <v>1.68</v>
      </c>
      <c r="I36" s="37">
        <v>1.89</v>
      </c>
      <c r="J36" s="38">
        <v>1.98</v>
      </c>
      <c r="K36" s="22"/>
      <c r="L36" s="22"/>
      <c r="M36" s="22"/>
      <c r="N36" s="22"/>
      <c r="O36" s="22"/>
      <c r="P36" s="22"/>
    </row>
    <row r="37" spans="1:16" ht="39" customHeight="1" x14ac:dyDescent="0.2">
      <c r="A37" s="22"/>
      <c r="B37" s="35"/>
      <c r="C37" s="1132" t="s">
        <v>538</v>
      </c>
      <c r="D37" s="1132"/>
      <c r="E37" s="1133"/>
      <c r="F37" s="36">
        <v>0.3</v>
      </c>
      <c r="G37" s="37">
        <v>0.62</v>
      </c>
      <c r="H37" s="37">
        <v>1.26</v>
      </c>
      <c r="I37" s="37">
        <v>0.93</v>
      </c>
      <c r="J37" s="38">
        <v>0.66</v>
      </c>
      <c r="K37" s="22"/>
      <c r="L37" s="22"/>
      <c r="M37" s="22"/>
      <c r="N37" s="22"/>
      <c r="O37" s="22"/>
      <c r="P37" s="22"/>
    </row>
    <row r="38" spans="1:16" ht="39" customHeight="1" x14ac:dyDescent="0.2">
      <c r="A38" s="22"/>
      <c r="B38" s="35"/>
      <c r="C38" s="1132" t="s">
        <v>539</v>
      </c>
      <c r="D38" s="1132"/>
      <c r="E38" s="1133"/>
      <c r="F38" s="36">
        <v>0.24</v>
      </c>
      <c r="G38" s="37">
        <v>0.21</v>
      </c>
      <c r="H38" s="37">
        <v>0.27</v>
      </c>
      <c r="I38" s="37">
        <v>0.32</v>
      </c>
      <c r="J38" s="38">
        <v>0.45</v>
      </c>
      <c r="K38" s="22"/>
      <c r="L38" s="22"/>
      <c r="M38" s="22"/>
      <c r="N38" s="22"/>
      <c r="O38" s="22"/>
      <c r="P38" s="22"/>
    </row>
    <row r="39" spans="1:16" ht="39" customHeight="1" x14ac:dyDescent="0.2">
      <c r="A39" s="22"/>
      <c r="B39" s="35"/>
      <c r="C39" s="1132" t="s">
        <v>540</v>
      </c>
      <c r="D39" s="1132"/>
      <c r="E39" s="1133"/>
      <c r="F39" s="36">
        <v>0.4</v>
      </c>
      <c r="G39" s="37">
        <v>0.34</v>
      </c>
      <c r="H39" s="37">
        <v>0.52</v>
      </c>
      <c r="I39" s="37">
        <v>0.34</v>
      </c>
      <c r="J39" s="38">
        <v>0.28999999999999998</v>
      </c>
      <c r="K39" s="22"/>
      <c r="L39" s="22"/>
      <c r="M39" s="22"/>
      <c r="N39" s="22"/>
      <c r="O39" s="22"/>
      <c r="P39" s="22"/>
    </row>
    <row r="40" spans="1:16" ht="39" customHeight="1" x14ac:dyDescent="0.2">
      <c r="A40" s="22"/>
      <c r="B40" s="35"/>
      <c r="C40" s="1132" t="s">
        <v>541</v>
      </c>
      <c r="D40" s="1132"/>
      <c r="E40" s="1133"/>
      <c r="F40" s="36">
        <v>0.15</v>
      </c>
      <c r="G40" s="37">
        <v>0.13</v>
      </c>
      <c r="H40" s="37">
        <v>0.15</v>
      </c>
      <c r="I40" s="37">
        <v>0.2</v>
      </c>
      <c r="J40" s="38">
        <v>0.21</v>
      </c>
      <c r="K40" s="22"/>
      <c r="L40" s="22"/>
      <c r="M40" s="22"/>
      <c r="N40" s="22"/>
      <c r="O40" s="22"/>
      <c r="P40" s="22"/>
    </row>
    <row r="41" spans="1:16" ht="39" customHeight="1" x14ac:dyDescent="0.2">
      <c r="A41" s="22"/>
      <c r="B41" s="35"/>
      <c r="C41" s="1132" t="s">
        <v>542</v>
      </c>
      <c r="D41" s="1132"/>
      <c r="E41" s="1133"/>
      <c r="F41" s="36">
        <v>0.05</v>
      </c>
      <c r="G41" s="37">
        <v>0.02</v>
      </c>
      <c r="H41" s="37">
        <v>0.01</v>
      </c>
      <c r="I41" s="37">
        <v>0.02</v>
      </c>
      <c r="J41" s="38">
        <v>0.03</v>
      </c>
      <c r="K41" s="22"/>
      <c r="L41" s="22"/>
      <c r="M41" s="22"/>
      <c r="N41" s="22"/>
      <c r="O41" s="22"/>
      <c r="P41" s="22"/>
    </row>
    <row r="42" spans="1:16" ht="39" customHeight="1" x14ac:dyDescent="0.2">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544</v>
      </c>
      <c r="D43" s="1134"/>
      <c r="E43" s="1135"/>
      <c r="F43" s="41">
        <v>0.06</v>
      </c>
      <c r="G43" s="42">
        <v>0.06</v>
      </c>
      <c r="H43" s="42">
        <v>0.06</v>
      </c>
      <c r="I43" s="42">
        <v>0.01</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c5oWW1N8877CPfKqyeMowMoGtVJS77nVBytYX5VooY25Lg4MO/jNJyrky1iPwN1z7vpmCLZA7DtACz8reE/+Q==" saltValue="M4568zkZx9KAFW/rdLRg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2860</v>
      </c>
      <c r="L45" s="58">
        <v>2908</v>
      </c>
      <c r="M45" s="58">
        <v>2978</v>
      </c>
      <c r="N45" s="58">
        <v>2883</v>
      </c>
      <c r="O45" s="59">
        <v>2903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230</v>
      </c>
      <c r="L48" s="62">
        <v>212</v>
      </c>
      <c r="M48" s="62">
        <v>203</v>
      </c>
      <c r="N48" s="62">
        <v>199</v>
      </c>
      <c r="O48" s="63">
        <v>216</v>
      </c>
      <c r="P48" s="46"/>
      <c r="Q48" s="46"/>
      <c r="R48" s="46"/>
      <c r="S48" s="46"/>
      <c r="T48" s="46"/>
      <c r="U48" s="46"/>
    </row>
    <row r="49" spans="1:21" ht="30.75" customHeight="1" x14ac:dyDescent="0.2">
      <c r="A49" s="46"/>
      <c r="B49" s="1140"/>
      <c r="C49" s="1141"/>
      <c r="D49" s="60"/>
      <c r="E49" s="1146" t="s">
        <v>14</v>
      </c>
      <c r="F49" s="1146"/>
      <c r="G49" s="1146"/>
      <c r="H49" s="1146"/>
      <c r="I49" s="1146"/>
      <c r="J49" s="1147"/>
      <c r="K49" s="61">
        <v>7</v>
      </c>
      <c r="L49" s="62">
        <v>11</v>
      </c>
      <c r="M49" s="62">
        <v>10</v>
      </c>
      <c r="N49" s="62">
        <v>3</v>
      </c>
      <c r="O49" s="63" t="s">
        <v>490</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490</v>
      </c>
      <c r="L50" s="62" t="s">
        <v>490</v>
      </c>
      <c r="M50" s="62" t="s">
        <v>490</v>
      </c>
      <c r="N50" s="62" t="s">
        <v>490</v>
      </c>
      <c r="O50" s="63" t="s">
        <v>490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2219</v>
      </c>
      <c r="L52" s="62">
        <v>2226</v>
      </c>
      <c r="M52" s="62">
        <v>2269</v>
      </c>
      <c r="N52" s="62">
        <v>2193</v>
      </c>
      <c r="O52" s="63">
        <v>2215</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878</v>
      </c>
      <c r="L53" s="67">
        <v>905</v>
      </c>
      <c r="M53" s="67">
        <v>922</v>
      </c>
      <c r="N53" s="67">
        <v>892</v>
      </c>
      <c r="O53" s="68">
        <v>904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Natv2JBnGagTrVTs4pGkoSxAXDScr73NOMzf9CHRZPuW43yqoKhFhcHjQrNL0slStuTIt2WWJ8tG9v1Q0CFIQ==" saltValue="78aYtsB9S+8ASuxJzWOe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77"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29443</v>
      </c>
      <c r="J41" s="343">
        <v>28680</v>
      </c>
      <c r="K41" s="343">
        <v>27737</v>
      </c>
      <c r="L41" s="343">
        <v>26521</v>
      </c>
      <c r="M41" s="344">
        <v>26085</v>
      </c>
    </row>
    <row r="42" spans="2:13" ht="27.75" customHeight="1" x14ac:dyDescent="0.2">
      <c r="B42" s="1171"/>
      <c r="C42" s="1172"/>
      <c r="D42" s="104"/>
      <c r="E42" s="1177" t="s">
        <v>32</v>
      </c>
      <c r="F42" s="1177"/>
      <c r="G42" s="1177"/>
      <c r="H42" s="1178"/>
      <c r="I42" s="345" t="s">
        <v>490</v>
      </c>
      <c r="J42" s="346" t="s">
        <v>490</v>
      </c>
      <c r="K42" s="346" t="s">
        <v>490</v>
      </c>
      <c r="L42" s="346" t="s">
        <v>490</v>
      </c>
      <c r="M42" s="347" t="s">
        <v>490</v>
      </c>
    </row>
    <row r="43" spans="2:13" ht="27.75" customHeight="1" x14ac:dyDescent="0.2">
      <c r="B43" s="1171"/>
      <c r="C43" s="1172"/>
      <c r="D43" s="104"/>
      <c r="E43" s="1177" t="s">
        <v>33</v>
      </c>
      <c r="F43" s="1177"/>
      <c r="G43" s="1177"/>
      <c r="H43" s="1178"/>
      <c r="I43" s="345">
        <v>1610</v>
      </c>
      <c r="J43" s="346">
        <v>1057</v>
      </c>
      <c r="K43" s="346">
        <v>615</v>
      </c>
      <c r="L43" s="346">
        <v>554</v>
      </c>
      <c r="M43" s="347">
        <v>1549</v>
      </c>
    </row>
    <row r="44" spans="2:13" ht="27.75" customHeight="1" x14ac:dyDescent="0.2">
      <c r="B44" s="1171"/>
      <c r="C44" s="1172"/>
      <c r="D44" s="104"/>
      <c r="E44" s="1177" t="s">
        <v>34</v>
      </c>
      <c r="F44" s="1177"/>
      <c r="G44" s="1177"/>
      <c r="H44" s="1178"/>
      <c r="I44" s="345">
        <v>12</v>
      </c>
      <c r="J44" s="346">
        <v>8</v>
      </c>
      <c r="K44" s="346">
        <v>2</v>
      </c>
      <c r="L44" s="346" t="s">
        <v>490</v>
      </c>
      <c r="M44" s="347" t="s">
        <v>490</v>
      </c>
    </row>
    <row r="45" spans="2:13" ht="27.75" customHeight="1" x14ac:dyDescent="0.2">
      <c r="B45" s="1171"/>
      <c r="C45" s="1172"/>
      <c r="D45" s="104"/>
      <c r="E45" s="1177" t="s">
        <v>35</v>
      </c>
      <c r="F45" s="1177"/>
      <c r="G45" s="1177"/>
      <c r="H45" s="1178"/>
      <c r="I45" s="345">
        <v>3107</v>
      </c>
      <c r="J45" s="346">
        <v>3083</v>
      </c>
      <c r="K45" s="346">
        <v>2991</v>
      </c>
      <c r="L45" s="346">
        <v>2955</v>
      </c>
      <c r="M45" s="347">
        <v>2507</v>
      </c>
    </row>
    <row r="46" spans="2:13" ht="27.75" customHeight="1" x14ac:dyDescent="0.2">
      <c r="B46" s="1171"/>
      <c r="C46" s="1172"/>
      <c r="D46" s="105"/>
      <c r="E46" s="1177" t="s">
        <v>36</v>
      </c>
      <c r="F46" s="1177"/>
      <c r="G46" s="1177"/>
      <c r="H46" s="1178"/>
      <c r="I46" s="345" t="s">
        <v>490</v>
      </c>
      <c r="J46" s="346" t="s">
        <v>490</v>
      </c>
      <c r="K46" s="346" t="s">
        <v>490</v>
      </c>
      <c r="L46" s="346" t="s">
        <v>490</v>
      </c>
      <c r="M46" s="347" t="s">
        <v>490</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6226</v>
      </c>
      <c r="J50" s="346">
        <v>6254</v>
      </c>
      <c r="K50" s="346">
        <v>6952</v>
      </c>
      <c r="L50" s="346">
        <v>6839</v>
      </c>
      <c r="M50" s="347">
        <v>6335</v>
      </c>
    </row>
    <row r="51" spans="2:13" ht="27.75" customHeight="1" x14ac:dyDescent="0.2">
      <c r="B51" s="1171"/>
      <c r="C51" s="1172"/>
      <c r="D51" s="104"/>
      <c r="E51" s="1177" t="s">
        <v>42</v>
      </c>
      <c r="F51" s="1177"/>
      <c r="G51" s="1177"/>
      <c r="H51" s="1178"/>
      <c r="I51" s="345">
        <v>65</v>
      </c>
      <c r="J51" s="346">
        <v>30</v>
      </c>
      <c r="K51" s="346">
        <v>16</v>
      </c>
      <c r="L51" s="346">
        <v>11</v>
      </c>
      <c r="M51" s="347">
        <v>6</v>
      </c>
    </row>
    <row r="52" spans="2:13" ht="27.75" customHeight="1" x14ac:dyDescent="0.2">
      <c r="B52" s="1173"/>
      <c r="C52" s="1174"/>
      <c r="D52" s="104"/>
      <c r="E52" s="1177" t="s">
        <v>43</v>
      </c>
      <c r="F52" s="1177"/>
      <c r="G52" s="1177"/>
      <c r="H52" s="1178"/>
      <c r="I52" s="345">
        <v>23188</v>
      </c>
      <c r="J52" s="346">
        <v>22625</v>
      </c>
      <c r="K52" s="346">
        <v>22092</v>
      </c>
      <c r="L52" s="346">
        <v>21512</v>
      </c>
      <c r="M52" s="347">
        <v>20467</v>
      </c>
    </row>
    <row r="53" spans="2:13" ht="27.75" customHeight="1" thickBot="1" x14ac:dyDescent="0.25">
      <c r="B53" s="1184" t="s">
        <v>19</v>
      </c>
      <c r="C53" s="1185"/>
      <c r="D53" s="108"/>
      <c r="E53" s="1186" t="s">
        <v>44</v>
      </c>
      <c r="F53" s="1186"/>
      <c r="G53" s="1186"/>
      <c r="H53" s="1187"/>
      <c r="I53" s="348">
        <v>4693</v>
      </c>
      <c r="J53" s="349">
        <v>3919</v>
      </c>
      <c r="K53" s="349">
        <v>2286</v>
      </c>
      <c r="L53" s="349">
        <v>1669</v>
      </c>
      <c r="M53" s="350">
        <v>3333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BMM6Ugv1QwEFhP09f7xsOC1TwML5AOCd+8XPpH/jbcdAxXJ3RIzNfWA4ZQF0gIgEGD/6gjRw1RylaGwBedvQXg==" saltValue="E2aynT0IjxOVn0TNYYvo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4096</v>
      </c>
      <c r="G55" s="120">
        <v>4096</v>
      </c>
      <c r="H55" s="121">
        <v>3730</v>
      </c>
    </row>
    <row r="56" spans="2:8" ht="52.5" customHeight="1" x14ac:dyDescent="0.2">
      <c r="B56" s="122"/>
      <c r="C56" s="1198" t="s">
        <v>47</v>
      </c>
      <c r="D56" s="1198"/>
      <c r="E56" s="1199"/>
      <c r="F56" s="123">
        <v>1014</v>
      </c>
      <c r="G56" s="123">
        <v>984</v>
      </c>
      <c r="H56" s="124">
        <v>832</v>
      </c>
    </row>
    <row r="57" spans="2:8" ht="53.25" customHeight="1" x14ac:dyDescent="0.2">
      <c r="B57" s="122"/>
      <c r="C57" s="1200" t="s">
        <v>48</v>
      </c>
      <c r="D57" s="1200"/>
      <c r="E57" s="1201"/>
      <c r="F57" s="125">
        <v>3189</v>
      </c>
      <c r="G57" s="125">
        <v>2900</v>
      </c>
      <c r="H57" s="126">
        <v>2843</v>
      </c>
    </row>
    <row r="58" spans="2:8" ht="45.75" customHeight="1" x14ac:dyDescent="0.2">
      <c r="B58" s="127"/>
      <c r="C58" s="1188" t="s">
        <v>564</v>
      </c>
      <c r="D58" s="1189"/>
      <c r="E58" s="1190"/>
      <c r="F58" s="128">
        <v>2151</v>
      </c>
      <c r="G58" s="128">
        <v>1954</v>
      </c>
      <c r="H58" s="129">
        <v>1954</v>
      </c>
    </row>
    <row r="59" spans="2:8" ht="45.75" customHeight="1" x14ac:dyDescent="0.2">
      <c r="B59" s="127"/>
      <c r="C59" s="1188" t="s">
        <v>565</v>
      </c>
      <c r="D59" s="1189"/>
      <c r="E59" s="1190"/>
      <c r="F59" s="128">
        <v>501</v>
      </c>
      <c r="G59" s="128">
        <v>412</v>
      </c>
      <c r="H59" s="129">
        <v>411</v>
      </c>
    </row>
    <row r="60" spans="2:8" ht="45.75" customHeight="1" x14ac:dyDescent="0.2">
      <c r="B60" s="127"/>
      <c r="C60" s="1188" t="s">
        <v>566</v>
      </c>
      <c r="D60" s="1189"/>
      <c r="E60" s="1190"/>
      <c r="F60" s="128">
        <v>300</v>
      </c>
      <c r="G60" s="128">
        <v>300</v>
      </c>
      <c r="H60" s="129">
        <v>250</v>
      </c>
    </row>
    <row r="61" spans="2:8" ht="45.75" customHeight="1" x14ac:dyDescent="0.2">
      <c r="B61" s="127"/>
      <c r="C61" s="1188" t="s">
        <v>567</v>
      </c>
      <c r="D61" s="1189"/>
      <c r="E61" s="1190"/>
      <c r="F61" s="128">
        <v>103</v>
      </c>
      <c r="G61" s="128">
        <v>99</v>
      </c>
      <c r="H61" s="129">
        <v>94</v>
      </c>
    </row>
    <row r="62" spans="2:8" ht="45.75" customHeight="1" thickBot="1" x14ac:dyDescent="0.25">
      <c r="B62" s="130"/>
      <c r="C62" s="1191" t="s">
        <v>568</v>
      </c>
      <c r="D62" s="1192"/>
      <c r="E62" s="1193"/>
      <c r="F62" s="131">
        <v>73</v>
      </c>
      <c r="G62" s="131">
        <v>73</v>
      </c>
      <c r="H62" s="132">
        <v>73</v>
      </c>
    </row>
    <row r="63" spans="2:8" ht="52.5" customHeight="1" thickBot="1" x14ac:dyDescent="0.25">
      <c r="B63" s="133"/>
      <c r="C63" s="1194" t="s">
        <v>49</v>
      </c>
      <c r="D63" s="1194"/>
      <c r="E63" s="1195"/>
      <c r="F63" s="134">
        <v>8299</v>
      </c>
      <c r="G63" s="134">
        <v>7979</v>
      </c>
      <c r="H63" s="135">
        <v>7405</v>
      </c>
    </row>
    <row r="64" spans="2:8" ht="13" x14ac:dyDescent="0.2"/>
  </sheetData>
  <sheetProtection algorithmName="SHA-512" hashValue="TqVFIZTYAMpeXqLmS4bk4OCCFs7EMxXSh7f0KS2k+RBxgW1glEGDjoRjRVgmURsPNkPxdMUKWivB5HkFJSw5MQ==" saltValue="xx4lEuYMjNBiBPmh87IA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92253</v>
      </c>
      <c r="E3" s="154"/>
      <c r="F3" s="155">
        <v>94081</v>
      </c>
      <c r="G3" s="156"/>
      <c r="H3" s="157"/>
    </row>
    <row r="4" spans="1:8" x14ac:dyDescent="0.2">
      <c r="A4" s="158"/>
      <c r="B4" s="159"/>
      <c r="C4" s="160"/>
      <c r="D4" s="161">
        <v>49942</v>
      </c>
      <c r="E4" s="162"/>
      <c r="F4" s="163">
        <v>48949</v>
      </c>
      <c r="G4" s="164"/>
      <c r="H4" s="165"/>
    </row>
    <row r="5" spans="1:8" x14ac:dyDescent="0.2">
      <c r="A5" s="146" t="s">
        <v>522</v>
      </c>
      <c r="B5" s="151"/>
      <c r="C5" s="152"/>
      <c r="D5" s="153">
        <v>82501</v>
      </c>
      <c r="E5" s="154"/>
      <c r="F5" s="155">
        <v>92632</v>
      </c>
      <c r="G5" s="156"/>
      <c r="H5" s="157"/>
    </row>
    <row r="6" spans="1:8" x14ac:dyDescent="0.2">
      <c r="A6" s="158"/>
      <c r="B6" s="159"/>
      <c r="C6" s="160"/>
      <c r="D6" s="161">
        <v>36538</v>
      </c>
      <c r="E6" s="162"/>
      <c r="F6" s="163">
        <v>47978</v>
      </c>
      <c r="G6" s="164"/>
      <c r="H6" s="165"/>
    </row>
    <row r="7" spans="1:8" x14ac:dyDescent="0.2">
      <c r="A7" s="146" t="s">
        <v>523</v>
      </c>
      <c r="B7" s="151"/>
      <c r="C7" s="152"/>
      <c r="D7" s="153">
        <v>90833</v>
      </c>
      <c r="E7" s="154"/>
      <c r="F7" s="155">
        <v>96469</v>
      </c>
      <c r="G7" s="156"/>
      <c r="H7" s="157"/>
    </row>
    <row r="8" spans="1:8" x14ac:dyDescent="0.2">
      <c r="A8" s="158"/>
      <c r="B8" s="159"/>
      <c r="C8" s="160"/>
      <c r="D8" s="161">
        <v>49191</v>
      </c>
      <c r="E8" s="162"/>
      <c r="F8" s="163">
        <v>49775</v>
      </c>
      <c r="G8" s="164"/>
      <c r="H8" s="165"/>
    </row>
    <row r="9" spans="1:8" x14ac:dyDescent="0.2">
      <c r="A9" s="146" t="s">
        <v>524</v>
      </c>
      <c r="B9" s="151"/>
      <c r="C9" s="152"/>
      <c r="D9" s="153">
        <v>70239</v>
      </c>
      <c r="E9" s="154"/>
      <c r="F9" s="155">
        <v>85743</v>
      </c>
      <c r="G9" s="156"/>
      <c r="H9" s="157"/>
    </row>
    <row r="10" spans="1:8" x14ac:dyDescent="0.2">
      <c r="A10" s="158"/>
      <c r="B10" s="159"/>
      <c r="C10" s="160"/>
      <c r="D10" s="161">
        <v>36513</v>
      </c>
      <c r="E10" s="162"/>
      <c r="F10" s="163">
        <v>45231</v>
      </c>
      <c r="G10" s="164"/>
      <c r="H10" s="165"/>
    </row>
    <row r="11" spans="1:8" x14ac:dyDescent="0.2">
      <c r="A11" s="146" t="s">
        <v>525</v>
      </c>
      <c r="B11" s="151"/>
      <c r="C11" s="152"/>
      <c r="D11" s="153">
        <v>104099</v>
      </c>
      <c r="E11" s="154"/>
      <c r="F11" s="155">
        <v>92509</v>
      </c>
      <c r="G11" s="156"/>
      <c r="H11" s="157"/>
    </row>
    <row r="12" spans="1:8" x14ac:dyDescent="0.2">
      <c r="A12" s="158"/>
      <c r="B12" s="159"/>
      <c r="C12" s="166"/>
      <c r="D12" s="161">
        <v>66403</v>
      </c>
      <c r="E12" s="162"/>
      <c r="F12" s="163">
        <v>52274</v>
      </c>
      <c r="G12" s="164"/>
      <c r="H12" s="165"/>
    </row>
    <row r="13" spans="1:8" x14ac:dyDescent="0.2">
      <c r="A13" s="146"/>
      <c r="B13" s="151"/>
      <c r="C13" s="152"/>
      <c r="D13" s="153">
        <v>87985</v>
      </c>
      <c r="E13" s="154"/>
      <c r="F13" s="155">
        <v>92287</v>
      </c>
      <c r="G13" s="167"/>
      <c r="H13" s="157"/>
    </row>
    <row r="14" spans="1:8" x14ac:dyDescent="0.2">
      <c r="A14" s="158"/>
      <c r="B14" s="159"/>
      <c r="C14" s="160"/>
      <c r="D14" s="161">
        <v>47717</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5.33</v>
      </c>
      <c r="C19" s="168">
        <f>ROUND(VALUE(SUBSTITUTE(実質収支比率等に係る経年分析!G$48,"▲","-")),2)</f>
        <v>5.05</v>
      </c>
      <c r="D19" s="168">
        <f>ROUND(VALUE(SUBSTITUTE(実質収支比率等に係る経年分析!H$48,"▲","-")),2)</f>
        <v>4.0599999999999996</v>
      </c>
      <c r="E19" s="168">
        <f>ROUND(VALUE(SUBSTITUTE(実質収支比率等に係る経年分析!I$48,"▲","-")),2)</f>
        <v>5.25</v>
      </c>
      <c r="F19" s="168">
        <f>ROUND(VALUE(SUBSTITUTE(実質収支比率等に係る経年分析!J$48,"▲","-")),2)</f>
        <v>5.62</v>
      </c>
    </row>
    <row r="20" spans="1:11" x14ac:dyDescent="0.2">
      <c r="A20" s="168" t="s">
        <v>53</v>
      </c>
      <c r="B20" s="168">
        <f>ROUND(VALUE(SUBSTITUTE(実質収支比率等に係る経年分析!F$47,"▲","-")),2)</f>
        <v>33.85</v>
      </c>
      <c r="C20" s="168">
        <f>ROUND(VALUE(SUBSTITUTE(実質収支比率等に係る経年分析!G$47,"▲","-")),2)</f>
        <v>32.78</v>
      </c>
      <c r="D20" s="168">
        <f>ROUND(VALUE(SUBSTITUTE(実質収支比率等に係る経年分析!H$47,"▲","-")),2)</f>
        <v>33.549999999999997</v>
      </c>
      <c r="E20" s="168">
        <f>ROUND(VALUE(SUBSTITUTE(実質収支比率等に係る経年分析!I$47,"▲","-")),2)</f>
        <v>34.86</v>
      </c>
      <c r="F20" s="168">
        <f>ROUND(VALUE(SUBSTITUTE(実質収支比率等に係る経年分析!J$47,"▲","-")),2)</f>
        <v>31.8</v>
      </c>
    </row>
    <row r="21" spans="1:11" x14ac:dyDescent="0.2">
      <c r="A21" s="168" t="s">
        <v>54</v>
      </c>
      <c r="B21" s="168">
        <f>IF(ISNUMBER(VALUE(SUBSTITUTE(実質収支比率等に係る経年分析!F$49,"▲","-"))),ROUND(VALUE(SUBSTITUTE(実質収支比率等に係る経年分析!F$49,"▲","-")),2),NA())</f>
        <v>0.13</v>
      </c>
      <c r="C21" s="168">
        <f>IF(ISNUMBER(VALUE(SUBSTITUTE(実質収支比率等に係る経年分析!G$49,"▲","-"))),ROUND(VALUE(SUBSTITUTE(実質収支比率等に係る経年分析!G$49,"▲","-")),2),NA())</f>
        <v>-0.11</v>
      </c>
      <c r="D21" s="168">
        <f>IF(ISNUMBER(VALUE(SUBSTITUTE(実質収支比率等に係る経年分析!H$49,"▲","-"))),ROUND(VALUE(SUBSTITUTE(実質収支比率等に係る経年分析!H$49,"▲","-")),2),NA())</f>
        <v>1.86</v>
      </c>
      <c r="E21" s="168">
        <f>IF(ISNUMBER(VALUE(SUBSTITUTE(実質収支比率等に係る経年分析!I$49,"▲","-"))),ROUND(VALUE(SUBSTITUTE(実質収支比率等に係る経年分析!I$49,"▲","-")),2),NA())</f>
        <v>1.08</v>
      </c>
      <c r="F21" s="168">
        <f>IF(ISNUMBER(VALUE(SUBSTITUTE(実質収支比率等に係る経年分析!J$49,"▲","-"))),ROUND(VALUE(SUBSTITUTE(実質収支比率等に係る経年分析!J$49,"▲","-")),2),NA())</f>
        <v>-2.76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美馬市後期高齢者医療特別会計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美馬市簡易水道事業会計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0.21</v>
      </c>
    </row>
    <row r="31" spans="1:11" x14ac:dyDescent="0.2">
      <c r="A31" s="169" t="str">
        <f>IF(連結実質赤字比率に係る赤字・黒字の構成分析!C$39="",NA(),連結実質赤字比率に係る赤字・黒字の構成分析!C$39)</f>
        <v>美馬市国民健康保険特別会計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0.28999999999999998</v>
      </c>
    </row>
    <row r="32" spans="1:11" x14ac:dyDescent="0.2">
      <c r="A32" s="169" t="str">
        <f>IF(連結実質赤字比率に係る赤字・黒字の構成分析!C$38="",NA(),連結実質赤字比率に係る赤字・黒字の構成分析!C$38)</f>
        <v>美馬市下水道事業会計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0.45</v>
      </c>
    </row>
    <row r="33" spans="1:16" x14ac:dyDescent="0.2">
      <c r="A33" s="169" t="str">
        <f>IF(連結実質赤字比率に係る赤字・黒字の構成分析!C$37="",NA(),連結実質赤字比率に係る赤字・黒字の構成分析!C$37)</f>
        <v>美馬市介護保険特別会計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0.66</v>
      </c>
    </row>
    <row r="34" spans="1:16" x14ac:dyDescent="0.2">
      <c r="A34" s="169" t="str">
        <f>IF(連結実質赤字比率に係る赤字・黒字の構成分析!C$36="",NA(),連結実質赤字比率に係る赤字・黒字の構成分析!C$36)</f>
        <v>美馬市工業用水道事業会計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5.29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5.62</v>
      </c>
    </row>
    <row r="36" spans="1:16" x14ac:dyDescent="0.2">
      <c r="A36" s="169" t="str">
        <f>IF(連結実質赤字比率に係る赤字・黒字の構成分析!C$34="",NA(),連結実質赤字比率に係る赤字・黒字の構成分析!C$34)</f>
        <v>美馬市水道事業会計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5.61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2219</v>
      </c>
      <c r="E42" s="170"/>
      <c r="F42" s="170"/>
      <c r="G42" s="170">
        <f>'実質公債費比率（分子）の構造'!L$52</f>
        <v>2226</v>
      </c>
      <c r="H42" s="170"/>
      <c r="I42" s="170"/>
      <c r="J42" s="170">
        <f>'実質公債費比率（分子）の構造'!M$52</f>
        <v>2269</v>
      </c>
      <c r="K42" s="170"/>
      <c r="L42" s="170"/>
      <c r="M42" s="170">
        <f>'実質公債費比率（分子）の構造'!N$52</f>
        <v>2193</v>
      </c>
      <c r="N42" s="170"/>
      <c r="O42" s="170"/>
      <c r="P42" s="170">
        <f>'実質公債費比率（分子）の構造'!O$52</f>
        <v>2215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7</v>
      </c>
      <c r="C45" s="170"/>
      <c r="D45" s="170"/>
      <c r="E45" s="170">
        <f>'実質公債費比率（分子）の構造'!L$49</f>
        <v>11</v>
      </c>
      <c r="F45" s="170"/>
      <c r="G45" s="170"/>
      <c r="H45" s="170">
        <f>'実質公債費比率（分子）の構造'!M$49</f>
        <v>10</v>
      </c>
      <c r="I45" s="170"/>
      <c r="J45" s="170"/>
      <c r="K45" s="170">
        <f>'実質公債費比率（分子）の構造'!N$49</f>
        <v>3</v>
      </c>
      <c r="L45" s="170"/>
      <c r="M45" s="170"/>
      <c r="N45" s="170" t="str">
        <f>'実質公債費比率（分子）の構造'!O$49</f>
        <v>-</v>
      </c>
      <c r="O45" s="170"/>
      <c r="P45" s="170"/>
    </row>
    <row r="46" spans="1:16" x14ac:dyDescent="0.2">
      <c r="A46" s="170" t="s">
        <v>64</v>
      </c>
      <c r="B46" s="170">
        <f>'実質公債費比率（分子）の構造'!K$48</f>
        <v>230</v>
      </c>
      <c r="C46" s="170"/>
      <c r="D46" s="170"/>
      <c r="E46" s="170">
        <f>'実質公債費比率（分子）の構造'!L$48</f>
        <v>212</v>
      </c>
      <c r="F46" s="170"/>
      <c r="G46" s="170"/>
      <c r="H46" s="170">
        <f>'実質公債費比率（分子）の構造'!M$48</f>
        <v>203</v>
      </c>
      <c r="I46" s="170"/>
      <c r="J46" s="170"/>
      <c r="K46" s="170">
        <f>'実質公債費比率（分子）の構造'!N$48</f>
        <v>199</v>
      </c>
      <c r="L46" s="170"/>
      <c r="M46" s="170"/>
      <c r="N46" s="170">
        <f>'実質公債費比率（分子）の構造'!O$48</f>
        <v>216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2860</v>
      </c>
      <c r="C49" s="170"/>
      <c r="D49" s="170"/>
      <c r="E49" s="170">
        <f>'実質公債費比率（分子）の構造'!L$45</f>
        <v>2908</v>
      </c>
      <c r="F49" s="170"/>
      <c r="G49" s="170"/>
      <c r="H49" s="170">
        <f>'実質公債費比率（分子）の構造'!M$45</f>
        <v>2978</v>
      </c>
      <c r="I49" s="170"/>
      <c r="J49" s="170"/>
      <c r="K49" s="170">
        <f>'実質公債費比率（分子）の構造'!N$45</f>
        <v>2883</v>
      </c>
      <c r="L49" s="170"/>
      <c r="M49" s="170"/>
      <c r="N49" s="170">
        <f>'実質公債費比率（分子）の構造'!O$45</f>
        <v>2903</v>
      </c>
      <c r="O49" s="170"/>
      <c r="P49" s="170"/>
    </row>
    <row r="50" spans="1:16" x14ac:dyDescent="0.2">
      <c r="A50" s="170" t="s">
        <v>67</v>
      </c>
      <c r="B50" s="170" t="e">
        <f>NA()</f>
        <v>#N/A</v>
      </c>
      <c r="C50" s="170">
        <f>IF(ISNUMBER('実質公債費比率（分子）の構造'!K$53),'実質公債費比率（分子）の構造'!K$53,NA())</f>
        <v>878</v>
      </c>
      <c r="D50" s="170" t="e">
        <f>NA()</f>
        <v>#N/A</v>
      </c>
      <c r="E50" s="170" t="e">
        <f>NA()</f>
        <v>#N/A</v>
      </c>
      <c r="F50" s="170">
        <f>IF(ISNUMBER('実質公債費比率（分子）の構造'!L$53),'実質公債費比率（分子）の構造'!L$53,NA())</f>
        <v>905</v>
      </c>
      <c r="G50" s="170" t="e">
        <f>NA()</f>
        <v>#N/A</v>
      </c>
      <c r="H50" s="170" t="e">
        <f>NA()</f>
        <v>#N/A</v>
      </c>
      <c r="I50" s="170">
        <f>IF(ISNUMBER('実質公債費比率（分子）の構造'!M$53),'実質公債費比率（分子）の構造'!M$53,NA())</f>
        <v>922</v>
      </c>
      <c r="J50" s="170" t="e">
        <f>NA()</f>
        <v>#N/A</v>
      </c>
      <c r="K50" s="170" t="e">
        <f>NA()</f>
        <v>#N/A</v>
      </c>
      <c r="L50" s="170">
        <f>IF(ISNUMBER('実質公債費比率（分子）の構造'!N$53),'実質公債費比率（分子）の構造'!N$53,NA())</f>
        <v>892</v>
      </c>
      <c r="M50" s="170" t="e">
        <f>NA()</f>
        <v>#N/A</v>
      </c>
      <c r="N50" s="170" t="e">
        <f>NA()</f>
        <v>#N/A</v>
      </c>
      <c r="O50" s="170">
        <f>IF(ISNUMBER('実質公債費比率（分子）の構造'!O$53),'実質公債費比率（分子）の構造'!O$53,NA())</f>
        <v>904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23188</v>
      </c>
      <c r="E56" s="169"/>
      <c r="F56" s="169"/>
      <c r="G56" s="169">
        <f>'将来負担比率（分子）の構造'!J$52</f>
        <v>22625</v>
      </c>
      <c r="H56" s="169"/>
      <c r="I56" s="169"/>
      <c r="J56" s="169">
        <f>'将来負担比率（分子）の構造'!K$52</f>
        <v>22092</v>
      </c>
      <c r="K56" s="169"/>
      <c r="L56" s="169"/>
      <c r="M56" s="169">
        <f>'将来負担比率（分子）の構造'!L$52</f>
        <v>21512</v>
      </c>
      <c r="N56" s="169"/>
      <c r="O56" s="169"/>
      <c r="P56" s="169">
        <f>'将来負担比率（分子）の構造'!M$52</f>
        <v>20467</v>
      </c>
    </row>
    <row r="57" spans="1:16" x14ac:dyDescent="0.2">
      <c r="A57" s="169" t="s">
        <v>42</v>
      </c>
      <c r="B57" s="169"/>
      <c r="C57" s="169"/>
      <c r="D57" s="169">
        <f>'将来負担比率（分子）の構造'!I$51</f>
        <v>65</v>
      </c>
      <c r="E57" s="169"/>
      <c r="F57" s="169"/>
      <c r="G57" s="169">
        <f>'将来負担比率（分子）の構造'!J$51</f>
        <v>30</v>
      </c>
      <c r="H57" s="169"/>
      <c r="I57" s="169"/>
      <c r="J57" s="169">
        <f>'将来負担比率（分子）の構造'!K$51</f>
        <v>16</v>
      </c>
      <c r="K57" s="169"/>
      <c r="L57" s="169"/>
      <c r="M57" s="169">
        <f>'将来負担比率（分子）の構造'!L$51</f>
        <v>11</v>
      </c>
      <c r="N57" s="169"/>
      <c r="O57" s="169"/>
      <c r="P57" s="169">
        <f>'将来負担比率（分子）の構造'!M$51</f>
        <v>6</v>
      </c>
    </row>
    <row r="58" spans="1:16" x14ac:dyDescent="0.2">
      <c r="A58" s="169" t="s">
        <v>41</v>
      </c>
      <c r="B58" s="169"/>
      <c r="C58" s="169"/>
      <c r="D58" s="169">
        <f>'将来負担比率（分子）の構造'!I$50</f>
        <v>6226</v>
      </c>
      <c r="E58" s="169"/>
      <c r="F58" s="169"/>
      <c r="G58" s="169">
        <f>'将来負担比率（分子）の構造'!J$50</f>
        <v>6254</v>
      </c>
      <c r="H58" s="169"/>
      <c r="I58" s="169"/>
      <c r="J58" s="169">
        <f>'将来負担比率（分子）の構造'!K$50</f>
        <v>6952</v>
      </c>
      <c r="K58" s="169"/>
      <c r="L58" s="169"/>
      <c r="M58" s="169">
        <f>'将来負担比率（分子）の構造'!L$50</f>
        <v>6839</v>
      </c>
      <c r="N58" s="169"/>
      <c r="O58" s="169"/>
      <c r="P58" s="169">
        <f>'将来負担比率（分子）の構造'!M$50</f>
        <v>6335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3107</v>
      </c>
      <c r="C62" s="169"/>
      <c r="D62" s="169"/>
      <c r="E62" s="169">
        <f>'将来負担比率（分子）の構造'!J$45</f>
        <v>3083</v>
      </c>
      <c r="F62" s="169"/>
      <c r="G62" s="169"/>
      <c r="H62" s="169">
        <f>'将来負担比率（分子）の構造'!K$45</f>
        <v>2991</v>
      </c>
      <c r="I62" s="169"/>
      <c r="J62" s="169"/>
      <c r="K62" s="169">
        <f>'将来負担比率（分子）の構造'!L$45</f>
        <v>2955</v>
      </c>
      <c r="L62" s="169"/>
      <c r="M62" s="169"/>
      <c r="N62" s="169">
        <f>'将来負担比率（分子）の構造'!M$45</f>
        <v>2507</v>
      </c>
      <c r="O62" s="169"/>
      <c r="P62" s="169"/>
    </row>
    <row r="63" spans="1:16" x14ac:dyDescent="0.2">
      <c r="A63" s="169" t="s">
        <v>34</v>
      </c>
      <c r="B63" s="169">
        <f>'将来負担比率（分子）の構造'!I$44</f>
        <v>12</v>
      </c>
      <c r="C63" s="169"/>
      <c r="D63" s="169"/>
      <c r="E63" s="169">
        <f>'将来負担比率（分子）の構造'!J$44</f>
        <v>8</v>
      </c>
      <c r="F63" s="169"/>
      <c r="G63" s="169"/>
      <c r="H63" s="169">
        <f>'将来負担比率（分子）の構造'!K$44</f>
        <v>2</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1610</v>
      </c>
      <c r="C64" s="169"/>
      <c r="D64" s="169"/>
      <c r="E64" s="169">
        <f>'将来負担比率（分子）の構造'!J$43</f>
        <v>1057</v>
      </c>
      <c r="F64" s="169"/>
      <c r="G64" s="169"/>
      <c r="H64" s="169">
        <f>'将来負担比率（分子）の構造'!K$43</f>
        <v>615</v>
      </c>
      <c r="I64" s="169"/>
      <c r="J64" s="169"/>
      <c r="K64" s="169">
        <f>'将来負担比率（分子）の構造'!L$43</f>
        <v>554</v>
      </c>
      <c r="L64" s="169"/>
      <c r="M64" s="169"/>
      <c r="N64" s="169">
        <f>'将来負担比率（分子）の構造'!M$43</f>
        <v>1549</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29443</v>
      </c>
      <c r="C66" s="169"/>
      <c r="D66" s="169"/>
      <c r="E66" s="169">
        <f>'将来負担比率（分子）の構造'!J$41</f>
        <v>28680</v>
      </c>
      <c r="F66" s="169"/>
      <c r="G66" s="169"/>
      <c r="H66" s="169">
        <f>'将来負担比率（分子）の構造'!K$41</f>
        <v>27737</v>
      </c>
      <c r="I66" s="169"/>
      <c r="J66" s="169"/>
      <c r="K66" s="169">
        <f>'将来負担比率（分子）の構造'!L$41</f>
        <v>26521</v>
      </c>
      <c r="L66" s="169"/>
      <c r="M66" s="169"/>
      <c r="N66" s="169">
        <f>'将来負担比率（分子）の構造'!M$41</f>
        <v>26085</v>
      </c>
      <c r="O66" s="169"/>
      <c r="P66" s="169"/>
    </row>
    <row r="67" spans="1:16" x14ac:dyDescent="0.2">
      <c r="A67" s="169" t="s">
        <v>71</v>
      </c>
      <c r="B67" s="169" t="e">
        <f>NA()</f>
        <v>#N/A</v>
      </c>
      <c r="C67" s="169">
        <f>IF(ISNUMBER('将来負担比率（分子）の構造'!I$53), IF('将来負担比率（分子）の構造'!I$53 &lt; 0, 0, '将来負担比率（分子）の構造'!I$53), NA())</f>
        <v>4693</v>
      </c>
      <c r="D67" s="169" t="e">
        <f>NA()</f>
        <v>#N/A</v>
      </c>
      <c r="E67" s="169" t="e">
        <f>NA()</f>
        <v>#N/A</v>
      </c>
      <c r="F67" s="169">
        <f>IF(ISNUMBER('将来負担比率（分子）の構造'!J$53), IF('将来負担比率（分子）の構造'!J$53 &lt; 0, 0, '将来負担比率（分子）の構造'!J$53), NA())</f>
        <v>3919</v>
      </c>
      <c r="G67" s="169" t="e">
        <f>NA()</f>
        <v>#N/A</v>
      </c>
      <c r="H67" s="169" t="e">
        <f>NA()</f>
        <v>#N/A</v>
      </c>
      <c r="I67" s="169">
        <f>IF(ISNUMBER('将来負担比率（分子）の構造'!K$53), IF('将来負担比率（分子）の構造'!K$53 &lt; 0, 0, '将来負担比率（分子）の構造'!K$53), NA())</f>
        <v>2286</v>
      </c>
      <c r="J67" s="169" t="e">
        <f>NA()</f>
        <v>#N/A</v>
      </c>
      <c r="K67" s="169" t="e">
        <f>NA()</f>
        <v>#N/A</v>
      </c>
      <c r="L67" s="169">
        <f>IF(ISNUMBER('将来負担比率（分子）の構造'!L$53), IF('将来負担比率（分子）の構造'!L$53 &lt; 0, 0, '将来負担比率（分子）の構造'!L$53), NA())</f>
        <v>1669</v>
      </c>
      <c r="M67" s="169" t="e">
        <f>NA()</f>
        <v>#N/A</v>
      </c>
      <c r="N67" s="169" t="e">
        <f>NA()</f>
        <v>#N/A</v>
      </c>
      <c r="O67" s="169">
        <f>IF(ISNUMBER('将来負担比率（分子）の構造'!M$53), IF('将来負担比率（分子）の構造'!M$53 &lt; 0, 0, '将来負担比率（分子）の構造'!M$53), NA())</f>
        <v>3333</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4096</v>
      </c>
      <c r="C72" s="173">
        <f>基金残高に係る経年分析!G55</f>
        <v>4096</v>
      </c>
      <c r="D72" s="173">
        <f>基金残高に係る経年分析!H55</f>
        <v>3730</v>
      </c>
    </row>
    <row r="73" spans="1:16" x14ac:dyDescent="0.2">
      <c r="A73" s="172" t="s">
        <v>74</v>
      </c>
      <c r="B73" s="173">
        <f>基金残高に係る経年分析!F56</f>
        <v>1014</v>
      </c>
      <c r="C73" s="173">
        <f>基金残高に係る経年分析!G56</f>
        <v>984</v>
      </c>
      <c r="D73" s="173">
        <f>基金残高に係る経年分析!H56</f>
        <v>832</v>
      </c>
    </row>
    <row r="74" spans="1:16" x14ac:dyDescent="0.2">
      <c r="A74" s="172" t="s">
        <v>75</v>
      </c>
      <c r="B74" s="173">
        <f>基金残高に係る経年分析!F57</f>
        <v>3189</v>
      </c>
      <c r="C74" s="173">
        <f>基金残高に係る経年分析!G57</f>
        <v>2900</v>
      </c>
      <c r="D74" s="173">
        <f>基金残高に係る経年分析!H57</f>
        <v>2843</v>
      </c>
    </row>
  </sheetData>
  <sheetProtection algorithmName="SHA-512" hashValue="aFcQIBZE5N9e7yaSiboE3CSHo9/ZU6sDZYAUJC7TP+C+sKFG1t5+4zWo9o1wNU7apnZI+HOc7TxoZkoBERhacw==" saltValue="ouCxb1n9sp4rLQNrNr1k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2025-03-10T02:12:04Z</cp:lastPrinted>
  <dcterms:created xsi:type="dcterms:W3CDTF">2025-02-19T04:24:47Z</dcterms:created>
  <dcterms:modified xsi:type="dcterms:W3CDTF">2025-03-21T01:32:39Z</dcterms:modified>
  <cp:category/>
</cp:coreProperties>
</file>