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6E175024-5B04-4B01-B9CC-A8BE9B389E6B}"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l="1"/>
  <c r="U37" i="10" s="1"/>
  <c r="AM34" i="10"/>
  <c r="AM35" i="10" s="1"/>
  <c r="BW34" i="10" l="1"/>
  <c r="BW35" i="10" s="1"/>
  <c r="BW36" i="10" s="1"/>
  <c r="BW37" i="10" s="1"/>
  <c r="BW38" i="10" s="1"/>
  <c r="BW39" i="10" s="1"/>
  <c r="CO34" i="10"/>
</calcChain>
</file>

<file path=xl/sharedStrings.xml><?xml version="1.0" encoding="utf-8"?>
<sst xmlns="http://schemas.openxmlformats.org/spreadsheetml/2006/main" count="1105" uniqueCount="565">
  <si>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</si>
  <si>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</si>
  <si>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</si>
  <si>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</si>
  <si>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</si>
  <si>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</si>
  <si>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</si>
  <si>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</si>
  <si>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</si>
  <si>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</si>
  <si>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</si>
  <si>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</si>
  <si>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</si>
  <si>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</si>
  <si>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</si>
  <si>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</si>
  <si>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</si>
  <si>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</si>
  <si>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</si>
  <si>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</si>
  <si>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</si>
  <si>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</si>
  <si>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</si>
  <si>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</si>
  <si>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</si>
  <si>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</si>
  <si>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</si>
  <si>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</si>
  <si>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</si>
  <si>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</si>
  <si>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</si>
  <si>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</si>
  <si>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</si>
  <si>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</si>
  <si>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</si>
  <si>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</si>
  <si>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</si>
  <si>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</si>
  <si>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</si>
  <si>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</si>
  <si>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</si>
  <si>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</si>
  <si>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</si>
  <si>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</si>
  <si>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</si>
  <si>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</si>
  <si>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</si>
  <si>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</si>
  <si>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</si>
  <si>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</si>
  <si>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</si>
  <si>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</si>
  <si>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</si>
  <si>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</si>
  <si>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</si>
  <si>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</si>
  <si>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</si>
  <si>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</si>
  <si>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</si>
  <si>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</si>
  <si>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</si>
  <si>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</si>
  <si>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</si>
  <si>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</si>
  <si>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</si>
  <si>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</si>
  <si>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</si>
  <si>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</si>
  <si>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</si>
  <si>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</si>
  <si>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</si>
  <si>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</si>
  <si>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</si>
  <si>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</si>
  <si>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</si>
  <si>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</si>
  <si>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</si>
  <si>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</si>
  <si>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</si>
  <si>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</si>
  <si>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</si>
  <si>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</si>
  <si>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</si>
  <si>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</si>
  <si>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</si>
  <si>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</si>
  <si>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</si>
  <si>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</si>
  <si>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</si>
  <si>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</si>
  <si>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</si>
  <si>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</si>
  <si>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</si>
  <si>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</si>
  <si>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</si>
  <si>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</si>
  <si>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</si>
  <si>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</si>
  <si>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</si>
  <si>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</si>
  <si>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</si>
  <si>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</si>
  <si>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</si>
  <si>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</si>
  <si>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</si>
  <si>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</si>
  <si>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</si>
  <si>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</si>
  <si>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</si>
  <si>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</si>
  <si>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</si>
  <si>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</si>
  <si>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</si>
  <si>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</si>
  <si>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</si>
  <si>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</si>
  <si>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</si>
  <si>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</si>
  <si>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</si>
  <si>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</si>
  <si>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</si>
  <si>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</si>
  <si>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</si>
  <si>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</si>
  <si>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</si>
  <si>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</si>
  <si>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</si>
  <si>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</si>
  <si>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</si>
  <si>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</si>
  <si>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</si>
  <si>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</si>
  <si>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</si>
  <si>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</si>
  <si>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</si>
  <si>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</si>
  <si>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</si>
  <si>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</si>
  <si>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</si>
  <si>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</si>
  <si>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</si>
  <si>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</si>
  <si>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</si>
  <si>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</si>
  <si>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</si>
  <si>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</si>
  <si>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</si>
  <si>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</si>
  <si>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</si>
  <si>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</si>
  <si>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</si>
  <si>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</si>
  <si>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</si>
  <si>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</si>
  <si>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</si>
  <si>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</si>
  <si>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</si>
  <si>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</si>
  <si>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</si>
  <si>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</si>
  <si>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</si>
  <si>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</si>
  <si>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</si>
  <si>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</si>
  <si>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</si>
  <si>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</si>
  <si>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</si>
  <si>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</si>
  <si>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</si>
  <si>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</si>
  <si>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</si>
  <si>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</si>
  <si>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</si>
  <si>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</si>
  <si>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</si>
  <si>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</si>
  <si>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</si>
  <si>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</si>
  <si>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</si>
  <si>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</si>
  <si>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</si>
  <si>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</si>
  <si>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</si>
  <si>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</si>
  <si>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</si>
  <si>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</si>
  <si>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</si>
  <si>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</si>
  <si>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</si>
  <si>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</si>
  <si>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</si>
  <si>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</si>
  <si>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</si>
  <si>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</si>
  <si>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</si>
  <si>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</si>
  <si>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</si>
  <si>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</si>
  <si>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</si>
  <si>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</si>
  <si>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</si>
  <si>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</si>
  <si>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</si>
  <si>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徳島県小松島市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</si>
  <si>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</si>
  <si>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</si>
  <si>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</si>
  <si>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</si>
  <si>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</si>
  <si>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</si>
  <si>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</si>
  <si>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</si>
  <si>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</si>
  <si>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</si>
  <si>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</si>
  <si>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</si>
  <si>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</si>
  <si>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</si>
  <si>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</si>
  <si>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</si>
  <si>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</si>
  <si>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</si>
  <si>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</si>
  <si>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</si>
  <si>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</si>
  <si>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</si>
  <si>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</si>
  <si>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</si>
  <si>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</si>
  <si>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</si>
  <si>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</si>
  <si>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</si>
  <si>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</si>
  <si>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</si>
  <si>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</si>
  <si>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</si>
  <si>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</si>
  <si>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</si>
  <si>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</si>
  <si>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</si>
  <si>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</si>
  <si>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</si>
  <si>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</si>
  <si>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</si>
  <si>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</si>
  <si>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</si>
  <si>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</si>
  <si>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</si>
  <si>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</si>
  <si>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</si>
  <si>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</si>
  <si>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</si>
  <si>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</si>
  <si>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</si>
  <si>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</si>
  <si>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</si>
  <si>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</si>
  <si>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</si>
  <si>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</si>
  <si>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</si>
  <si>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</si>
  <si>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</si>
  <si>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</si>
  <si>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</si>
  <si>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</si>
  <si>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</si>
  <si>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</si>
  <si>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</si>
  <si>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</si>
  <si>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</si>
  <si>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</si>
  <si>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</si>
  <si>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</si>
  <si>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</si>
  <si>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</si>
  <si>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</si>
  <si>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</si>
  <si>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</si>
  <si>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</si>
  <si>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</si>
  <si>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</si>
  <si>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</si>
  <si>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</si>
  <si>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</si>
  <si>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</si>
  <si>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</si>
  <si>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</si>
  <si>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</si>
  <si>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</si>
  <si>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</si>
  <si>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</si>
  <si>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</si>
  <si>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</si>
  <si>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</si>
  <si>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</si>
  <si>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</si>
  <si>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</si>
  <si>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</si>
  <si>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</si>
  <si>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</si>
  <si>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</si>
  <si>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</si>
  <si>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</si>
  <si>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</si>
  <si>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</si>
  <si>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</si>
  <si>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</si>
  <si>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</si>
  <si>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</si>
  <si>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</si>
  <si>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</si>
  <si>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</si>
  <si>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</si>
  <si>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</si>
  <si>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</si>
  <si>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</si>
  <si>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</si>
  <si>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</si>
  <si>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</si>
  <si>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</si>
  <si>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</si>
  <si>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</si>
  <si>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</si>
  <si>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</si>
  <si>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</si>
  <si>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</si>
  <si>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</si>
  <si>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</si>
  <si>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</si>
  <si>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</si>
  <si>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</si>
  <si>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</si>
  <si>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</si>
  <si>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</si>
  <si>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</si>
  <si>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</si>
  <si>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</si>
  <si>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</si>
  <si>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</si>
  <si>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</si>
  <si>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</si>
  <si>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</si>
  <si>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</si>
  <si>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</si>
  <si>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</si>
  <si>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</si>
  <si>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</si>
  <si>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</si>
  <si>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</si>
  <si>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</si>
  <si>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</si>
  <si>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</si>
  <si>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</si>
  <si>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</si>
  <si>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徳島県小松島市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</si>
  <si>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</si>
  <si>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</si>
  <si>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</si>
  <si>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</si>
  <si>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</si>
  <si>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</si>
  <si>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</si>
  <si>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</si>
  <si>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</si>
  <si>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</si>
  <si>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</si>
  <si>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</si>
  <si>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</si>
  <si>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</si>
  <si>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</si>
  <si>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</si>
  <si>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</si>
  <si>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</si>
  <si>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</si>
  <si>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</si>
  <si>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小松島市住宅新築資金等貸付事業特別会計</t>
    <phoneticPr fontId="5"/>
  </si>
  <si>
    <t>小松島市土地取得事業特別会計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</si>
  <si>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</si>
  <si>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</si>
  <si>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</si>
  <si>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</si>
  <si>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</si>
  <si>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</si>
  <si>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</si>
  <si>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</si>
  <si>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</si>
  <si>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</si>
  <si>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</si>
  <si>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</si>
  <si>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</si>
  <si>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</si>
  <si>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小松島市後期高齢者医療特別会計</t>
    <phoneticPr fontId="5"/>
  </si>
  <si>
    <t>小松島市国民健康保険特別会計</t>
    <phoneticPr fontId="5"/>
  </si>
  <si>
    <t>小松島市介護保険特別会計</t>
    <phoneticPr fontId="5"/>
  </si>
  <si>
    <t>小松島市下水道事業会計</t>
    <phoneticPr fontId="5"/>
  </si>
  <si>
    <t>法適用企業</t>
    <phoneticPr fontId="5"/>
  </si>
  <si>
    <t>小松島市水道事業会計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</si>
  <si>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</si>
  <si>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</si>
  <si>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</si>
  <si>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</si>
  <si>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</si>
  <si>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</si>
  <si>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</si>
  <si>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</si>
  <si>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</si>
  <si>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</si>
  <si>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</si>
  <si>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</si>
  <si>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</si>
  <si>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</si>
  <si>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</si>
  <si>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</si>
  <si>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</si>
  <si>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</si>
  <si>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</si>
  <si>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</si>
  <si>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</si>
  <si>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</si>
  <si>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</si>
  <si>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</si>
  <si>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</si>
  <si>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</si>
  <si>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</si>
  <si>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</si>
  <si>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</si>
  <si>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</si>
  <si>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</si>
  <si>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</si>
  <si>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</si>
  <si>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</si>
  <si>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</si>
  <si>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</si>
  <si>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</si>
  <si>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</si>
  <si>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</si>
  <si>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</si>
  <si>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</si>
  <si>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</si>
  <si>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</si>
  <si>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</si>
  <si>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</si>
  <si>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</si>
  <si>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</si>
  <si>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</si>
  <si>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</si>
  <si>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</si>
  <si>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</si>
  <si>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</si>
  <si>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</si>
  <si>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</si>
  <si>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</si>
  <si>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</si>
  <si>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</si>
  <si>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</si>
  <si>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</si>
  <si>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</si>
  <si>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</si>
  <si>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</si>
  <si>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</si>
  <si>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</si>
  <si>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</si>
  <si>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</si>
  <si>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</si>
  <si>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</si>
  <si>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</si>
  <si>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</si>
  <si>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</si>
  <si>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</si>
  <si>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</si>
  <si>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</si>
  <si>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</si>
  <si>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</si>
  <si>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</si>
  <si>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</si>
  <si>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</si>
  <si>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</si>
  <si>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</si>
  <si>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</si>
  <si>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</si>
  <si>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</si>
  <si>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</si>
  <si>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</si>
  <si>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</si>
  <si>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</si>
  <si>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</si>
  <si>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</si>
  <si>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</si>
  <si>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</si>
  <si>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</si>
  <si>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</si>
  <si>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</si>
  <si>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</si>
  <si>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</si>
  <si>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</si>
  <si>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</si>
  <si>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</si>
  <si>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</si>
  <si>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</si>
  <si>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</si>
  <si>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</si>
  <si>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</si>
  <si>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</si>
  <si>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</si>
  <si>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</si>
  <si>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</si>
  <si>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</si>
  <si>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</si>
  <si>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</si>
  <si>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</si>
  <si>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</si>
  <si>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</si>
  <si>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</si>
  <si>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</si>
  <si>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</si>
  <si>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</si>
  <si>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</si>
  <si>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</si>
  <si>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</si>
  <si>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</si>
  <si>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</si>
  <si>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</si>
  <si>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</si>
  <si>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</si>
  <si>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</si>
  <si>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</si>
  <si>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</si>
  <si>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</si>
  <si>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</si>
  <si>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</si>
  <si>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</si>
  <si>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</si>
  <si>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6.22</t>
  </si>
  <si>
    <t>▲ 0.18</t>
  </si>
  <si>
    <t>小松島市住宅新築資金等貸付事業特別会計</t>
  </si>
  <si>
    <t>▲ 1.69</t>
  </si>
  <si>
    <t>▲ 1.33</t>
  </si>
  <si>
    <t>▲ 1.16</t>
  </si>
  <si>
    <t>▲ 1.06</t>
  </si>
  <si>
    <t>▲ 0.98</t>
  </si>
  <si>
    <t>小松島市水道事業会計</t>
  </si>
  <si>
    <t>小松島市競輪事業特別会計</t>
  </si>
  <si>
    <t>一般会計</t>
  </si>
  <si>
    <t>小松島市介護保険特別会計</t>
  </si>
  <si>
    <t>小松島市国民健康保険特別会計</t>
  </si>
  <si>
    <t>小松島市下水道事業会計</t>
  </si>
  <si>
    <t>小松島市後期高齢者医療特別会計</t>
  </si>
  <si>
    <t>その他会計（赤字）</t>
  </si>
  <si>
    <t>その他会計（黒字）</t>
  </si>
  <si>
    <t>R01</t>
    <phoneticPr fontId="5"/>
  </si>
  <si>
    <t>R02</t>
    <phoneticPr fontId="5"/>
  </si>
  <si>
    <t>R03</t>
    <phoneticPr fontId="5"/>
  </si>
  <si>
    <t>R04</t>
    <phoneticPr fontId="5"/>
  </si>
  <si>
    <t>R05</t>
    <phoneticPr fontId="5"/>
  </si>
  <si>
    <t>小松島市土地開発公社</t>
  </si>
  <si>
    <t>小松島市外三町村衛生組合（一般会計）</t>
  </si>
  <si>
    <t>那賀川北岸地域湛水防除施設組合
（那賀川北岸地域湛水防除施設組合会計）</t>
  </si>
  <si>
    <t>徳島県後期高齢者医療広域連合（一般会計）</t>
  </si>
  <si>
    <t>徳島県後期高齢者医療広域連合
（後期高齢者医療特別会計）</t>
  </si>
  <si>
    <t>徳島県市町村総合事務組合
（徳島滞納整理機構特別会計）</t>
  </si>
  <si>
    <t>金磯地区整備基金</t>
    <rPh sb="0" eb="2">
      <t>カナイソ</t>
    </rPh>
    <rPh sb="2" eb="4">
      <t>チク</t>
    </rPh>
    <rPh sb="4" eb="6">
      <t>セイビ</t>
    </rPh>
    <rPh sb="6" eb="8">
      <t>キキン</t>
    </rPh>
    <phoneticPr fontId="5"/>
  </si>
  <si>
    <t>地域福祉基金</t>
    <rPh sb="0" eb="2">
      <t>チイキ</t>
    </rPh>
    <rPh sb="2" eb="4">
      <t>フクシ</t>
    </rPh>
    <rPh sb="4" eb="6">
      <t>キキン</t>
    </rPh>
    <phoneticPr fontId="5"/>
  </si>
  <si>
    <t>奨学基金</t>
    <rPh sb="0" eb="2">
      <t>ショウガク</t>
    </rPh>
    <rPh sb="2" eb="4">
      <t>キキン</t>
    </rPh>
    <phoneticPr fontId="5"/>
  </si>
  <si>
    <t>森林環境整備基金</t>
    <rPh sb="0" eb="4">
      <t>シンリンカンキョウ</t>
    </rPh>
    <rPh sb="4" eb="6">
      <t>セイビ</t>
    </rPh>
    <rPh sb="6" eb="8">
      <t>キキン</t>
    </rPh>
    <phoneticPr fontId="5"/>
  </si>
  <si>
    <t>徳島県市町村総合事務組合（一般会計）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</si>
</sst>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C63-4E20-8696-CBDC6C7F1D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59464</c:v>
                </c:pt>
                <c:pt idx="1">
                  <c:v>52820</c:v>
                </c:pt>
                <c:pt idx="2">
                  <c:v>53166</c:v>
                </c:pt>
                <c:pt idx="3">
                  <c:v>59395</c:v>
                </c:pt>
                <c:pt idx="4">
                  <c:v>42471</c:v>
                </c:pt>
              </c:numCache>
            </c:numRef>
          </c:val>
          <c:smooth val="0"/>
          <c:extLst>
            <c:ext xmlns:c16="http://schemas.microsoft.com/office/drawing/2014/chart" uri="{C3380CC4-5D6E-409C-BE32-E72D297353CC}">
              <c16:uniqueId val="{00000001-CC63-4E20-8696-CBDC6C7F1D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2.29</c:v>
                </c:pt>
                <c:pt idx="1">
                  <c:v>3.73</c:v>
                </c:pt>
                <c:pt idx="2">
                  <c:v>6.3</c:v>
                </c:pt>
                <c:pt idx="3">
                  <c:v>6.39</c:v>
                </c:pt>
                <c:pt idx="4">
                  <c:v>3.63</c:v>
                </c:pt>
              </c:numCache>
            </c:numRef>
          </c:val>
          <c:extLst>
            <c:ext xmlns:c16="http://schemas.microsoft.com/office/drawing/2014/chart" uri="{C3380CC4-5D6E-409C-BE32-E72D297353CC}">
              <c16:uniqueId val="{00000000-5F72-453A-9166-29ABE20CD2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8.32</c:v>
                </c:pt>
                <c:pt idx="1">
                  <c:v>5.26</c:v>
                </c:pt>
                <c:pt idx="2">
                  <c:v>7.61</c:v>
                </c:pt>
                <c:pt idx="3">
                  <c:v>11.19</c:v>
                </c:pt>
                <c:pt idx="4">
                  <c:v>14.33</c:v>
                </c:pt>
              </c:numCache>
            </c:numRef>
          </c:val>
          <c:extLst>
            <c:ext xmlns:c16="http://schemas.microsoft.com/office/drawing/2014/chart" uri="{C3380CC4-5D6E-409C-BE32-E72D297353CC}">
              <c16:uniqueId val="{00000001-5F72-453A-9166-29ABE20CD2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-6.22</c:v>
                </c:pt>
                <c:pt idx="1">
                  <c:v>-0.18</c:v>
                </c:pt>
                <c:pt idx="2">
                  <c:v>5.51</c:v>
                </c:pt>
                <c:pt idx="3">
                  <c:v>3.48</c:v>
                </c:pt>
                <c:pt idx="4">
                  <c:v>0.42</c:v>
                </c:pt>
              </c:numCache>
            </c:numRef>
          </c:val>
          <c:smooth val="0"/>
          <c:extLst>
            <c:ext xmlns:c16="http://schemas.microsoft.com/office/drawing/2014/chart" uri="{C3380CC4-5D6E-409C-BE32-E72D297353CC}">
              <c16:uniqueId val="{00000002-5F72-453A-9166-29ABE20CD2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30E-4CCD-AA8C-38E1E7D61E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0E-4CCD-AA8C-38E1E7D61E53}"/>
            </c:ext>
          </c:extLst>
        </c:ser>
        <c:ser>
          <c:idx val="2"/>
          <c:order val="2"/>
          <c:tx>
            <c:strRef>
              <c:f>データシート!$A$29</c:f>
              <c:strCache>
                <c:ptCount val="1"/>
                <c:pt idx="0">
                  <c:v>小松島市後期高齢者医療特別会計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0.09</c:v>
                </c:pt>
                <c:pt idx="4">
                  <c:v>#N/A</c:v>
                </c:pt>
                <c:pt idx="5">
                  <c:v>0.11</c:v>
                </c:pt>
                <c:pt idx="6">
                  <c:v>#N/A</c:v>
                </c:pt>
                <c:pt idx="7">
                  <c:v>0.12</c:v>
                </c:pt>
                <c:pt idx="8">
                  <c:v>#N/A</c:v>
                </c:pt>
                <c:pt idx="9">
                  <c:v>0.11</c:v>
                </c:pt>
              </c:numCache>
            </c:numRef>
          </c:val>
          <c:extLst>
            <c:ext xmlns:c16="http://schemas.microsoft.com/office/drawing/2014/chart" uri="{C3380CC4-5D6E-409C-BE32-E72D297353CC}">
              <c16:uniqueId val="{00000002-330E-4CCD-AA8C-38E1E7D61E53}"/>
            </c:ext>
          </c:extLst>
        </c:ser>
        <c:ser>
          <c:idx val="3"/>
          <c:order val="3"/>
          <c:tx>
            <c:strRef>
              <c:f>データシート!$A$30</c:f>
              <c:strCache>
                <c:ptCount val="1"/>
                <c:pt idx="0">
                  <c:v>小松島市下水道事業会計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0.32</c:v>
                </c:pt>
                <c:pt idx="4">
                  <c:v>#N/A</c:v>
                </c:pt>
                <c:pt idx="5">
                  <c:v>0.3</c:v>
                </c:pt>
                <c:pt idx="6">
                  <c:v>#N/A</c:v>
                </c:pt>
                <c:pt idx="7">
                  <c:v>0.4</c:v>
                </c:pt>
                <c:pt idx="8">
                  <c:v>#N/A</c:v>
                </c:pt>
                <c:pt idx="9">
                  <c:v>0.31</c:v>
                </c:pt>
              </c:numCache>
            </c:numRef>
          </c:val>
          <c:extLst>
            <c:ext xmlns:c16="http://schemas.microsoft.com/office/drawing/2014/chart" uri="{C3380CC4-5D6E-409C-BE32-E72D297353CC}">
              <c16:uniqueId val="{00000003-330E-4CCD-AA8C-38E1E7D61E53}"/>
            </c:ext>
          </c:extLst>
        </c:ser>
        <c:ser>
          <c:idx val="4"/>
          <c:order val="4"/>
          <c:tx>
            <c:strRef>
              <c:f>データシート!$A$31</c:f>
              <c:strCache>
                <c:ptCount val="1"/>
                <c:pt idx="0">
                  <c:v>小松島市国民健康保険特別会計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0.72</c:v>
                </c:pt>
                <c:pt idx="2">
                  <c:v>#N/A</c:v>
                </c:pt>
                <c:pt idx="3">
                  <c:v>1.71</c:v>
                </c:pt>
                <c:pt idx="4">
                  <c:v>#N/A</c:v>
                </c:pt>
                <c:pt idx="5">
                  <c:v>1.66</c:v>
                </c:pt>
                <c:pt idx="6">
                  <c:v>#N/A</c:v>
                </c:pt>
                <c:pt idx="7">
                  <c:v>1.17</c:v>
                </c:pt>
                <c:pt idx="8">
                  <c:v>#N/A</c:v>
                </c:pt>
                <c:pt idx="9">
                  <c:v>1.2</c:v>
                </c:pt>
              </c:numCache>
            </c:numRef>
          </c:val>
          <c:extLst>
            <c:ext xmlns:c16="http://schemas.microsoft.com/office/drawing/2014/chart" uri="{C3380CC4-5D6E-409C-BE32-E72D297353CC}">
              <c16:uniqueId val="{00000004-330E-4CCD-AA8C-38E1E7D61E53}"/>
            </c:ext>
          </c:extLst>
        </c:ser>
        <c:ser>
          <c:idx val="5"/>
          <c:order val="5"/>
          <c:tx>
            <c:strRef>
              <c:f>データシート!$A$32</c:f>
              <c:strCache>
                <c:ptCount val="1"/>
                <c:pt idx="0">
                  <c:v>小松島市介護保険特別会計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2.85</c:v>
                </c:pt>
                <c:pt idx="2">
                  <c:v>#N/A</c:v>
                </c:pt>
                <c:pt idx="3">
                  <c:v>3.69</c:v>
                </c:pt>
                <c:pt idx="4">
                  <c:v>#N/A</c:v>
                </c:pt>
                <c:pt idx="5">
                  <c:v>3.65</c:v>
                </c:pt>
                <c:pt idx="6">
                  <c:v>#N/A</c:v>
                </c:pt>
                <c:pt idx="7">
                  <c:v>3.75</c:v>
                </c:pt>
                <c:pt idx="8">
                  <c:v>#N/A</c:v>
                </c:pt>
                <c:pt idx="9">
                  <c:v>3.32</c:v>
                </c:pt>
              </c:numCache>
            </c:numRef>
          </c:val>
          <c:extLst>
            <c:ext xmlns:c16="http://schemas.microsoft.com/office/drawing/2014/chart" uri="{C3380CC4-5D6E-409C-BE32-E72D297353CC}">
              <c16:uniqueId val="{00000005-330E-4CCD-AA8C-38E1E7D61E5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3.98</c:v>
                </c:pt>
                <c:pt idx="2">
                  <c:v>#N/A</c:v>
                </c:pt>
                <c:pt idx="3">
                  <c:v>5.0599999999999996</c:v>
                </c:pt>
                <c:pt idx="4">
                  <c:v>#N/A</c:v>
                </c:pt>
                <c:pt idx="5">
                  <c:v>7.46</c:v>
                </c:pt>
                <c:pt idx="6">
                  <c:v>#N/A</c:v>
                </c:pt>
                <c:pt idx="7">
                  <c:v>7.45</c:v>
                </c:pt>
                <c:pt idx="8">
                  <c:v>#N/A</c:v>
                </c:pt>
                <c:pt idx="9">
                  <c:v>4.5999999999999996</c:v>
                </c:pt>
              </c:numCache>
            </c:numRef>
          </c:val>
          <c:extLst>
            <c:ext xmlns:c16="http://schemas.microsoft.com/office/drawing/2014/chart" uri="{C3380CC4-5D6E-409C-BE32-E72D297353CC}">
              <c16:uniqueId val="{00000006-330E-4CCD-AA8C-38E1E7D61E53}"/>
            </c:ext>
          </c:extLst>
        </c:ser>
        <c:ser>
          <c:idx val="7"/>
          <c:order val="7"/>
          <c:tx>
            <c:strRef>
              <c:f>データシート!$A$34</c:f>
              <c:strCache>
                <c:ptCount val="1"/>
                <c:pt idx="0">
                  <c:v>小松島市競輪事業特別会計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0.94</c:v>
                </c:pt>
                <c:pt idx="2">
                  <c:v>#N/A</c:v>
                </c:pt>
                <c:pt idx="3">
                  <c:v>1.1399999999999999</c:v>
                </c:pt>
                <c:pt idx="4">
                  <c:v>#N/A</c:v>
                </c:pt>
                <c:pt idx="5">
                  <c:v>1.26</c:v>
                </c:pt>
                <c:pt idx="6">
                  <c:v>#N/A</c:v>
                </c:pt>
                <c:pt idx="7">
                  <c:v>2.89</c:v>
                </c:pt>
                <c:pt idx="8">
                  <c:v>#N/A</c:v>
                </c:pt>
                <c:pt idx="9">
                  <c:v>5.34</c:v>
                </c:pt>
              </c:numCache>
            </c:numRef>
          </c:val>
          <c:extLst>
            <c:ext xmlns:c16="http://schemas.microsoft.com/office/drawing/2014/chart" uri="{C3380CC4-5D6E-409C-BE32-E72D297353CC}">
              <c16:uniqueId val="{00000007-330E-4CCD-AA8C-38E1E7D61E53}"/>
            </c:ext>
          </c:extLst>
        </c:ser>
        <c:ser>
          <c:idx val="8"/>
          <c:order val="8"/>
          <c:tx>
            <c:strRef>
              <c:f>データシート!$A$35</c:f>
              <c:strCache>
                <c:ptCount val="1"/>
                <c:pt idx="0">
                  <c:v>小松島市水道事業会計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5.85</c:v>
                </c:pt>
                <c:pt idx="2">
                  <c:v>#N/A</c:v>
                </c:pt>
                <c:pt idx="3">
                  <c:v>6.22</c:v>
                </c:pt>
                <c:pt idx="4">
                  <c:v>#N/A</c:v>
                </c:pt>
                <c:pt idx="5">
                  <c:v>5.78</c:v>
                </c:pt>
                <c:pt idx="6">
                  <c:v>#N/A</c:v>
                </c:pt>
                <c:pt idx="7">
                  <c:v>6.92</c:v>
                </c:pt>
                <c:pt idx="8">
                  <c:v>#N/A</c:v>
                </c:pt>
                <c:pt idx="9">
                  <c:v>7.26</c:v>
                </c:pt>
              </c:numCache>
            </c:numRef>
          </c:val>
          <c:extLst>
            <c:ext xmlns:c16="http://schemas.microsoft.com/office/drawing/2014/chart" uri="{C3380CC4-5D6E-409C-BE32-E72D297353CC}">
              <c16:uniqueId val="{00000008-330E-4CCD-AA8C-38E1E7D61E53}"/>
            </c:ext>
          </c:extLst>
        </c:ser>
        <c:ser>
          <c:idx val="9"/>
          <c:order val="9"/>
          <c:tx>
            <c:strRef>
              <c:f>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1.69</c:v>
                </c:pt>
                <c:pt idx="1">
                  <c:v>#N/A</c:v>
                </c:pt>
                <c:pt idx="2">
                  <c:v>1.33</c:v>
                </c:pt>
                <c:pt idx="3">
                  <c:v>#N/A</c:v>
                </c:pt>
                <c:pt idx="4">
                  <c:v>1.1599999999999999</c:v>
                </c:pt>
                <c:pt idx="5">
                  <c:v>#N/A</c:v>
                </c:pt>
                <c:pt idx="6">
                  <c:v>1.06</c:v>
                </c:pt>
                <c:pt idx="7">
                  <c:v>#N/A</c:v>
                </c:pt>
                <c:pt idx="8">
                  <c:v>0.98</c:v>
                </c:pt>
                <c:pt idx="9">
                  <c:v>#N/A</c:v>
                </c:pt>
              </c:numCache>
            </c:numRef>
          </c:val>
          <c:extLst>
            <c:ext xmlns:c16="http://schemas.microsoft.com/office/drawing/2014/chart" uri="{C3380CC4-5D6E-409C-BE32-E72D297353CC}">
              <c16:uniqueId val="{00000009-330E-4CCD-AA8C-38E1E7D61E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1060</c:v>
                </c:pt>
                <c:pt idx="5">
                  <c:v>1022</c:v>
                </c:pt>
                <c:pt idx="8">
                  <c:v>1030</c:v>
                </c:pt>
                <c:pt idx="11">
                  <c:v>1024</c:v>
                </c:pt>
                <c:pt idx="14">
                  <c:v>953</c:v>
                </c:pt>
              </c:numCache>
            </c:numRef>
          </c:val>
          <c:extLst>
            <c:ext xmlns:c16="http://schemas.microsoft.com/office/drawing/2014/chart" uri="{C3380CC4-5D6E-409C-BE32-E72D297353CC}">
              <c16:uniqueId val="{00000000-DDB4-4FB6-8DB2-0D3B0AE49D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B4-4FB6-8DB2-0D3B0AE49D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B4-4FB6-8DB2-0D3B0AE49D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8</c:v>
                </c:pt>
                <c:pt idx="9">
                  <c:v>8</c:v>
                </c:pt>
                <c:pt idx="12">
                  <c:v>0</c:v>
                </c:pt>
              </c:numCache>
            </c:numRef>
          </c:val>
          <c:extLst>
            <c:ext xmlns:c16="http://schemas.microsoft.com/office/drawing/2014/chart" uri="{C3380CC4-5D6E-409C-BE32-E72D297353CC}">
              <c16:uniqueId val="{00000003-DDB4-4FB6-8DB2-0D3B0AE49D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206</c:v>
                </c:pt>
                <c:pt idx="3">
                  <c:v>244</c:v>
                </c:pt>
                <c:pt idx="6">
                  <c:v>240</c:v>
                </c:pt>
                <c:pt idx="9">
                  <c:v>238</c:v>
                </c:pt>
                <c:pt idx="12">
                  <c:v>251</c:v>
                </c:pt>
              </c:numCache>
            </c:numRef>
          </c:val>
          <c:extLst>
            <c:ext xmlns:c16="http://schemas.microsoft.com/office/drawing/2014/chart" uri="{C3380CC4-5D6E-409C-BE32-E72D297353CC}">
              <c16:uniqueId val="{00000004-DDB4-4FB6-8DB2-0D3B0AE49D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B4-4FB6-8DB2-0D3B0AE49D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B4-4FB6-8DB2-0D3B0AE49D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1897</c:v>
                </c:pt>
                <c:pt idx="3">
                  <c:v>1833</c:v>
                </c:pt>
                <c:pt idx="6">
                  <c:v>1799</c:v>
                </c:pt>
                <c:pt idx="9">
                  <c:v>1764</c:v>
                </c:pt>
                <c:pt idx="12">
                  <c:v>1748</c:v>
                </c:pt>
              </c:numCache>
            </c:numRef>
          </c:val>
          <c:extLst>
            <c:ext xmlns:c16="http://schemas.microsoft.com/office/drawing/2014/chart" uri="{C3380CC4-5D6E-409C-BE32-E72D297353CC}">
              <c16:uniqueId val="{00000007-DDB4-4FB6-8DB2-0D3B0AE49D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1051</c:v>
                </c:pt>
                <c:pt idx="2">
                  <c:v>#N/A</c:v>
                </c:pt>
                <c:pt idx="3">
                  <c:v>#N/A</c:v>
                </c:pt>
                <c:pt idx="4">
                  <c:v>1063</c:v>
                </c:pt>
                <c:pt idx="5">
                  <c:v>#N/A</c:v>
                </c:pt>
                <c:pt idx="6">
                  <c:v>#N/A</c:v>
                </c:pt>
                <c:pt idx="7">
                  <c:v>1017</c:v>
                </c:pt>
                <c:pt idx="8">
                  <c:v>#N/A</c:v>
                </c:pt>
                <c:pt idx="9">
                  <c:v>#N/A</c:v>
                </c:pt>
                <c:pt idx="10">
                  <c:v>986</c:v>
                </c:pt>
                <c:pt idx="11">
                  <c:v>#N/A</c:v>
                </c:pt>
                <c:pt idx="12">
                  <c:v>#N/A</c:v>
                </c:pt>
                <c:pt idx="13">
                  <c:v>1046</c:v>
                </c:pt>
                <c:pt idx="14">
                  <c:v>#N/A</c:v>
                </c:pt>
              </c:numCache>
            </c:numRef>
          </c:val>
          <c:smooth val="0"/>
          <c:extLst>
            <c:ext xmlns:c16="http://schemas.microsoft.com/office/drawing/2014/chart" uri="{C3380CC4-5D6E-409C-BE32-E72D297353CC}">
              <c16:uniqueId val="{00000008-DDB4-4FB6-8DB2-0D3B0AE49D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11445</c:v>
                </c:pt>
                <c:pt idx="5">
                  <c:v>11173</c:v>
                </c:pt>
                <c:pt idx="8">
                  <c:v>10935</c:v>
                </c:pt>
                <c:pt idx="11">
                  <c:v>10515</c:v>
                </c:pt>
                <c:pt idx="14">
                  <c:v>10093</c:v>
                </c:pt>
              </c:numCache>
            </c:numRef>
          </c:val>
          <c:extLst>
            <c:ext xmlns:c16="http://schemas.microsoft.com/office/drawing/2014/chart" uri="{C3380CC4-5D6E-409C-BE32-E72D297353CC}">
              <c16:uniqueId val="{00000000-97BF-4162-96DC-7A49927BDC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421</c:v>
                </c:pt>
                <c:pt idx="5">
                  <c:v>372</c:v>
                </c:pt>
                <c:pt idx="8">
                  <c:v>531</c:v>
                </c:pt>
                <c:pt idx="11">
                  <c:v>509</c:v>
                </c:pt>
                <c:pt idx="14">
                  <c:v>490</c:v>
                </c:pt>
              </c:numCache>
            </c:numRef>
          </c:val>
          <c:extLst>
            <c:ext xmlns:c16="http://schemas.microsoft.com/office/drawing/2014/chart" uri="{C3380CC4-5D6E-409C-BE32-E72D297353CC}">
              <c16:uniqueId val="{00000001-97BF-4162-96DC-7A49927BDC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3369</c:v>
                </c:pt>
                <c:pt idx="5">
                  <c:v>2876</c:v>
                </c:pt>
                <c:pt idx="8">
                  <c:v>3546</c:v>
                </c:pt>
                <c:pt idx="11">
                  <c:v>4528</c:v>
                </c:pt>
                <c:pt idx="14">
                  <c:v>5710</c:v>
                </c:pt>
              </c:numCache>
            </c:numRef>
          </c:val>
          <c:extLst>
            <c:ext xmlns:c16="http://schemas.microsoft.com/office/drawing/2014/chart" uri="{C3380CC4-5D6E-409C-BE32-E72D297353CC}">
              <c16:uniqueId val="{00000002-97BF-4162-96DC-7A49927BDC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BF-4162-96DC-7A49927BDC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BF-4162-96DC-7A49927BDC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F-4162-96DC-7A49927BDC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2232</c:v>
                </c:pt>
                <c:pt idx="3">
                  <c:v>2281</c:v>
                </c:pt>
                <c:pt idx="6">
                  <c:v>2386</c:v>
                </c:pt>
                <c:pt idx="9">
                  <c:v>2440</c:v>
                </c:pt>
                <c:pt idx="12">
                  <c:v>2553</c:v>
                </c:pt>
              </c:numCache>
            </c:numRef>
          </c:val>
          <c:extLst>
            <c:ext xmlns:c16="http://schemas.microsoft.com/office/drawing/2014/chart" uri="{C3380CC4-5D6E-409C-BE32-E72D297353CC}">
              <c16:uniqueId val="{00000006-97BF-4162-96DC-7A49927BDC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c:v>
                </c:pt>
                <c:pt idx="3">
                  <c:v>15</c:v>
                </c:pt>
                <c:pt idx="6">
                  <c:v>8</c:v>
                </c:pt>
                <c:pt idx="9">
                  <c:v>0</c:v>
                </c:pt>
                <c:pt idx="12">
                  <c:v>0</c:v>
                </c:pt>
              </c:numCache>
            </c:numRef>
          </c:val>
          <c:extLst>
            <c:ext xmlns:c16="http://schemas.microsoft.com/office/drawing/2014/chart" uri="{C3380CC4-5D6E-409C-BE32-E72D297353CC}">
              <c16:uniqueId val="{00000007-97BF-4162-96DC-7A49927BDC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4577</c:v>
                </c:pt>
                <c:pt idx="3">
                  <c:v>4434</c:v>
                </c:pt>
                <c:pt idx="6">
                  <c:v>4306</c:v>
                </c:pt>
                <c:pt idx="9">
                  <c:v>4164</c:v>
                </c:pt>
                <c:pt idx="12">
                  <c:v>4028</c:v>
                </c:pt>
              </c:numCache>
            </c:numRef>
          </c:val>
          <c:extLst>
            <c:ext xmlns:c16="http://schemas.microsoft.com/office/drawing/2014/chart" uri="{C3380CC4-5D6E-409C-BE32-E72D297353CC}">
              <c16:uniqueId val="{00000008-97BF-4162-96DC-7A49927BDC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BF-4162-96DC-7A49927BDC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17096</c:v>
                </c:pt>
                <c:pt idx="3">
                  <c:v>16615</c:v>
                </c:pt>
                <c:pt idx="6">
                  <c:v>16341</c:v>
                </c:pt>
                <c:pt idx="9">
                  <c:v>15774</c:v>
                </c:pt>
                <c:pt idx="12">
                  <c:v>14874</c:v>
                </c:pt>
              </c:numCache>
            </c:numRef>
          </c:val>
          <c:extLst>
            <c:ext xmlns:c16="http://schemas.microsoft.com/office/drawing/2014/chart" uri="{C3380CC4-5D6E-409C-BE32-E72D297353CC}">
              <c16:uniqueId val="{0000000A-97BF-4162-96DC-7A49927BDC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8693</c:v>
                </c:pt>
                <c:pt idx="2">
                  <c:v>#N/A</c:v>
                </c:pt>
                <c:pt idx="3">
                  <c:v>#N/A</c:v>
                </c:pt>
                <c:pt idx="4">
                  <c:v>8924</c:v>
                </c:pt>
                <c:pt idx="5">
                  <c:v>#N/A</c:v>
                </c:pt>
                <c:pt idx="6">
                  <c:v>#N/A</c:v>
                </c:pt>
                <c:pt idx="7">
                  <c:v>8029</c:v>
                </c:pt>
                <c:pt idx="8">
                  <c:v>#N/A</c:v>
                </c:pt>
                <c:pt idx="9">
                  <c:v>#N/A</c:v>
                </c:pt>
                <c:pt idx="10">
                  <c:v>6826</c:v>
                </c:pt>
                <c:pt idx="11">
                  <c:v>#N/A</c:v>
                </c:pt>
                <c:pt idx="12">
                  <c:v>#N/A</c:v>
                </c:pt>
                <c:pt idx="13">
                  <c:v>5162</c:v>
                </c:pt>
                <c:pt idx="14">
                  <c:v>#N/A</c:v>
                </c:pt>
              </c:numCache>
            </c:numRef>
          </c:val>
          <c:smooth val="0"/>
          <c:extLst>
            <c:ext xmlns:c16="http://schemas.microsoft.com/office/drawing/2014/chart" uri="{C3380CC4-5D6E-409C-BE32-E72D297353CC}">
              <c16:uniqueId val="{0000000B-97BF-4162-96DC-7A49927BDC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712</c:v>
                </c:pt>
                <c:pt idx="1">
                  <c:v>1017</c:v>
                </c:pt>
                <c:pt idx="2">
                  <c:v>1306</c:v>
                </c:pt>
              </c:numCache>
            </c:numRef>
          </c:val>
          <c:extLst>
            <c:ext xmlns:c16="http://schemas.microsoft.com/office/drawing/2014/chart" uri="{C3380CC4-5D6E-409C-BE32-E72D297353CC}">
              <c16:uniqueId val="{00000000-D6EC-4A13-880B-988B9B2FD0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746</c:v>
                </c:pt>
                <c:pt idx="1">
                  <c:v>746</c:v>
                </c:pt>
                <c:pt idx="2">
                  <c:v>789</c:v>
                </c:pt>
              </c:numCache>
            </c:numRef>
          </c:val>
          <c:extLst>
            <c:ext xmlns:c16="http://schemas.microsoft.com/office/drawing/2014/chart" uri="{C3380CC4-5D6E-409C-BE32-E72D297353CC}">
              <c16:uniqueId val="{00000001-D6EC-4A13-880B-988B9B2FD0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210</c:v>
                </c:pt>
                <c:pt idx="1">
                  <c:v>214</c:v>
                </c:pt>
                <c:pt idx="2">
                  <c:v>217</c:v>
                </c:pt>
              </c:numCache>
            </c:numRef>
          </c:val>
          <c:extLst>
            <c:ext xmlns:c16="http://schemas.microsoft.com/office/drawing/2014/chart" uri="{C3380CC4-5D6E-409C-BE32-E72D297353CC}">
              <c16:uniqueId val="{00000002-D6EC-4A13-880B-988B9B2FD0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35,393
35,109
45.37
17,610,958
17,179,116
330,484
9,113,790
14,873,965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は、比較的、高い数値となっているが、人口減少や少子高齢化が進展している現状を踏まえると、更なる財政基盤の強化が求められる。引き続き、市税徴収率の向上及び税収以外の自主財源の確保にも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153670</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4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81280</xdr:rowOff>
    </xdr:from>
    <xdr:to>
      <xdr:col>11</xdr:col>
      <xdr:colOff>31750</xdr:colOff>
      <xdr:row>39</xdr:row>
      <xdr:rowOff>81280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102870</xdr:rowOff>
    </xdr:from>
    <xdr:to>
      <xdr:col>19</xdr:col>
      <xdr:colOff>184150</xdr:colOff>
      <xdr:row>40</xdr:row>
      <xdr:rowOff>33020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43197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臨時財政対策債などの減により、前年度比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類似団体と比較してもかなり高い水準にあり、財政構造の硬直化が深刻である。義務的経費の割合が大きいため、新規地方債の抑制や扶助費における審査等事務の適正な運営に努め、義務的経費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78015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3305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21953</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0895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21953</xdr:rowOff>
    </xdr:from>
    <xdr:to>
      <xdr:col>15</xdr:col>
      <xdr:colOff>82550</xdr:colOff>
      <xdr:row>61</xdr:row>
      <xdr:rowOff>122827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08953"/>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61</xdr:row>
      <xdr:rowOff>164193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812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27215</xdr:rowOff>
    </xdr:from>
    <xdr:to>
      <xdr:col>23</xdr:col>
      <xdr:colOff>184150</xdr:colOff>
      <xdr:row>61</xdr:row>
      <xdr:rowOff>128815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170742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142603</xdr:rowOff>
    </xdr:from>
    <xdr:to>
      <xdr:col>15</xdr:col>
      <xdr:colOff>133350</xdr:colOff>
      <xdr:row>60</xdr:row>
      <xdr:rowOff>72753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57530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158404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決算額は低い水準であるが、会計年度任用職員の人件費増加に伴い、数値が悪化している。正規職員を含め、適正な定員管理に努めることで人件費の上昇幅を最小限に留めていく。物件費についても公共施設等総合管理計画に基づき、効果的・効率的な施設の維持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118881</xdr:rowOff>
    </xdr:from>
    <xdr:to>
      <xdr:col>23</xdr:col>
      <xdr:colOff>133350</xdr:colOff>
      <xdr:row>81</xdr:row>
      <xdr:rowOff>126701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6331"/>
          <a:ext cx="8382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117678</xdr:rowOff>
    </xdr:from>
    <xdr:to>
      <xdr:col>19</xdr:col>
      <xdr:colOff>133350</xdr:colOff>
      <xdr:row>81</xdr:row>
      <xdr:rowOff>118881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5128"/>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90140</xdr:rowOff>
    </xdr:from>
    <xdr:to>
      <xdr:col>15</xdr:col>
      <xdr:colOff>82550</xdr:colOff>
      <xdr:row>81</xdr:row>
      <xdr:rowOff>117678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77590"/>
          <a:ext cx="889000" cy="2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78848</xdr:rowOff>
    </xdr:from>
    <xdr:to>
      <xdr:col>11</xdr:col>
      <xdr:colOff>31750</xdr:colOff>
      <xdr:row>81</xdr:row>
      <xdr:rowOff>90140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6298"/>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75901</xdr:rowOff>
    </xdr:from>
    <xdr:to>
      <xdr:col>23</xdr:col>
      <xdr:colOff>184150</xdr:colOff>
      <xdr:row>82</xdr:row>
      <xdr:rowOff>6051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6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168628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68081</xdr:rowOff>
    </xdr:from>
    <xdr:to>
      <xdr:col>19</xdr:col>
      <xdr:colOff>184150</xdr:colOff>
      <xdr:row>81</xdr:row>
      <xdr:rowOff>169681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8408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4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66878</xdr:rowOff>
    </xdr:from>
    <xdr:to>
      <xdr:col>15</xdr:col>
      <xdr:colOff>133350</xdr:colOff>
      <xdr:row>81</xdr:row>
      <xdr:rowOff>168478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39340</xdr:rowOff>
    </xdr:from>
    <xdr:to>
      <xdr:col>11</xdr:col>
      <xdr:colOff>82550</xdr:colOff>
      <xdr:row>81</xdr:row>
      <xdr:rowOff>140940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28048</xdr:rowOff>
    </xdr:from>
    <xdr:to>
      <xdr:col>7</xdr:col>
      <xdr:colOff>31750</xdr:colOff>
      <xdr:row>81</xdr:row>
      <xdr:rowOff>129648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類似団体と比較するとやや高い水準にあるものの、１００を切る水準を維持している。今後も、人事院勧告等に準拠した、適正な給与水準の維持に努める。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669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91016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やや職員数が少ない水準を維持しているが、山積する行政課題への対応等から、短期的には職員数削減を控える見込みである。そのため、今後、数値が悪化する可能性がある。出先機関の見直し・効率的な運営及び組織機構の見直し、民間委託・民営化を推進し、今後とも類似団体と比較して職員数の多い部門を中心に、計画的な職員削減を図り、適正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113072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9283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108246</xdr:rowOff>
    </xdr:from>
    <xdr:to>
      <xdr:col>77</xdr:col>
      <xdr:colOff>44450</xdr:colOff>
      <xdr:row>60</xdr:row>
      <xdr:rowOff>113072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952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96986</xdr:rowOff>
    </xdr:from>
    <xdr:to>
      <xdr:col>72</xdr:col>
      <xdr:colOff>203200</xdr:colOff>
      <xdr:row>60</xdr:row>
      <xdr:rowOff>108246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83986"/>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58378</xdr:rowOff>
    </xdr:from>
    <xdr:to>
      <xdr:col>68</xdr:col>
      <xdr:colOff>152400</xdr:colOff>
      <xdr:row>60</xdr:row>
      <xdr:rowOff>96986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53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62272</xdr:rowOff>
    </xdr:from>
    <xdr:to>
      <xdr:col>77</xdr:col>
      <xdr:colOff>95250</xdr:colOff>
      <xdr:row>60</xdr:row>
      <xdr:rowOff>163872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1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57446</xdr:rowOff>
    </xdr:from>
    <xdr:to>
      <xdr:col>73</xdr:col>
      <xdr:colOff>44450</xdr:colOff>
      <xdr:row>60</xdr:row>
      <xdr:rowOff>159046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169223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46186</xdr:rowOff>
    </xdr:from>
    <xdr:to>
      <xdr:col>68</xdr:col>
      <xdr:colOff>203200</xdr:colOff>
      <xdr:row>60</xdr:row>
      <xdr:rowOff>147786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157963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0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7578</xdr:rowOff>
    </xdr:from>
    <xdr:to>
      <xdr:col>64</xdr:col>
      <xdr:colOff>152400</xdr:colOff>
      <xdr:row>60</xdr:row>
      <xdr:rowOff>109178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119355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普通建設事業の厳選による新規地方債の発行を抑制したため、前年度比▲０．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改善したものの、類似団体の中では高い水準であり、近年の大型建設事業実施にあたり発行した地方債の元利償還金の負担が重くなっている。引き続き普通建設事業の選択と集中による地方債の発行を抑制することで、地方債残高の減少に努め、実質公債費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82338</xdr:rowOff>
    </xdr:from>
    <xdr:to>
      <xdr:col>81</xdr:col>
      <xdr:colOff>44450</xdr:colOff>
      <xdr:row>37</xdr:row>
      <xdr:rowOff>90382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2598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90382</xdr:rowOff>
    </xdr:from>
    <xdr:to>
      <xdr:col>77</xdr:col>
      <xdr:colOff>44450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340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110490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4609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108479</xdr:rowOff>
    </xdr:from>
    <xdr:to>
      <xdr:col>68</xdr:col>
      <xdr:colOff>152400</xdr:colOff>
      <xdr:row>37</xdr:row>
      <xdr:rowOff>110490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521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31538</xdr:rowOff>
    </xdr:from>
    <xdr:to>
      <xdr:col>81</xdr:col>
      <xdr:colOff>95250</xdr:colOff>
      <xdr:row>37</xdr:row>
      <xdr:rowOff>133138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3615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4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39582</xdr:rowOff>
    </xdr:from>
    <xdr:to>
      <xdr:col>77</xdr:col>
      <xdr:colOff>95250</xdr:colOff>
      <xdr:row>37</xdr:row>
      <xdr:rowOff>141182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125958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138023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146067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57679</xdr:rowOff>
    </xdr:from>
    <xdr:to>
      <xdr:col>64</xdr:col>
      <xdr:colOff>152400</xdr:colOff>
      <xdr:row>37</xdr:row>
      <xdr:rowOff>159279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144056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財政調整基金、減債基金から取り崩しを行わなかったことなどにより前年度比▲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％と改善したものの、類似団体の中では高い水準である。引き続き、地方債発行額の抑制に努め、将来負担比率の抑制を図る。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130175</xdr:rowOff>
    </xdr:from>
    <xdr:to>
      <xdr:col>81</xdr:col>
      <xdr:colOff>44450</xdr:colOff>
      <xdr:row>17</xdr:row>
      <xdr:rowOff>128439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73375"/>
          <a:ext cx="8382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128439</xdr:rowOff>
    </xdr:from>
    <xdr:to>
      <xdr:col>77</xdr:col>
      <xdr:colOff>44450</xdr:colOff>
      <xdr:row>18</xdr:row>
      <xdr:rowOff>51901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43089"/>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51901</xdr:rowOff>
    </xdr:from>
    <xdr:to>
      <xdr:col>72</xdr:col>
      <xdr:colOff>203200</xdr:colOff>
      <xdr:row>19</xdr:row>
      <xdr:rowOff>34883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38001"/>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34883</xdr:rowOff>
    </xdr:from>
    <xdr:to>
      <xdr:col>68</xdr:col>
      <xdr:colOff>152400</xdr:colOff>
      <xdr:row>19</xdr:row>
      <xdr:rowOff>44534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92433"/>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79375</xdr:rowOff>
    </xdr:from>
    <xdr:to>
      <xdr:col>81</xdr:col>
      <xdr:colOff>95250</xdr:colOff>
      <xdr:row>17</xdr:row>
      <xdr:rowOff>9525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51452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9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77639</xdr:rowOff>
    </xdr:from>
    <xdr:to>
      <xdr:col>77</xdr:col>
      <xdr:colOff>95250</xdr:colOff>
      <xdr:row>18</xdr:row>
      <xdr:rowOff>7789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164016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7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1101</xdr:rowOff>
    </xdr:from>
    <xdr:to>
      <xdr:col>73</xdr:col>
      <xdr:colOff>44450</xdr:colOff>
      <xdr:row>18</xdr:row>
      <xdr:rowOff>102701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87478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7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155533</xdr:rowOff>
    </xdr:from>
    <xdr:to>
      <xdr:col>68</xdr:col>
      <xdr:colOff>203200</xdr:colOff>
      <xdr:row>19</xdr:row>
      <xdr:rowOff>85683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70460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165184</xdr:rowOff>
    </xdr:from>
    <xdr:to>
      <xdr:col>64</xdr:col>
      <xdr:colOff>152400</xdr:colOff>
      <xdr:row>19</xdr:row>
      <xdr:rowOff>95334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80111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3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35,393
35,109
45.37
17,610,958
17,179,116
330,484
9,113,790
14,873,965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前年度と比較すると、会計年度任用職員の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増加により、１．１％増加している。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推進による業務効率化や直営施設の統廃合、民間委託等についても検討する中で、定員管理の適正化を図り、人件費の抑制に努めていく。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78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94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94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411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45720</xdr:rowOff>
    </xdr:from>
    <xdr:to>
      <xdr:col>24</xdr:col>
      <xdr:colOff>76200</xdr:colOff>
      <xdr:row>40</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140970</xdr:rowOff>
    </xdr:from>
    <xdr:to>
      <xdr:col>20</xdr:col>
      <xdr:colOff>38100</xdr:colOff>
      <xdr:row>40</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業務内容の多様化・高度化に伴い、委託契約が増加する傾向にあり、前年度比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％増加している。契約方法や事務分掌の見直し、施設の統廃合など構造的な歳出の抑制に努める。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前年度と比較すると、障がい福祉サービス事業費等が増加したことにより、０．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％増加している。事業の抑制がなじみにくい経費ではあるが、適正に運用されるような審査事務を徹底する。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80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59</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4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依然として類似団体平均より高い水準である。要因としては特別会計への繰出金の増加が影響している。高齢化の進展により、介護保険・後期高齢者医療特別会計は今後も繰出金の増加が見込まれるため、特別会計の健全な運営に向けた状況把握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73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384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類似団体平均と比較するとやや低い水準となっているが、前年度から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．７％悪化しており、その要因としては、下水道事業会計繰出金の増加等が挙げられる。補助費全体に係る取組として、各種団体補助金について、十分に精査し、適正な執行管理に努める。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4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00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事業の厳選等により数値は改善しているものの、公債費は依然として高い水準である。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投資的経費の実施及び新規地方債発行には十分な検討を行い、利率についても十分比較し、公債費の縮減を図る。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74</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44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187325</xdr:colOff>
      <xdr:row>74</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46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33655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466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92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48912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類似団体平均より高いのは人件費・扶助費が主な要因である。引き続き各分析欄に記した取り組みを推進して、一層の経常経費の削減を図る。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400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892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78</xdr:row>
      <xdr:rowOff>67563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892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40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153920</xdr:rowOff>
    </xdr:from>
    <xdr:to>
      <xdr:col>29</xdr:col>
      <xdr:colOff>127000</xdr:colOff>
      <xdr:row>18</xdr:row>
      <xdr:rowOff>43659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6195"/>
          <a:ext cx="6477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43659</xdr:rowOff>
    </xdr:from>
    <xdr:to>
      <xdr:col>26</xdr:col>
      <xdr:colOff>50800</xdr:colOff>
      <xdr:row>18</xdr:row>
      <xdr:rowOff>71570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7384"/>
          <a:ext cx="698500" cy="2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71570</xdr:rowOff>
    </xdr:from>
    <xdr:to>
      <xdr:col>22</xdr:col>
      <xdr:colOff>114300</xdr:colOff>
      <xdr:row>18</xdr:row>
      <xdr:rowOff>141413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5295"/>
          <a:ext cx="698500" cy="6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141413</xdr:rowOff>
    </xdr:from>
    <xdr:to>
      <xdr:col>18</xdr:col>
      <xdr:colOff>177800</xdr:colOff>
      <xdr:row>19</xdr:row>
      <xdr:rowOff>34417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5138"/>
          <a:ext cx="698500" cy="6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103120</xdr:rowOff>
    </xdr:from>
    <xdr:to>
      <xdr:col>29</xdr:col>
      <xdr:colOff>177800</xdr:colOff>
      <xdr:row>18</xdr:row>
      <xdr:rowOff>33270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75197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164309</xdr:rowOff>
    </xdr:from>
    <xdr:to>
      <xdr:col>26</xdr:col>
      <xdr:colOff>101600</xdr:colOff>
      <xdr:row>18</xdr:row>
      <xdr:rowOff>94459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79236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20770</xdr:rowOff>
    </xdr:from>
    <xdr:to>
      <xdr:col>22</xdr:col>
      <xdr:colOff>165100</xdr:colOff>
      <xdr:row>18</xdr:row>
      <xdr:rowOff>122370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107147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90613</xdr:rowOff>
    </xdr:from>
    <xdr:to>
      <xdr:col>19</xdr:col>
      <xdr:colOff>38100</xdr:colOff>
      <xdr:row>19</xdr:row>
      <xdr:rowOff>20763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155067</xdr:rowOff>
    </xdr:from>
    <xdr:to>
      <xdr:col>15</xdr:col>
      <xdr:colOff>101600</xdr:colOff>
      <xdr:row>19</xdr:row>
      <xdr:rowOff>85217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69994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46834</xdr:rowOff>
    </xdr:from>
    <xdr:to>
      <xdr:col>29</xdr:col>
      <xdr:colOff>127000</xdr:colOff>
      <xdr:row>38</xdr:row>
      <xdr:rowOff>53711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4434"/>
          <a:ext cx="647700" cy="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31610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99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52029</xdr:rowOff>
    </xdr:from>
    <xdr:to>
      <xdr:col>26</xdr:col>
      <xdr:colOff>50800</xdr:colOff>
      <xdr:row>38</xdr:row>
      <xdr:rowOff>53711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19629"/>
          <a:ext cx="698500" cy="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49191</xdr:rowOff>
    </xdr:from>
    <xdr:to>
      <xdr:col>22</xdr:col>
      <xdr:colOff>114300</xdr:colOff>
      <xdr:row>38</xdr:row>
      <xdr:rowOff>52029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16791"/>
          <a:ext cx="698500" cy="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49191</xdr:rowOff>
    </xdr:from>
    <xdr:to>
      <xdr:col>18</xdr:col>
      <xdr:colOff>177800</xdr:colOff>
      <xdr:row>38</xdr:row>
      <xdr:rowOff>51797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16791"/>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338934</xdr:rowOff>
    </xdr:from>
    <xdr:to>
      <xdr:col>29</xdr:col>
      <xdr:colOff>177800</xdr:colOff>
      <xdr:row>38</xdr:row>
      <xdr:rowOff>97634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184011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2911</xdr:rowOff>
    </xdr:from>
    <xdr:to>
      <xdr:col>26</xdr:col>
      <xdr:colOff>101600</xdr:colOff>
      <xdr:row>38</xdr:row>
      <xdr:rowOff>104511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89288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6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1229</xdr:rowOff>
    </xdr:from>
    <xdr:to>
      <xdr:col>22</xdr:col>
      <xdr:colOff>165100</xdr:colOff>
      <xdr:row>38</xdr:row>
      <xdr:rowOff>102829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113006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341291</xdr:rowOff>
    </xdr:from>
    <xdr:to>
      <xdr:col>19</xdr:col>
      <xdr:colOff>38100</xdr:colOff>
      <xdr:row>38</xdr:row>
      <xdr:rowOff>99991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110168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997</xdr:rowOff>
    </xdr:from>
    <xdr:to>
      <xdr:col>15</xdr:col>
      <xdr:colOff>101600</xdr:colOff>
      <xdr:row>38</xdr:row>
      <xdr:rowOff>102597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6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112774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3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35,393
35,109
45.37
17,610,958
17,179,116
330,484
9,113,790
14,873,965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168699</xdr:rowOff>
    </xdr:from>
    <xdr:to>
      <xdr:col>24</xdr:col>
      <xdr:colOff>63500</xdr:colOff>
      <xdr:row>37</xdr:row>
      <xdr:rowOff>48478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0899"/>
          <a:ext cx="8382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48478</xdr:rowOff>
    </xdr:from>
    <xdr:to>
      <xdr:col>19</xdr:col>
      <xdr:colOff>177800</xdr:colOff>
      <xdr:row>37</xdr:row>
      <xdr:rowOff>75082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2128"/>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75082</xdr:rowOff>
    </xdr:from>
    <xdr:to>
      <xdr:col>15</xdr:col>
      <xdr:colOff>50800</xdr:colOff>
      <xdr:row>37</xdr:row>
      <xdr:rowOff>123241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8732"/>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123241</xdr:rowOff>
    </xdr:from>
    <xdr:to>
      <xdr:col>10</xdr:col>
      <xdr:colOff>114300</xdr:colOff>
      <xdr:row>38</xdr:row>
      <xdr:rowOff>148256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6891"/>
          <a:ext cx="889000" cy="19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117899</xdr:rowOff>
    </xdr:from>
    <xdr:to>
      <xdr:col>24</xdr:col>
      <xdr:colOff>114300</xdr:colOff>
      <xdr:row>37</xdr:row>
      <xdr:rowOff>48049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96326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169128</xdr:rowOff>
    </xdr:from>
    <xdr:to>
      <xdr:col>20</xdr:col>
      <xdr:colOff>38100</xdr:colOff>
      <xdr:row>37</xdr:row>
      <xdr:rowOff>99278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90405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24282</xdr:rowOff>
    </xdr:from>
    <xdr:to>
      <xdr:col>15</xdr:col>
      <xdr:colOff>101600</xdr:colOff>
      <xdr:row>37</xdr:row>
      <xdr:rowOff>125882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117009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72441</xdr:rowOff>
    </xdr:from>
    <xdr:to>
      <xdr:col>10</xdr:col>
      <xdr:colOff>165100</xdr:colOff>
      <xdr:row>38</xdr:row>
      <xdr:rowOff>2591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165168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97456</xdr:rowOff>
    </xdr:from>
    <xdr:to>
      <xdr:col>6</xdr:col>
      <xdr:colOff>38100</xdr:colOff>
      <xdr:row>39</xdr:row>
      <xdr:rowOff>27606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18733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108136</xdr:rowOff>
    </xdr:from>
    <xdr:to>
      <xdr:col>24</xdr:col>
      <xdr:colOff>63500</xdr:colOff>
      <xdr:row>58</xdr:row>
      <xdr:rowOff>111975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52236"/>
          <a:ext cx="838200" cy="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106128</xdr:rowOff>
    </xdr:from>
    <xdr:to>
      <xdr:col>19</xdr:col>
      <xdr:colOff>177800</xdr:colOff>
      <xdr:row>58</xdr:row>
      <xdr:rowOff>108136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50228"/>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106128</xdr:rowOff>
    </xdr:from>
    <xdr:to>
      <xdr:col>15</xdr:col>
      <xdr:colOff>50800</xdr:colOff>
      <xdr:row>58</xdr:row>
      <xdr:rowOff>124388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50228"/>
          <a:ext cx="8890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106446</xdr:rowOff>
    </xdr:from>
    <xdr:to>
      <xdr:col>10</xdr:col>
      <xdr:colOff>114300</xdr:colOff>
      <xdr:row>58</xdr:row>
      <xdr:rowOff>124388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50546"/>
          <a:ext cx="889000" cy="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61175</xdr:rowOff>
    </xdr:from>
    <xdr:to>
      <xdr:col>24</xdr:col>
      <xdr:colOff>114300</xdr:colOff>
      <xdr:row>58</xdr:row>
      <xdr:rowOff>162775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147552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57336</xdr:rowOff>
    </xdr:from>
    <xdr:to>
      <xdr:col>20</xdr:col>
      <xdr:colOff>38100</xdr:colOff>
      <xdr:row>58</xdr:row>
      <xdr:rowOff>158936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150063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55328</xdr:rowOff>
    </xdr:from>
    <xdr:to>
      <xdr:col>15</xdr:col>
      <xdr:colOff>101600</xdr:colOff>
      <xdr:row>58</xdr:row>
      <xdr:rowOff>156928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148055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73588</xdr:rowOff>
    </xdr:from>
    <xdr:to>
      <xdr:col>10</xdr:col>
      <xdr:colOff>165100</xdr:colOff>
      <xdr:row>59</xdr:row>
      <xdr:rowOff>3738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166315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55646</xdr:rowOff>
    </xdr:from>
    <xdr:to>
      <xdr:col>6</xdr:col>
      <xdr:colOff>38100</xdr:colOff>
      <xdr:row>58</xdr:row>
      <xdr:rowOff>157246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148373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16066</xdr:rowOff>
    </xdr:from>
    <xdr:to>
      <xdr:col>24</xdr:col>
      <xdr:colOff>63500</xdr:colOff>
      <xdr:row>79</xdr:row>
      <xdr:rowOff>19038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061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14503</xdr:rowOff>
    </xdr:from>
    <xdr:to>
      <xdr:col>19</xdr:col>
      <xdr:colOff>177800</xdr:colOff>
      <xdr:row>79</xdr:row>
      <xdr:rowOff>19038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59053"/>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14503</xdr:rowOff>
    </xdr:from>
    <xdr:to>
      <xdr:col>15</xdr:col>
      <xdr:colOff>50800</xdr:colOff>
      <xdr:row>79</xdr:row>
      <xdr:rowOff>18980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59053"/>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18980</xdr:rowOff>
    </xdr:from>
    <xdr:to>
      <xdr:col>10</xdr:col>
      <xdr:colOff>114300</xdr:colOff>
      <xdr:row>79</xdr:row>
      <xdr:rowOff>20180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63530"/>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136716</xdr:rowOff>
    </xdr:from>
    <xdr:to>
      <xdr:col>24</xdr:col>
      <xdr:colOff>114300</xdr:colOff>
      <xdr:row>79</xdr:row>
      <xdr:rowOff>66866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51643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139688</xdr:rowOff>
    </xdr:from>
    <xdr:to>
      <xdr:col>20</xdr:col>
      <xdr:colOff>38100</xdr:colOff>
      <xdr:row>79</xdr:row>
      <xdr:rowOff>69838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60965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135153</xdr:rowOff>
    </xdr:from>
    <xdr:to>
      <xdr:col>15</xdr:col>
      <xdr:colOff>101600</xdr:colOff>
      <xdr:row>79</xdr:row>
      <xdr:rowOff>65303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56430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139630</xdr:rowOff>
    </xdr:from>
    <xdr:to>
      <xdr:col>10</xdr:col>
      <xdr:colOff>165100</xdr:colOff>
      <xdr:row>79</xdr:row>
      <xdr:rowOff>69780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60907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140830</xdr:rowOff>
    </xdr:from>
    <xdr:to>
      <xdr:col>6</xdr:col>
      <xdr:colOff>38100</xdr:colOff>
      <xdr:row>79</xdr:row>
      <xdr:rowOff>70980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62107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113929</xdr:rowOff>
    </xdr:from>
    <xdr:to>
      <xdr:col>24</xdr:col>
      <xdr:colOff>63500</xdr:colOff>
      <xdr:row>97</xdr:row>
      <xdr:rowOff>24912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3129"/>
          <a:ext cx="8382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71310</xdr:rowOff>
    </xdr:from>
    <xdr:to>
      <xdr:col>19</xdr:col>
      <xdr:colOff>177800</xdr:colOff>
      <xdr:row>97</xdr:row>
      <xdr:rowOff>24912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30510"/>
          <a:ext cx="889000" cy="1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71310</xdr:rowOff>
    </xdr:from>
    <xdr:to>
      <xdr:col>15</xdr:col>
      <xdr:colOff>50800</xdr:colOff>
      <xdr:row>97</xdr:row>
      <xdr:rowOff>96380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30510"/>
          <a:ext cx="889000" cy="1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96380</xdr:rowOff>
    </xdr:from>
    <xdr:to>
      <xdr:col>10</xdr:col>
      <xdr:colOff>114300</xdr:colOff>
      <xdr:row>97</xdr:row>
      <xdr:rowOff>106347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27030"/>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63129</xdr:rowOff>
    </xdr:from>
    <xdr:to>
      <xdr:col>24</xdr:col>
      <xdr:colOff>114300</xdr:colOff>
      <xdr:row>96</xdr:row>
      <xdr:rowOff>164729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41556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145562</xdr:rowOff>
    </xdr:from>
    <xdr:to>
      <xdr:col>20</xdr:col>
      <xdr:colOff>38100</xdr:colOff>
      <xdr:row>97</xdr:row>
      <xdr:rowOff>75712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66839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20510</xdr:rowOff>
    </xdr:from>
    <xdr:to>
      <xdr:col>15</xdr:col>
      <xdr:colOff>101600</xdr:colOff>
      <xdr:row>96</xdr:row>
      <xdr:rowOff>122110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113237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45580</xdr:rowOff>
    </xdr:from>
    <xdr:to>
      <xdr:col>10</xdr:col>
      <xdr:colOff>165100</xdr:colOff>
      <xdr:row>97</xdr:row>
      <xdr:rowOff>147180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55547</xdr:rowOff>
    </xdr:from>
    <xdr:to>
      <xdr:col>6</xdr:col>
      <xdr:colOff>38100</xdr:colOff>
      <xdr:row>97</xdr:row>
      <xdr:rowOff>157147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148274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130621</xdr:rowOff>
    </xdr:from>
    <xdr:to>
      <xdr:col>55</xdr:col>
      <xdr:colOff>0</xdr:colOff>
      <xdr:row>37</xdr:row>
      <xdr:rowOff>154083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74271"/>
          <a:ext cx="8382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153805</xdr:rowOff>
    </xdr:from>
    <xdr:to>
      <xdr:col>50</xdr:col>
      <xdr:colOff>114300</xdr:colOff>
      <xdr:row>37</xdr:row>
      <xdr:rowOff>154083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97455"/>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134819</xdr:rowOff>
    </xdr:from>
    <xdr:to>
      <xdr:col>45</xdr:col>
      <xdr:colOff>177800</xdr:colOff>
      <xdr:row>37</xdr:row>
      <xdr:rowOff>153805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35569"/>
          <a:ext cx="889000" cy="3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134819</xdr:rowOff>
    </xdr:from>
    <xdr:to>
      <xdr:col>41</xdr:col>
      <xdr:colOff>50800</xdr:colOff>
      <xdr:row>38</xdr:row>
      <xdr:rowOff>48275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35569"/>
          <a:ext cx="889000" cy="4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58248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103283</xdr:rowOff>
    </xdr:from>
    <xdr:to>
      <xdr:col>50</xdr:col>
      <xdr:colOff>165100</xdr:colOff>
      <xdr:row>38</xdr:row>
      <xdr:rowOff>33433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24560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103005</xdr:rowOff>
    </xdr:from>
    <xdr:to>
      <xdr:col>46</xdr:col>
      <xdr:colOff>38100</xdr:colOff>
      <xdr:row>38</xdr:row>
      <xdr:rowOff>33155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24282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84019</xdr:rowOff>
    </xdr:from>
    <xdr:to>
      <xdr:col>41</xdr:col>
      <xdr:colOff>101600</xdr:colOff>
      <xdr:row>36</xdr:row>
      <xdr:rowOff>14169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5296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7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168925</xdr:rowOff>
    </xdr:from>
    <xdr:to>
      <xdr:col>36</xdr:col>
      <xdr:colOff>165100</xdr:colOff>
      <xdr:row>38</xdr:row>
      <xdr:rowOff>99075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90202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3923</xdr:rowOff>
    </xdr:from>
    <xdr:to>
      <xdr:col>55</xdr:col>
      <xdr:colOff>0</xdr:colOff>
      <xdr:row>58</xdr:row>
      <xdr:rowOff>42611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8023"/>
          <a:ext cx="8382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3923</xdr:rowOff>
    </xdr:from>
    <xdr:to>
      <xdr:col>50</xdr:col>
      <xdr:colOff>114300</xdr:colOff>
      <xdr:row>58</xdr:row>
      <xdr:rowOff>18162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8023"/>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18162</xdr:rowOff>
    </xdr:from>
    <xdr:to>
      <xdr:col>45</xdr:col>
      <xdr:colOff>177800</xdr:colOff>
      <xdr:row>58</xdr:row>
      <xdr:rowOff>18953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2262"/>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3766</xdr:rowOff>
    </xdr:from>
    <xdr:to>
      <xdr:col>41</xdr:col>
      <xdr:colOff>50800</xdr:colOff>
      <xdr:row>58</xdr:row>
      <xdr:rowOff>18953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47866"/>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163261</xdr:rowOff>
    </xdr:from>
    <xdr:to>
      <xdr:col>55</xdr:col>
      <xdr:colOff>50800</xdr:colOff>
      <xdr:row>58</xdr:row>
      <xdr:rowOff>93411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78188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124573</xdr:rowOff>
    </xdr:from>
    <xdr:to>
      <xdr:col>50</xdr:col>
      <xdr:colOff>165100</xdr:colOff>
      <xdr:row>58</xdr:row>
      <xdr:rowOff>54723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45850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138812</xdr:rowOff>
    </xdr:from>
    <xdr:to>
      <xdr:col>46</xdr:col>
      <xdr:colOff>38100</xdr:colOff>
      <xdr:row>58</xdr:row>
      <xdr:rowOff>68962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60089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139603</xdr:rowOff>
    </xdr:from>
    <xdr:to>
      <xdr:col>41</xdr:col>
      <xdr:colOff>101600</xdr:colOff>
      <xdr:row>58</xdr:row>
      <xdr:rowOff>69753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60880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124416</xdr:rowOff>
    </xdr:from>
    <xdr:to>
      <xdr:col>36</xdr:col>
      <xdr:colOff>165100</xdr:colOff>
      <xdr:row>58</xdr:row>
      <xdr:rowOff>54566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45693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106756</xdr:rowOff>
    </xdr:from>
    <xdr:to>
      <xdr:col>55</xdr:col>
      <xdr:colOff>0</xdr:colOff>
      <xdr:row>78</xdr:row>
      <xdr:rowOff>144641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79856"/>
          <a:ext cx="8382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141046</xdr:rowOff>
    </xdr:from>
    <xdr:to>
      <xdr:col>50</xdr:col>
      <xdr:colOff>114300</xdr:colOff>
      <xdr:row>78</xdr:row>
      <xdr:rowOff>144641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4146"/>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139585</xdr:rowOff>
    </xdr:from>
    <xdr:to>
      <xdr:col>45</xdr:col>
      <xdr:colOff>177800</xdr:colOff>
      <xdr:row>78</xdr:row>
      <xdr:rowOff>141046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2685"/>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77826</xdr:rowOff>
    </xdr:from>
    <xdr:to>
      <xdr:col>41</xdr:col>
      <xdr:colOff>50800</xdr:colOff>
      <xdr:row>78</xdr:row>
      <xdr:rowOff>139585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50926"/>
          <a:ext cx="889000" cy="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55956</xdr:rowOff>
    </xdr:from>
    <xdr:to>
      <xdr:col>55</xdr:col>
      <xdr:colOff>50800</xdr:colOff>
      <xdr:row>78</xdr:row>
      <xdr:rowOff>157556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142333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93841</xdr:rowOff>
    </xdr:from>
    <xdr:to>
      <xdr:col>50</xdr:col>
      <xdr:colOff>165100</xdr:colOff>
      <xdr:row>79</xdr:row>
      <xdr:rowOff>23991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15118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90246</xdr:rowOff>
    </xdr:from>
    <xdr:to>
      <xdr:col>46</xdr:col>
      <xdr:colOff>38100</xdr:colOff>
      <xdr:row>79</xdr:row>
      <xdr:rowOff>20396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11523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88785</xdr:rowOff>
    </xdr:from>
    <xdr:to>
      <xdr:col>41</xdr:col>
      <xdr:colOff>101600</xdr:colOff>
      <xdr:row>79</xdr:row>
      <xdr:rowOff>18935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27026</xdr:rowOff>
    </xdr:from>
    <xdr:to>
      <xdr:col>36</xdr:col>
      <xdr:colOff>165100</xdr:colOff>
      <xdr:row>78</xdr:row>
      <xdr:rowOff>128626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119753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39633</xdr:rowOff>
    </xdr:from>
    <xdr:to>
      <xdr:col>55</xdr:col>
      <xdr:colOff>0</xdr:colOff>
      <xdr:row>98</xdr:row>
      <xdr:rowOff>67948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41733"/>
          <a:ext cx="8382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39633</xdr:rowOff>
    </xdr:from>
    <xdr:to>
      <xdr:col>50</xdr:col>
      <xdr:colOff>114300</xdr:colOff>
      <xdr:row>98</xdr:row>
      <xdr:rowOff>71845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41733"/>
          <a:ext cx="889000" cy="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60001</xdr:rowOff>
    </xdr:from>
    <xdr:to>
      <xdr:col>45</xdr:col>
      <xdr:colOff>177800</xdr:colOff>
      <xdr:row>98</xdr:row>
      <xdr:rowOff>71845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62101"/>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49986</xdr:rowOff>
    </xdr:from>
    <xdr:to>
      <xdr:col>41</xdr:col>
      <xdr:colOff>50800</xdr:colOff>
      <xdr:row>98</xdr:row>
      <xdr:rowOff>60001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2086"/>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17148</xdr:rowOff>
    </xdr:from>
    <xdr:to>
      <xdr:col>55</xdr:col>
      <xdr:colOff>50800</xdr:colOff>
      <xdr:row>98</xdr:row>
      <xdr:rowOff>118748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160283</xdr:rowOff>
    </xdr:from>
    <xdr:to>
      <xdr:col>50</xdr:col>
      <xdr:colOff>165100</xdr:colOff>
      <xdr:row>98</xdr:row>
      <xdr:rowOff>90433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81560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21045</xdr:rowOff>
    </xdr:from>
    <xdr:to>
      <xdr:col>46</xdr:col>
      <xdr:colOff>38100</xdr:colOff>
      <xdr:row>98</xdr:row>
      <xdr:rowOff>122645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113772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9201</xdr:rowOff>
    </xdr:from>
    <xdr:to>
      <xdr:col>41</xdr:col>
      <xdr:colOff>101600</xdr:colOff>
      <xdr:row>98</xdr:row>
      <xdr:rowOff>110801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101928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170636</xdr:rowOff>
    </xdr:from>
    <xdr:to>
      <xdr:col>36</xdr:col>
      <xdr:colOff>165100</xdr:colOff>
      <xdr:row>98</xdr:row>
      <xdr:rowOff>100786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25974</xdr:rowOff>
    </xdr:from>
    <xdr:to>
      <xdr:col>85</xdr:col>
      <xdr:colOff>127000</xdr:colOff>
      <xdr:row>78</xdr:row>
      <xdr:rowOff>26738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9074"/>
          <a:ext cx="8382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25974</xdr:rowOff>
    </xdr:from>
    <xdr:to>
      <xdr:col>81</xdr:col>
      <xdr:colOff>50800</xdr:colOff>
      <xdr:row>78</xdr:row>
      <xdr:rowOff>26513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9074"/>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19715</xdr:rowOff>
    </xdr:from>
    <xdr:to>
      <xdr:col>76</xdr:col>
      <xdr:colOff>114300</xdr:colOff>
      <xdr:row>78</xdr:row>
      <xdr:rowOff>26513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92815"/>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19715</xdr:rowOff>
    </xdr:from>
    <xdr:to>
      <xdr:col>71</xdr:col>
      <xdr:colOff>177800</xdr:colOff>
      <xdr:row>78</xdr:row>
      <xdr:rowOff>23805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92815"/>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147388</xdr:rowOff>
    </xdr:from>
    <xdr:to>
      <xdr:col>85</xdr:col>
      <xdr:colOff>177800</xdr:colOff>
      <xdr:row>78</xdr:row>
      <xdr:rowOff>77538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62315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146624</xdr:rowOff>
    </xdr:from>
    <xdr:to>
      <xdr:col>81</xdr:col>
      <xdr:colOff>101600</xdr:colOff>
      <xdr:row>78</xdr:row>
      <xdr:rowOff>76774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67901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147163</xdr:rowOff>
    </xdr:from>
    <xdr:to>
      <xdr:col>76</xdr:col>
      <xdr:colOff>165100</xdr:colOff>
      <xdr:row>78</xdr:row>
      <xdr:rowOff>77313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68440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140365</xdr:rowOff>
    </xdr:from>
    <xdr:to>
      <xdr:col>72</xdr:col>
      <xdr:colOff>38100</xdr:colOff>
      <xdr:row>78</xdr:row>
      <xdr:rowOff>70515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61642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144455</xdr:rowOff>
    </xdr:from>
    <xdr:to>
      <xdr:col>67</xdr:col>
      <xdr:colOff>101600</xdr:colOff>
      <xdr:row>78</xdr:row>
      <xdr:rowOff>74605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65732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3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118001</xdr:rowOff>
    </xdr:from>
    <xdr:to>
      <xdr:col>85</xdr:col>
      <xdr:colOff>127000</xdr:colOff>
      <xdr:row>98</xdr:row>
      <xdr:rowOff>119903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0101"/>
          <a:ext cx="8382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110499</xdr:rowOff>
    </xdr:from>
    <xdr:to>
      <xdr:col>81</xdr:col>
      <xdr:colOff>50800</xdr:colOff>
      <xdr:row>98</xdr:row>
      <xdr:rowOff>119903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2599"/>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110499</xdr:rowOff>
    </xdr:from>
    <xdr:to>
      <xdr:col>76</xdr:col>
      <xdr:colOff>114300</xdr:colOff>
      <xdr:row>98</xdr:row>
      <xdr:rowOff>122269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2599"/>
          <a:ext cx="8890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122269</xdr:rowOff>
    </xdr:from>
    <xdr:to>
      <xdr:col>71</xdr:col>
      <xdr:colOff>177800</xdr:colOff>
      <xdr:row>98</xdr:row>
      <xdr:rowOff>129335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4369"/>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67201</xdr:rowOff>
    </xdr:from>
    <xdr:to>
      <xdr:col>85</xdr:col>
      <xdr:colOff>177800</xdr:colOff>
      <xdr:row>98</xdr:row>
      <xdr:rowOff>168801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153578</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69103</xdr:rowOff>
    </xdr:from>
    <xdr:to>
      <xdr:col>81</xdr:col>
      <xdr:colOff>101600</xdr:colOff>
      <xdr:row>98</xdr:row>
      <xdr:rowOff>170703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161830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6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59699</xdr:rowOff>
    </xdr:from>
    <xdr:to>
      <xdr:col>76</xdr:col>
      <xdr:colOff>165100</xdr:colOff>
      <xdr:row>98</xdr:row>
      <xdr:rowOff>161299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152426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71469</xdr:rowOff>
    </xdr:from>
    <xdr:to>
      <xdr:col>72</xdr:col>
      <xdr:colOff>38100</xdr:colOff>
      <xdr:row>99</xdr:row>
      <xdr:rowOff>1619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164196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6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78535</xdr:rowOff>
    </xdr:from>
    <xdr:to>
      <xdr:col>67</xdr:col>
      <xdr:colOff>101600</xdr:colOff>
      <xdr:row>99</xdr:row>
      <xdr:rowOff>8685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171262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137757</xdr:rowOff>
    </xdr:from>
    <xdr:to>
      <xdr:col>116</xdr:col>
      <xdr:colOff>63500</xdr:colOff>
      <xdr:row>58</xdr:row>
      <xdr:rowOff>137780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1857"/>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12187</xdr:rowOff>
    </xdr:from>
    <xdr:to>
      <xdr:col>111</xdr:col>
      <xdr:colOff>177800</xdr:colOff>
      <xdr:row>58</xdr:row>
      <xdr:rowOff>137780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956287"/>
          <a:ext cx="889000" cy="1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12187</xdr:rowOff>
    </xdr:from>
    <xdr:to>
      <xdr:col>107</xdr:col>
      <xdr:colOff>50800</xdr:colOff>
      <xdr:row>58</xdr:row>
      <xdr:rowOff>137848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56287"/>
          <a:ext cx="889000" cy="1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137848</xdr:rowOff>
    </xdr:from>
    <xdr:to>
      <xdr:col>102</xdr:col>
      <xdr:colOff>114300</xdr:colOff>
      <xdr:row>58</xdr:row>
      <xdr:rowOff>137871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8194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86957</xdr:rowOff>
    </xdr:from>
    <xdr:to>
      <xdr:col>116</xdr:col>
      <xdr:colOff>114300</xdr:colOff>
      <xdr:row>59</xdr:row>
      <xdr:rowOff>17107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1884</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5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86980</xdr:rowOff>
    </xdr:from>
    <xdr:to>
      <xdr:col>112</xdr:col>
      <xdr:colOff>38100</xdr:colOff>
      <xdr:row>59</xdr:row>
      <xdr:rowOff>17130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8257</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132837</xdr:rowOff>
    </xdr:from>
    <xdr:to>
      <xdr:col>107</xdr:col>
      <xdr:colOff>101600</xdr:colOff>
      <xdr:row>58</xdr:row>
      <xdr:rowOff>62987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54114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9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87048</xdr:rowOff>
    </xdr:from>
    <xdr:to>
      <xdr:col>102</xdr:col>
      <xdr:colOff>165100</xdr:colOff>
      <xdr:row>59</xdr:row>
      <xdr:rowOff>17198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3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87071</xdr:rowOff>
    </xdr:from>
    <xdr:to>
      <xdr:col>98</xdr:col>
      <xdr:colOff>38100</xdr:colOff>
      <xdr:row>59</xdr:row>
      <xdr:rowOff>17221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8348</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117170</xdr:rowOff>
    </xdr:from>
    <xdr:to>
      <xdr:col>116</xdr:col>
      <xdr:colOff>63500</xdr:colOff>
      <xdr:row>77</xdr:row>
      <xdr:rowOff>153112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18820"/>
          <a:ext cx="8382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153112</xdr:rowOff>
    </xdr:from>
    <xdr:to>
      <xdr:col>111</xdr:col>
      <xdr:colOff>177800</xdr:colOff>
      <xdr:row>77</xdr:row>
      <xdr:rowOff>156680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54762"/>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156387</xdr:rowOff>
    </xdr:from>
    <xdr:to>
      <xdr:col>107</xdr:col>
      <xdr:colOff>50800</xdr:colOff>
      <xdr:row>77</xdr:row>
      <xdr:rowOff>156680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5803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86728</xdr:rowOff>
    </xdr:from>
    <xdr:to>
      <xdr:col>102</xdr:col>
      <xdr:colOff>114300</xdr:colOff>
      <xdr:row>77</xdr:row>
      <xdr:rowOff>156387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88378"/>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66370</xdr:rowOff>
    </xdr:from>
    <xdr:to>
      <xdr:col>116</xdr:col>
      <xdr:colOff>114300</xdr:colOff>
      <xdr:row>77</xdr:row>
      <xdr:rowOff>167970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44797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4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102312</xdr:rowOff>
    </xdr:from>
    <xdr:to>
      <xdr:col>112</xdr:col>
      <xdr:colOff>38100</xdr:colOff>
      <xdr:row>78</xdr:row>
      <xdr:rowOff>32462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23589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105880</xdr:rowOff>
    </xdr:from>
    <xdr:to>
      <xdr:col>107</xdr:col>
      <xdr:colOff>101600</xdr:colOff>
      <xdr:row>78</xdr:row>
      <xdr:rowOff>36030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27157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105587</xdr:rowOff>
    </xdr:from>
    <xdr:to>
      <xdr:col>102</xdr:col>
      <xdr:colOff>165100</xdr:colOff>
      <xdr:row>78</xdr:row>
      <xdr:rowOff>35737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26864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35928</xdr:rowOff>
    </xdr:from>
    <xdr:to>
      <xdr:col>98</xdr:col>
      <xdr:colOff>38100</xdr:colOff>
      <xdr:row>77</xdr:row>
      <xdr:rowOff>137528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128655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全体的には類似団体平均より低いコストで行政運営を実施してきたと言えるが、人件費と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が大きく増加している。人件費については会計年度任用職員の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後期高齢者広域連合負担金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が主な増加の要因となっている。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今後とも各特別会計への繰出金の増加が見込まれるので、適切な運用を図る。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35,393
35,109
45.37
17,610,958
17,179,116
330,484
9,113,790
14,873,965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116268</xdr:rowOff>
    </xdr:from>
    <xdr:to>
      <xdr:col>24</xdr:col>
      <xdr:colOff>63500</xdr:colOff>
      <xdr:row>36</xdr:row>
      <xdr:rowOff>7112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7018"/>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xdr:rowOff>
    </xdr:from>
    <xdr:to>
      <xdr:col>19</xdr:col>
      <xdr:colOff>177800</xdr:colOff>
      <xdr:row>36</xdr:row>
      <xdr:rowOff>19876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9312"/>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17780</xdr:rowOff>
    </xdr:from>
    <xdr:to>
      <xdr:col>15</xdr:col>
      <xdr:colOff>50800</xdr:colOff>
      <xdr:row>36</xdr:row>
      <xdr:rowOff>19876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998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170371</xdr:rowOff>
    </xdr:from>
    <xdr:to>
      <xdr:col>10</xdr:col>
      <xdr:colOff>114300</xdr:colOff>
      <xdr:row>36</xdr:row>
      <xdr:rowOff>17780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112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65468</xdr:rowOff>
    </xdr:from>
    <xdr:to>
      <xdr:col>24</xdr:col>
      <xdr:colOff>114300</xdr:colOff>
      <xdr:row>35</xdr:row>
      <xdr:rowOff>167068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88345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127762</xdr:rowOff>
    </xdr:from>
    <xdr:to>
      <xdr:col>20</xdr:col>
      <xdr:colOff>38100</xdr:colOff>
      <xdr:row>36</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49039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140526</xdr:rowOff>
    </xdr:from>
    <xdr:to>
      <xdr:col>15</xdr:col>
      <xdr:colOff>101600</xdr:colOff>
      <xdr:row>36</xdr:row>
      <xdr:rowOff>70676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61803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138430</xdr:rowOff>
    </xdr:from>
    <xdr:to>
      <xdr:col>10</xdr:col>
      <xdr:colOff>165100</xdr:colOff>
      <xdr:row>36</xdr:row>
      <xdr:rowOff>68580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59707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119571</xdr:rowOff>
    </xdr:from>
    <xdr:to>
      <xdr:col>6</xdr:col>
      <xdr:colOff>38100</xdr:colOff>
      <xdr:row>36</xdr:row>
      <xdr:rowOff>49721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146905</xdr:rowOff>
    </xdr:from>
    <xdr:to>
      <xdr:col>24</xdr:col>
      <xdr:colOff>63500</xdr:colOff>
      <xdr:row>58</xdr:row>
      <xdr:rowOff>154019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91005"/>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142240</xdr:rowOff>
    </xdr:from>
    <xdr:to>
      <xdr:col>19</xdr:col>
      <xdr:colOff>177800</xdr:colOff>
      <xdr:row>58</xdr:row>
      <xdr:rowOff>154019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86340"/>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32200</xdr:rowOff>
    </xdr:from>
    <xdr:to>
      <xdr:col>15</xdr:col>
      <xdr:colOff>50800</xdr:colOff>
      <xdr:row>58</xdr:row>
      <xdr:rowOff>142240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6300"/>
          <a:ext cx="889000" cy="1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32200</xdr:rowOff>
    </xdr:from>
    <xdr:to>
      <xdr:col>10</xdr:col>
      <xdr:colOff>114300</xdr:colOff>
      <xdr:row>58</xdr:row>
      <xdr:rowOff>165287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6300"/>
          <a:ext cx="889000" cy="1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96105</xdr:rowOff>
    </xdr:from>
    <xdr:to>
      <xdr:col>24</xdr:col>
      <xdr:colOff>114300</xdr:colOff>
      <xdr:row>59</xdr:row>
      <xdr:rowOff>26255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11032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103219</xdr:rowOff>
    </xdr:from>
    <xdr:to>
      <xdr:col>20</xdr:col>
      <xdr:colOff>38100</xdr:colOff>
      <xdr:row>59</xdr:row>
      <xdr:rowOff>33369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24496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91440</xdr:rowOff>
    </xdr:from>
    <xdr:to>
      <xdr:col>15</xdr:col>
      <xdr:colOff>101600</xdr:colOff>
      <xdr:row>59</xdr:row>
      <xdr:rowOff>21590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12717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152850</xdr:rowOff>
    </xdr:from>
    <xdr:to>
      <xdr:col>10</xdr:col>
      <xdr:colOff>165100</xdr:colOff>
      <xdr:row>58</xdr:row>
      <xdr:rowOff>83000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74127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114487</xdr:rowOff>
    </xdr:from>
    <xdr:to>
      <xdr:col>6</xdr:col>
      <xdr:colOff>38100</xdr:colOff>
      <xdr:row>59</xdr:row>
      <xdr:rowOff>44637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35764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113818</xdr:rowOff>
    </xdr:from>
    <xdr:to>
      <xdr:col>24</xdr:col>
      <xdr:colOff>63500</xdr:colOff>
      <xdr:row>75</xdr:row>
      <xdr:rowOff>165404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2568"/>
          <a:ext cx="838200" cy="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132220</xdr:rowOff>
    </xdr:from>
    <xdr:to>
      <xdr:col>19</xdr:col>
      <xdr:colOff>177800</xdr:colOff>
      <xdr:row>75</xdr:row>
      <xdr:rowOff>165404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90970"/>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132220</xdr:rowOff>
    </xdr:from>
    <xdr:to>
      <xdr:col>15</xdr:col>
      <xdr:colOff>50800</xdr:colOff>
      <xdr:row>76</xdr:row>
      <xdr:rowOff>63151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90970"/>
          <a:ext cx="889000" cy="1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63151</xdr:rowOff>
    </xdr:from>
    <xdr:to>
      <xdr:col>10</xdr:col>
      <xdr:colOff>114300</xdr:colOff>
      <xdr:row>76</xdr:row>
      <xdr:rowOff>100865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93351"/>
          <a:ext cx="889000" cy="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63018</xdr:rowOff>
    </xdr:from>
    <xdr:to>
      <xdr:col>24</xdr:col>
      <xdr:colOff>114300</xdr:colOff>
      <xdr:row>75</xdr:row>
      <xdr:rowOff>164618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41445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114604</xdr:rowOff>
    </xdr:from>
    <xdr:to>
      <xdr:col>20</xdr:col>
      <xdr:colOff>38100</xdr:colOff>
      <xdr:row>76</xdr:row>
      <xdr:rowOff>44754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35881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6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81420</xdr:rowOff>
    </xdr:from>
    <xdr:to>
      <xdr:col>15</xdr:col>
      <xdr:colOff>101600</xdr:colOff>
      <xdr:row>76</xdr:row>
      <xdr:rowOff>11570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3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12351</xdr:rowOff>
    </xdr:from>
    <xdr:to>
      <xdr:col>10</xdr:col>
      <xdr:colOff>165100</xdr:colOff>
      <xdr:row>76</xdr:row>
      <xdr:rowOff>113951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130478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50065</xdr:rowOff>
    </xdr:from>
    <xdr:to>
      <xdr:col>6</xdr:col>
      <xdr:colOff>38100</xdr:colOff>
      <xdr:row>76</xdr:row>
      <xdr:rowOff>151665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142792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82975</xdr:rowOff>
    </xdr:from>
    <xdr:to>
      <xdr:col>24</xdr:col>
      <xdr:colOff>63500</xdr:colOff>
      <xdr:row>97</xdr:row>
      <xdr:rowOff>108775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13625"/>
          <a:ext cx="8382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82975</xdr:rowOff>
    </xdr:from>
    <xdr:to>
      <xdr:col>19</xdr:col>
      <xdr:colOff>177800</xdr:colOff>
      <xdr:row>97</xdr:row>
      <xdr:rowOff>85499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13625"/>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85499</xdr:rowOff>
    </xdr:from>
    <xdr:to>
      <xdr:col>15</xdr:col>
      <xdr:colOff>50800</xdr:colOff>
      <xdr:row>97</xdr:row>
      <xdr:rowOff>121700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16149"/>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121700</xdr:rowOff>
    </xdr:from>
    <xdr:to>
      <xdr:col>10</xdr:col>
      <xdr:colOff>114300</xdr:colOff>
      <xdr:row>97</xdr:row>
      <xdr:rowOff>126611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2350"/>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57975</xdr:rowOff>
    </xdr:from>
    <xdr:to>
      <xdr:col>24</xdr:col>
      <xdr:colOff>114300</xdr:colOff>
      <xdr:row>97</xdr:row>
      <xdr:rowOff>159575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144352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32175</xdr:rowOff>
    </xdr:from>
    <xdr:to>
      <xdr:col>20</xdr:col>
      <xdr:colOff>38100</xdr:colOff>
      <xdr:row>97</xdr:row>
      <xdr:rowOff>133775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124902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34699</xdr:rowOff>
    </xdr:from>
    <xdr:to>
      <xdr:col>15</xdr:col>
      <xdr:colOff>101600</xdr:colOff>
      <xdr:row>97</xdr:row>
      <xdr:rowOff>136299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127426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70900</xdr:rowOff>
    </xdr:from>
    <xdr:to>
      <xdr:col>10</xdr:col>
      <xdr:colOff>165100</xdr:colOff>
      <xdr:row>98</xdr:row>
      <xdr:rowOff>1050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163627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75811</xdr:rowOff>
    </xdr:from>
    <xdr:to>
      <xdr:col>6</xdr:col>
      <xdr:colOff>38100</xdr:colOff>
      <xdr:row>98</xdr:row>
      <xdr:rowOff>5961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168538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53485</xdr:rowOff>
    </xdr:from>
    <xdr:to>
      <xdr:col>55</xdr:col>
      <xdr:colOff>0</xdr:colOff>
      <xdr:row>39</xdr:row>
      <xdr:rowOff>53485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400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53485</xdr:rowOff>
    </xdr:from>
    <xdr:to>
      <xdr:col>50</xdr:col>
      <xdr:colOff>114300</xdr:colOff>
      <xdr:row>39</xdr:row>
      <xdr:rowOff>54139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4003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54139</xdr:rowOff>
    </xdr:from>
    <xdr:to>
      <xdr:col>45</xdr:col>
      <xdr:colOff>177800</xdr:colOff>
      <xdr:row>39</xdr:row>
      <xdr:rowOff>54465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4068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54465</xdr:rowOff>
    </xdr:from>
    <xdr:to>
      <xdr:col>41</xdr:col>
      <xdr:colOff>50800</xdr:colOff>
      <xdr:row>39</xdr:row>
      <xdr:rowOff>55445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4101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2685</xdr:rowOff>
    </xdr:from>
    <xdr:to>
      <xdr:col>55</xdr:col>
      <xdr:colOff>50800</xdr:colOff>
      <xdr:row>39</xdr:row>
      <xdr:rowOff>104285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89062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0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2685</xdr:rowOff>
    </xdr:from>
    <xdr:to>
      <xdr:col>50</xdr:col>
      <xdr:colOff>165100</xdr:colOff>
      <xdr:row>39</xdr:row>
      <xdr:rowOff>104285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95412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3339</xdr:rowOff>
    </xdr:from>
    <xdr:to>
      <xdr:col>46</xdr:col>
      <xdr:colOff>38100</xdr:colOff>
      <xdr:row>39</xdr:row>
      <xdr:rowOff>104939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96066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3665</xdr:rowOff>
    </xdr:from>
    <xdr:to>
      <xdr:col>41</xdr:col>
      <xdr:colOff>101600</xdr:colOff>
      <xdr:row>39</xdr:row>
      <xdr:rowOff>105265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96392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8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4645</xdr:rowOff>
    </xdr:from>
    <xdr:to>
      <xdr:col>36</xdr:col>
      <xdr:colOff>165100</xdr:colOff>
      <xdr:row>39</xdr:row>
      <xdr:rowOff>106245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97372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115187</xdr:rowOff>
    </xdr:from>
    <xdr:to>
      <xdr:col>55</xdr:col>
      <xdr:colOff>0</xdr:colOff>
      <xdr:row>58</xdr:row>
      <xdr:rowOff>128705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59287"/>
          <a:ext cx="8382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52146</xdr:rowOff>
    </xdr:from>
    <xdr:to>
      <xdr:col>50</xdr:col>
      <xdr:colOff>114300</xdr:colOff>
      <xdr:row>58</xdr:row>
      <xdr:rowOff>115187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96246"/>
          <a:ext cx="889000" cy="6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52146</xdr:rowOff>
    </xdr:from>
    <xdr:to>
      <xdr:col>45</xdr:col>
      <xdr:colOff>177800</xdr:colOff>
      <xdr:row>58</xdr:row>
      <xdr:rowOff>137947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96246"/>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137947</xdr:rowOff>
    </xdr:from>
    <xdr:to>
      <xdr:col>41</xdr:col>
      <xdr:colOff>50800</xdr:colOff>
      <xdr:row>58</xdr:row>
      <xdr:rowOff>153058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82047"/>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77905</xdr:rowOff>
    </xdr:from>
    <xdr:to>
      <xdr:col>55</xdr:col>
      <xdr:colOff>50800</xdr:colOff>
      <xdr:row>59</xdr:row>
      <xdr:rowOff>8055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164282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3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64387</xdr:rowOff>
    </xdr:from>
    <xdr:to>
      <xdr:col>50</xdr:col>
      <xdr:colOff>165100</xdr:colOff>
      <xdr:row>58</xdr:row>
      <xdr:rowOff>165987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157114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1346</xdr:rowOff>
    </xdr:from>
    <xdr:to>
      <xdr:col>46</xdr:col>
      <xdr:colOff>38100</xdr:colOff>
      <xdr:row>58</xdr:row>
      <xdr:rowOff>102946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94073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87147</xdr:rowOff>
    </xdr:from>
    <xdr:to>
      <xdr:col>41</xdr:col>
      <xdr:colOff>101600</xdr:colOff>
      <xdr:row>59</xdr:row>
      <xdr:rowOff>17297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102258</xdr:rowOff>
    </xdr:from>
    <xdr:to>
      <xdr:col>36</xdr:col>
      <xdr:colOff>165100</xdr:colOff>
      <xdr:row>59</xdr:row>
      <xdr:rowOff>32408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4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23535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3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120634</xdr:rowOff>
    </xdr:from>
    <xdr:to>
      <xdr:col>55</xdr:col>
      <xdr:colOff>0</xdr:colOff>
      <xdr:row>78</xdr:row>
      <xdr:rowOff>121193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93734"/>
          <a:ext cx="8382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95132</xdr:rowOff>
    </xdr:from>
    <xdr:to>
      <xdr:col>50</xdr:col>
      <xdr:colOff>114300</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6823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95132</xdr:rowOff>
    </xdr:from>
    <xdr:to>
      <xdr:col>45</xdr:col>
      <xdr:colOff>177800</xdr:colOff>
      <xdr:row>78</xdr:row>
      <xdr:rowOff>120803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8232"/>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120803</xdr:rowOff>
    </xdr:from>
    <xdr:to>
      <xdr:col>41</xdr:col>
      <xdr:colOff>50800</xdr:colOff>
      <xdr:row>78</xdr:row>
      <xdr:rowOff>121234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93903"/>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69834</xdr:rowOff>
    </xdr:from>
    <xdr:to>
      <xdr:col>55</xdr:col>
      <xdr:colOff>50800</xdr:colOff>
      <xdr:row>78</xdr:row>
      <xdr:rowOff>171434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156211</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70393</xdr:rowOff>
    </xdr:from>
    <xdr:to>
      <xdr:col>50</xdr:col>
      <xdr:colOff>165100</xdr:colOff>
      <xdr:row>79</xdr:row>
      <xdr:rowOff>543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163120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3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44332</xdr:rowOff>
    </xdr:from>
    <xdr:to>
      <xdr:col>46</xdr:col>
      <xdr:colOff>38100</xdr:colOff>
      <xdr:row>78</xdr:row>
      <xdr:rowOff>145932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137059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70003</xdr:rowOff>
    </xdr:from>
    <xdr:to>
      <xdr:col>41</xdr:col>
      <xdr:colOff>101600</xdr:colOff>
      <xdr:row>79</xdr:row>
      <xdr:rowOff>153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162730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70434</xdr:rowOff>
    </xdr:from>
    <xdr:to>
      <xdr:col>36</xdr:col>
      <xdr:colOff>165100</xdr:colOff>
      <xdr:row>79</xdr:row>
      <xdr:rowOff>584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163161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146070</xdr:rowOff>
    </xdr:from>
    <xdr:to>
      <xdr:col>55</xdr:col>
      <xdr:colOff>0</xdr:colOff>
      <xdr:row>97</xdr:row>
      <xdr:rowOff>61519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05270"/>
          <a:ext cx="838200" cy="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146070</xdr:rowOff>
    </xdr:from>
    <xdr:to>
      <xdr:col>50</xdr:col>
      <xdr:colOff>114300</xdr:colOff>
      <xdr:row>97</xdr:row>
      <xdr:rowOff>59080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05270"/>
          <a:ext cx="889000" cy="8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29888</xdr:rowOff>
    </xdr:from>
    <xdr:to>
      <xdr:col>45</xdr:col>
      <xdr:colOff>177800</xdr:colOff>
      <xdr:row>97</xdr:row>
      <xdr:rowOff>59080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60538"/>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17148</xdr:rowOff>
    </xdr:from>
    <xdr:to>
      <xdr:col>41</xdr:col>
      <xdr:colOff>50800</xdr:colOff>
      <xdr:row>97</xdr:row>
      <xdr:rowOff>29888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47798"/>
          <a:ext cx="8890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10719</xdr:rowOff>
    </xdr:from>
    <xdr:to>
      <xdr:col>55</xdr:col>
      <xdr:colOff>50800</xdr:colOff>
      <xdr:row>97</xdr:row>
      <xdr:rowOff>112319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160596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95270</xdr:rowOff>
    </xdr:from>
    <xdr:to>
      <xdr:col>50</xdr:col>
      <xdr:colOff>165100</xdr:colOff>
      <xdr:row>97</xdr:row>
      <xdr:rowOff>25420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8280</xdr:rowOff>
    </xdr:from>
    <xdr:to>
      <xdr:col>46</xdr:col>
      <xdr:colOff>38100</xdr:colOff>
      <xdr:row>97</xdr:row>
      <xdr:rowOff>109880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101007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150538</xdr:rowOff>
    </xdr:from>
    <xdr:to>
      <xdr:col>41</xdr:col>
      <xdr:colOff>101600</xdr:colOff>
      <xdr:row>97</xdr:row>
      <xdr:rowOff>80688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71815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0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137798</xdr:rowOff>
    </xdr:from>
    <xdr:to>
      <xdr:col>36</xdr:col>
      <xdr:colOff>165100</xdr:colOff>
      <xdr:row>97</xdr:row>
      <xdr:rowOff>67948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59075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170927</xdr:rowOff>
    </xdr:from>
    <xdr:to>
      <xdr:col>85</xdr:col>
      <xdr:colOff>127000</xdr:colOff>
      <xdr:row>37</xdr:row>
      <xdr:rowOff>13810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43127"/>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171316</xdr:rowOff>
    </xdr:from>
    <xdr:to>
      <xdr:col>81</xdr:col>
      <xdr:colOff>50800</xdr:colOff>
      <xdr:row>37</xdr:row>
      <xdr:rowOff>13810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43516"/>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171316</xdr:rowOff>
    </xdr:from>
    <xdr:to>
      <xdr:col>76</xdr:col>
      <xdr:colOff>114300</xdr:colOff>
      <xdr:row>37</xdr:row>
      <xdr:rowOff>47117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43516"/>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47117</xdr:rowOff>
    </xdr:from>
    <xdr:to>
      <xdr:col>71</xdr:col>
      <xdr:colOff>177800</xdr:colOff>
      <xdr:row>37</xdr:row>
      <xdr:rowOff>49152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90767"/>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120127</xdr:rowOff>
    </xdr:from>
    <xdr:to>
      <xdr:col>85</xdr:col>
      <xdr:colOff>177800</xdr:colOff>
      <xdr:row>37</xdr:row>
      <xdr:rowOff>50277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35054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134460</xdr:rowOff>
    </xdr:from>
    <xdr:to>
      <xdr:col>81</xdr:col>
      <xdr:colOff>101600</xdr:colOff>
      <xdr:row>37</xdr:row>
      <xdr:rowOff>64610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120516</xdr:rowOff>
    </xdr:from>
    <xdr:to>
      <xdr:col>76</xdr:col>
      <xdr:colOff>165100</xdr:colOff>
      <xdr:row>37</xdr:row>
      <xdr:rowOff>50666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41793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167767</xdr:rowOff>
    </xdr:from>
    <xdr:to>
      <xdr:col>72</xdr:col>
      <xdr:colOff>38100</xdr:colOff>
      <xdr:row>37</xdr:row>
      <xdr:rowOff>97917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169802</xdr:rowOff>
    </xdr:from>
    <xdr:to>
      <xdr:col>67</xdr:col>
      <xdr:colOff>101600</xdr:colOff>
      <xdr:row>37</xdr:row>
      <xdr:rowOff>99952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3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119830</xdr:rowOff>
    </xdr:from>
    <xdr:to>
      <xdr:col>85</xdr:col>
      <xdr:colOff>127000</xdr:colOff>
      <xdr:row>57</xdr:row>
      <xdr:rowOff>153763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2480"/>
          <a:ext cx="838200" cy="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153763</xdr:rowOff>
    </xdr:from>
    <xdr:to>
      <xdr:col>81</xdr:col>
      <xdr:colOff>50800</xdr:colOff>
      <xdr:row>57</xdr:row>
      <xdr:rowOff>158248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2641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145680</xdr:rowOff>
    </xdr:from>
    <xdr:to>
      <xdr:col>76</xdr:col>
      <xdr:colOff>114300</xdr:colOff>
      <xdr:row>57</xdr:row>
      <xdr:rowOff>158248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18330"/>
          <a:ext cx="8890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139910</xdr:rowOff>
    </xdr:from>
    <xdr:to>
      <xdr:col>71</xdr:col>
      <xdr:colOff>177800</xdr:colOff>
      <xdr:row>57</xdr:row>
      <xdr:rowOff>145680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12560"/>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69030</xdr:rowOff>
    </xdr:from>
    <xdr:to>
      <xdr:col>85</xdr:col>
      <xdr:colOff>177800</xdr:colOff>
      <xdr:row>57</xdr:row>
      <xdr:rowOff>170630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155407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102963</xdr:rowOff>
    </xdr:from>
    <xdr:to>
      <xdr:col>81</xdr:col>
      <xdr:colOff>101600</xdr:colOff>
      <xdr:row>58</xdr:row>
      <xdr:rowOff>33113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24240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107448</xdr:rowOff>
    </xdr:from>
    <xdr:to>
      <xdr:col>76</xdr:col>
      <xdr:colOff>165100</xdr:colOff>
      <xdr:row>58</xdr:row>
      <xdr:rowOff>37598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28725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94880</xdr:rowOff>
    </xdr:from>
    <xdr:to>
      <xdr:col>72</xdr:col>
      <xdr:colOff>38100</xdr:colOff>
      <xdr:row>58</xdr:row>
      <xdr:rowOff>25030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16157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6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89110</xdr:rowOff>
    </xdr:from>
    <xdr:to>
      <xdr:col>67</xdr:col>
      <xdr:colOff>101600</xdr:colOff>
      <xdr:row>58</xdr:row>
      <xdr:rowOff>19260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5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25974</xdr:rowOff>
    </xdr:from>
    <xdr:to>
      <xdr:col>85</xdr:col>
      <xdr:colOff>127000</xdr:colOff>
      <xdr:row>98</xdr:row>
      <xdr:rowOff>26738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28074"/>
          <a:ext cx="8382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25974</xdr:rowOff>
    </xdr:from>
    <xdr:to>
      <xdr:col>81</xdr:col>
      <xdr:colOff>50800</xdr:colOff>
      <xdr:row>98</xdr:row>
      <xdr:rowOff>26513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8074"/>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19715</xdr:rowOff>
    </xdr:from>
    <xdr:to>
      <xdr:col>76</xdr:col>
      <xdr:colOff>114300</xdr:colOff>
      <xdr:row>98</xdr:row>
      <xdr:rowOff>26513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21815"/>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19715</xdr:rowOff>
    </xdr:from>
    <xdr:to>
      <xdr:col>71</xdr:col>
      <xdr:colOff>177800</xdr:colOff>
      <xdr:row>98</xdr:row>
      <xdr:rowOff>23805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21815"/>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147388</xdr:rowOff>
    </xdr:from>
    <xdr:to>
      <xdr:col>85</xdr:col>
      <xdr:colOff>177800</xdr:colOff>
      <xdr:row>98</xdr:row>
      <xdr:rowOff>77538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62315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146624</xdr:rowOff>
    </xdr:from>
    <xdr:to>
      <xdr:col>81</xdr:col>
      <xdr:colOff>101600</xdr:colOff>
      <xdr:row>98</xdr:row>
      <xdr:rowOff>76774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67901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147163</xdr:rowOff>
    </xdr:from>
    <xdr:to>
      <xdr:col>76</xdr:col>
      <xdr:colOff>165100</xdr:colOff>
      <xdr:row>98</xdr:row>
      <xdr:rowOff>77313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68440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140365</xdr:rowOff>
    </xdr:from>
    <xdr:to>
      <xdr:col>72</xdr:col>
      <xdr:colOff>38100</xdr:colOff>
      <xdr:row>98</xdr:row>
      <xdr:rowOff>70515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61642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144455</xdr:rowOff>
    </xdr:from>
    <xdr:to>
      <xdr:col>67</xdr:col>
      <xdr:colOff>101600</xdr:colOff>
      <xdr:row>98</xdr:row>
      <xdr:rowOff>74605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65732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前年度と比較し、民生費が大きく増加してるが、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各特別会計への繰出金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が押し上げる要因となっている。しかし、全ての項目について類似団体平均を下回る結果となった。今後においても、行政改革プランを着実に推進し、可能な限りコスト削減を図る。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年度は行政改革プランに基づく取り組みを推進し、経費削減、効率的かつ効果的な財政運営に努めた結果、財政調整基金を取り崩さず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続けて実質単年度収支は黒字となった。しかし、少子高齢化、人口減少により市税収入の大幅な増加は見込めず、各特別会計への繰出金の増加も懸念されるため、財政収支の均衡を図る努力を継続し、健全な財政運営に努めたい。</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現在で、連結実質決算における赤字比率は発生していない。しかしながら、住宅新築資金等貸付事業特別会計においては、金額こそ縮小しているものの、依然として赤字を抱えている。引き続き、償還強化等に取り組み、累積赤字の解消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去の普通建設事業の財源として発行した地方債等の元利償還金の返済額が大きく、依然として実質公債費比率は高水準となっている。今後の財政見通しについては、継続的な大型建設事業の実施に伴い、新発債の増加が見込まれるため、より一層の計画内容や規模等について精査を行い、元利償還金の低減を目指す。</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過去の大型建設事業の財源として発行した地方債の元利償還金が大きく、実質公債費比率が高水準の状態が続いている。地方債残高については、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となっているものの、今後の財政見通しについては、継続的な大型建設事業の実施に伴い、新発債の増加が見込まれるため、今後の財政需要について精査を行い、新規発行を極力抑えることで、元利償還金の低減を図っ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徳島県小松島市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財政調整基金、減債基金から取り崩しを行わなかったことにより、基金全体として３億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今後施設整備事業等が控えていることから、短期的には基金の減少が想定される。行政改革プランを着実に実施し、更なる行政改革を行っていく。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・金磯地区整備基金：金磯地区基本計画に係る公共・公益施設の整備促進。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・地域福祉基金：高齢者等の在宅福祉、生きがい、健康づくりなど保健福祉の増進に関する施策の推進。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・奨学基金：経済的理由により就学が困難な高校生等への奨学金給付によって、教育の機会均等を推進。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・森林環境整備基金：森林の整備等に関する施策の推進。</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・奨学基金：事業実施のために約３６万円を取り崩した。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・森林環境整備基金：事業実施のために約１０２万円を取り崩したが、森林環境譲与税として交付された約４３７万円を積み立てたことによる増加。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各基金の設置目的に従い、引き続き適正な運用に努める。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ふるさと応援寄附金や企業版ふるさと応援寄附金、特別交付税の増等により決算上余剰金が発生したため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８千９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今後予定している大型建設事業の実施や、扶助費、特別会計への繰出金の増加傾向があと数年は続くと見込まれるため、短期的には取り崩しが避けられない見込みである。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年度に追加交付を受けた普通交付税のうち、臨時財政対策債償還基金費として交付された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２７５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千円などを積み立てたことによるものである。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建設事業の継続的な実施に伴い、短期的には公債費の償還財源としての取り崩しが想定される。基金残高に配意し、投資的経費について事業の選択と集中を行い、まずは取り崩しが不要となるような財政構造をめざす。</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17610958</v>
      </c>
      <c r="BO4" s="449"/>
      <c r="BP4" s="449"/>
      <c r="BQ4" s="449"/>
      <c r="BR4" s="449"/>
      <c r="BS4" s="449"/>
      <c r="BT4" s="449"/>
      <c r="BU4" s="450"/>
      <c r="BV4" s="448">
        <v>17884023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3.6</v>
      </c>
      <c r="CU4" s="589"/>
      <c r="CV4" s="589"/>
      <c r="CW4" s="589"/>
      <c r="CX4" s="589"/>
      <c r="CY4" s="589"/>
      <c r="CZ4" s="589"/>
      <c r="DA4" s="590"/>
      <c r="DB4" s="588">
        <v>6.4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17179116</v>
      </c>
      <c r="BO5" s="420"/>
      <c r="BP5" s="420"/>
      <c r="BQ5" s="420"/>
      <c r="BR5" s="420"/>
      <c r="BS5" s="420"/>
      <c r="BT5" s="420"/>
      <c r="BU5" s="421"/>
      <c r="BV5" s="419">
        <v>17198769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97.5</v>
      </c>
      <c r="CU5" s="417"/>
      <c r="CV5" s="417"/>
      <c r="CW5" s="417"/>
      <c r="CX5" s="417"/>
      <c r="CY5" s="417"/>
      <c r="CZ5" s="417"/>
      <c r="DA5" s="418"/>
      <c r="DB5" s="416">
        <v>94.5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431842</v>
      </c>
      <c r="BO6" s="420"/>
      <c r="BP6" s="420"/>
      <c r="BQ6" s="420"/>
      <c r="BR6" s="420"/>
      <c r="BS6" s="420"/>
      <c r="BT6" s="420"/>
      <c r="BU6" s="421"/>
      <c r="BV6" s="419">
        <v>685254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98.3</v>
      </c>
      <c r="CU6" s="563"/>
      <c r="CV6" s="563"/>
      <c r="CW6" s="563"/>
      <c r="CX6" s="563"/>
      <c r="CY6" s="563"/>
      <c r="CZ6" s="563"/>
      <c r="DA6" s="564"/>
      <c r="DB6" s="562">
        <v>96.2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101358</v>
      </c>
      <c r="BO7" s="420"/>
      <c r="BP7" s="420"/>
      <c r="BQ7" s="420"/>
      <c r="BR7" s="420"/>
      <c r="BS7" s="420"/>
      <c r="BT7" s="420"/>
      <c r="BU7" s="421"/>
      <c r="BV7" s="419">
        <v>104612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9113790</v>
      </c>
      <c r="CU7" s="420"/>
      <c r="CV7" s="420"/>
      <c r="CW7" s="420"/>
      <c r="CX7" s="420"/>
      <c r="CY7" s="420"/>
      <c r="CZ7" s="420"/>
      <c r="DA7" s="421"/>
      <c r="DB7" s="419">
        <v>9088276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330484</v>
      </c>
      <c r="BO8" s="420"/>
      <c r="BP8" s="420"/>
      <c r="BQ8" s="420"/>
      <c r="BR8" s="420"/>
      <c r="BS8" s="420"/>
      <c r="BT8" s="420"/>
      <c r="BU8" s="421"/>
      <c r="BV8" s="419">
        <v>580642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0.56000000000000005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36149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-250158</v>
      </c>
      <c r="BO9" s="420"/>
      <c r="BP9" s="420"/>
      <c r="BQ9" s="420"/>
      <c r="BR9" s="420"/>
      <c r="BS9" s="420"/>
      <c r="BT9" s="420"/>
      <c r="BU9" s="421"/>
      <c r="BV9" s="419">
        <v>-8897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14.7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38755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288578</v>
      </c>
      <c r="BO10" s="420"/>
      <c r="BP10" s="420"/>
      <c r="BQ10" s="420"/>
      <c r="BR10" s="420"/>
      <c r="BS10" s="420"/>
      <c r="BT10" s="420"/>
      <c r="BU10" s="421"/>
      <c r="BV10" s="419">
        <v>305416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20000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35393</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35109</v>
      </c>
      <c r="S13" s="507"/>
      <c r="T13" s="507"/>
      <c r="U13" s="507"/>
      <c r="V13" s="508"/>
      <c r="W13" s="509" t="s">
        <v>130</v>
      </c>
      <c r="X13" s="405"/>
      <c r="Y13" s="405"/>
      <c r="Z13" s="405"/>
      <c r="AA13" s="405"/>
      <c r="AB13" s="406"/>
      <c r="AC13" s="372">
        <v>1301</v>
      </c>
      <c r="AD13" s="373"/>
      <c r="AE13" s="373"/>
      <c r="AF13" s="373"/>
      <c r="AG13" s="374"/>
      <c r="AH13" s="372">
        <v>1461</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38420</v>
      </c>
      <c r="BO13" s="420"/>
      <c r="BP13" s="420"/>
      <c r="BQ13" s="420"/>
      <c r="BR13" s="420"/>
      <c r="BS13" s="420"/>
      <c r="BT13" s="420"/>
      <c r="BU13" s="421"/>
      <c r="BV13" s="419">
        <v>316519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12.2</v>
      </c>
      <c r="CU13" s="417"/>
      <c r="CV13" s="417"/>
      <c r="CW13" s="417"/>
      <c r="CX13" s="417"/>
      <c r="CY13" s="417"/>
      <c r="CZ13" s="417"/>
      <c r="DA13" s="418"/>
      <c r="DB13" s="416">
        <v>12.6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35894</v>
      </c>
      <c r="S14" s="507"/>
      <c r="T14" s="507"/>
      <c r="U14" s="507"/>
      <c r="V14" s="508"/>
      <c r="W14" s="510"/>
      <c r="X14" s="408"/>
      <c r="Y14" s="408"/>
      <c r="Z14" s="408"/>
      <c r="AA14" s="408"/>
      <c r="AB14" s="409"/>
      <c r="AC14" s="499">
        <v>8.1</v>
      </c>
      <c r="AD14" s="500"/>
      <c r="AE14" s="500"/>
      <c r="AF14" s="500"/>
      <c r="AG14" s="501"/>
      <c r="AH14" s="499">
        <v>8.3000000000000007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62.5</v>
      </c>
      <c r="CU14" s="517"/>
      <c r="CV14" s="517"/>
      <c r="CW14" s="517"/>
      <c r="CX14" s="517"/>
      <c r="CY14" s="517"/>
      <c r="CZ14" s="517"/>
      <c r="DA14" s="518"/>
      <c r="DB14" s="516">
        <v>83.6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35643</v>
      </c>
      <c r="S15" s="507"/>
      <c r="T15" s="507"/>
      <c r="U15" s="507"/>
      <c r="V15" s="508"/>
      <c r="W15" s="509" t="s">
        <v>137</v>
      </c>
      <c r="X15" s="405"/>
      <c r="Y15" s="405"/>
      <c r="Z15" s="405"/>
      <c r="AA15" s="405"/>
      <c r="AB15" s="406"/>
      <c r="AC15" s="372">
        <v>3826</v>
      </c>
      <c r="AD15" s="373"/>
      <c r="AE15" s="373"/>
      <c r="AF15" s="373"/>
      <c r="AG15" s="374"/>
      <c r="AH15" s="372">
        <v>4127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4432192</v>
      </c>
      <c r="BO15" s="449"/>
      <c r="BP15" s="449"/>
      <c r="BQ15" s="449"/>
      <c r="BR15" s="449"/>
      <c r="BS15" s="449"/>
      <c r="BT15" s="449"/>
      <c r="BU15" s="450"/>
      <c r="BV15" s="448">
        <v>4346793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23.8</v>
      </c>
      <c r="AD16" s="500"/>
      <c r="AE16" s="500"/>
      <c r="AF16" s="500"/>
      <c r="AG16" s="501"/>
      <c r="AH16" s="499">
        <v>23.5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7878433</v>
      </c>
      <c r="BO16" s="420"/>
      <c r="BP16" s="420"/>
      <c r="BQ16" s="420"/>
      <c r="BR16" s="420"/>
      <c r="BS16" s="420"/>
      <c r="BT16" s="420"/>
      <c r="BU16" s="421"/>
      <c r="BV16" s="419">
        <v>7768498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10954</v>
      </c>
      <c r="AD17" s="373"/>
      <c r="AE17" s="373"/>
      <c r="AF17" s="373"/>
      <c r="AG17" s="374"/>
      <c r="AH17" s="372">
        <v>11961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5595380</v>
      </c>
      <c r="BO17" s="420"/>
      <c r="BP17" s="420"/>
      <c r="BQ17" s="420"/>
      <c r="BR17" s="420"/>
      <c r="BS17" s="420"/>
      <c r="BT17" s="420"/>
      <c r="BU17" s="421"/>
      <c r="BV17" s="419">
        <v>5498412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45.37</v>
      </c>
      <c r="M18" s="472"/>
      <c r="N18" s="472"/>
      <c r="O18" s="472"/>
      <c r="P18" s="472"/>
      <c r="Q18" s="472"/>
      <c r="R18" s="473"/>
      <c r="S18" s="473"/>
      <c r="T18" s="473"/>
      <c r="U18" s="473"/>
      <c r="V18" s="474"/>
      <c r="W18" s="490"/>
      <c r="X18" s="491"/>
      <c r="Y18" s="491"/>
      <c r="Z18" s="491"/>
      <c r="AA18" s="491"/>
      <c r="AB18" s="515"/>
      <c r="AC18" s="389">
        <v>68.099999999999994</v>
      </c>
      <c r="AD18" s="390"/>
      <c r="AE18" s="390"/>
      <c r="AF18" s="390"/>
      <c r="AG18" s="475"/>
      <c r="AH18" s="389">
        <v>68.2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9079230</v>
      </c>
      <c r="BO18" s="420"/>
      <c r="BP18" s="420"/>
      <c r="BQ18" s="420"/>
      <c r="BR18" s="420"/>
      <c r="BS18" s="420"/>
      <c r="BT18" s="420"/>
      <c r="BU18" s="421"/>
      <c r="BV18" s="419">
        <v>8762516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797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12054770</v>
      </c>
      <c r="BO19" s="420"/>
      <c r="BP19" s="420"/>
      <c r="BQ19" s="420"/>
      <c r="BR19" s="420"/>
      <c r="BS19" s="420"/>
      <c r="BT19" s="420"/>
      <c r="BU19" s="421"/>
      <c r="BV19" s="419">
        <v>11519800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15141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14873965</v>
      </c>
      <c r="BO22" s="449"/>
      <c r="BP22" s="449"/>
      <c r="BQ22" s="449"/>
      <c r="BR22" s="449"/>
      <c r="BS22" s="449"/>
      <c r="BT22" s="449"/>
      <c r="BU22" s="450"/>
      <c r="BV22" s="448">
        <v>15773916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10743041</v>
      </c>
      <c r="BO23" s="420"/>
      <c r="BP23" s="420"/>
      <c r="BQ23" s="420"/>
      <c r="BR23" s="420"/>
      <c r="BS23" s="420"/>
      <c r="BT23" s="420"/>
      <c r="BU23" s="421"/>
      <c r="BV23" s="419">
        <v>11361466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4400</v>
      </c>
      <c r="R24" s="373"/>
      <c r="S24" s="373"/>
      <c r="T24" s="373"/>
      <c r="U24" s="373"/>
      <c r="V24" s="374"/>
      <c r="W24" s="462"/>
      <c r="X24" s="399"/>
      <c r="Y24" s="400"/>
      <c r="Z24" s="375" t="s">
        <v>162</v>
      </c>
      <c r="AA24" s="376"/>
      <c r="AB24" s="376"/>
      <c r="AC24" s="376"/>
      <c r="AD24" s="376"/>
      <c r="AE24" s="376"/>
      <c r="AF24" s="376"/>
      <c r="AG24" s="377"/>
      <c r="AH24" s="372">
        <v>347</v>
      </c>
      <c r="AI24" s="373"/>
      <c r="AJ24" s="373"/>
      <c r="AK24" s="373"/>
      <c r="AL24" s="374"/>
      <c r="AM24" s="372">
        <v>1083334</v>
      </c>
      <c r="AN24" s="373"/>
      <c r="AO24" s="373"/>
      <c r="AP24" s="373"/>
      <c r="AQ24" s="373"/>
      <c r="AR24" s="374"/>
      <c r="AS24" s="372">
        <v>3122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9519256</v>
      </c>
      <c r="BO24" s="420"/>
      <c r="BP24" s="420"/>
      <c r="BQ24" s="420"/>
      <c r="BR24" s="420"/>
      <c r="BS24" s="420"/>
      <c r="BT24" s="420"/>
      <c r="BU24" s="421"/>
      <c r="BV24" s="419">
        <v>9885894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7030</v>
      </c>
      <c r="R25" s="373"/>
      <c r="S25" s="373"/>
      <c r="T25" s="373"/>
      <c r="U25" s="373"/>
      <c r="V25" s="374"/>
      <c r="W25" s="462"/>
      <c r="X25" s="399"/>
      <c r="Y25" s="400"/>
      <c r="Z25" s="375" t="s">
        <v>165</v>
      </c>
      <c r="AA25" s="376"/>
      <c r="AB25" s="376"/>
      <c r="AC25" s="376"/>
      <c r="AD25" s="376"/>
      <c r="AE25" s="376"/>
      <c r="AF25" s="376"/>
      <c r="AG25" s="377"/>
      <c r="AH25" s="372">
        <v>39</v>
      </c>
      <c r="AI25" s="373"/>
      <c r="AJ25" s="373"/>
      <c r="AK25" s="373"/>
      <c r="AL25" s="374"/>
      <c r="AM25" s="372">
        <v>113256</v>
      </c>
      <c r="AN25" s="373"/>
      <c r="AO25" s="373"/>
      <c r="AP25" s="373"/>
      <c r="AQ25" s="373"/>
      <c r="AR25" s="374"/>
      <c r="AS25" s="372">
        <v>2904</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920245</v>
      </c>
      <c r="BO25" s="449"/>
      <c r="BP25" s="449"/>
      <c r="BQ25" s="449"/>
      <c r="BR25" s="449"/>
      <c r="BS25" s="449"/>
      <c r="BT25" s="449"/>
      <c r="BU25" s="450"/>
      <c r="BV25" s="448">
        <v>1018619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6610</v>
      </c>
      <c r="R26" s="373"/>
      <c r="S26" s="373"/>
      <c r="T26" s="373"/>
      <c r="U26" s="373"/>
      <c r="V26" s="374"/>
      <c r="W26" s="462"/>
      <c r="X26" s="399"/>
      <c r="Y26" s="400"/>
      <c r="Z26" s="375" t="s">
        <v>168</v>
      </c>
      <c r="AA26" s="430"/>
      <c r="AB26" s="430"/>
      <c r="AC26" s="430"/>
      <c r="AD26" s="430"/>
      <c r="AE26" s="430"/>
      <c r="AF26" s="430"/>
      <c r="AG26" s="431"/>
      <c r="AH26" s="372">
        <v>21</v>
      </c>
      <c r="AI26" s="373"/>
      <c r="AJ26" s="373"/>
      <c r="AK26" s="373"/>
      <c r="AL26" s="374"/>
      <c r="AM26" s="372">
        <v>76482</v>
      </c>
      <c r="AN26" s="373"/>
      <c r="AO26" s="373"/>
      <c r="AP26" s="373"/>
      <c r="AQ26" s="373"/>
      <c r="AR26" s="374"/>
      <c r="AS26" s="372">
        <v>3642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100000</v>
      </c>
      <c r="BO26" s="420"/>
      <c r="BP26" s="420"/>
      <c r="BQ26" s="420"/>
      <c r="BR26" s="420"/>
      <c r="BS26" s="420"/>
      <c r="BT26" s="420"/>
      <c r="BU26" s="421"/>
      <c r="BV26" s="419">
        <v>50000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4720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19999</v>
      </c>
      <c r="AN27" s="373"/>
      <c r="AO27" s="373"/>
      <c r="AP27" s="373"/>
      <c r="AQ27" s="373"/>
      <c r="AR27" s="374"/>
      <c r="AS27" s="372">
        <v>2857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4170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1305975</v>
      </c>
      <c r="BO28" s="449"/>
      <c r="BP28" s="449"/>
      <c r="BQ28" s="449"/>
      <c r="BR28" s="449"/>
      <c r="BS28" s="449"/>
      <c r="BT28" s="449"/>
      <c r="BU28" s="450"/>
      <c r="BV28" s="448">
        <v>1017397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15</v>
      </c>
      <c r="M29" s="373"/>
      <c r="N29" s="373"/>
      <c r="O29" s="373"/>
      <c r="P29" s="374"/>
      <c r="Q29" s="372">
        <v>3910</v>
      </c>
      <c r="R29" s="373"/>
      <c r="S29" s="373"/>
      <c r="T29" s="373"/>
      <c r="U29" s="373"/>
      <c r="V29" s="374"/>
      <c r="W29" s="463"/>
      <c r="X29" s="464"/>
      <c r="Y29" s="465"/>
      <c r="Z29" s="375" t="s">
        <v>177</v>
      </c>
      <c r="AA29" s="376"/>
      <c r="AB29" s="376"/>
      <c r="AC29" s="376"/>
      <c r="AD29" s="376"/>
      <c r="AE29" s="376"/>
      <c r="AF29" s="376"/>
      <c r="AG29" s="377"/>
      <c r="AH29" s="372">
        <v>354</v>
      </c>
      <c r="AI29" s="373"/>
      <c r="AJ29" s="373"/>
      <c r="AK29" s="373"/>
      <c r="AL29" s="374"/>
      <c r="AM29" s="372">
        <v>1103333</v>
      </c>
      <c r="AN29" s="373"/>
      <c r="AO29" s="373"/>
      <c r="AP29" s="373"/>
      <c r="AQ29" s="373"/>
      <c r="AR29" s="374"/>
      <c r="AS29" s="372">
        <v>3117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789165</v>
      </c>
      <c r="BO29" s="420"/>
      <c r="BP29" s="420"/>
      <c r="BQ29" s="420"/>
      <c r="BR29" s="420"/>
      <c r="BS29" s="420"/>
      <c r="BT29" s="420"/>
      <c r="BU29" s="421"/>
      <c r="BV29" s="419">
        <v>746184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217075</v>
      </c>
      <c r="BO30" s="454"/>
      <c r="BP30" s="454"/>
      <c r="BQ30" s="454"/>
      <c r="BR30" s="454"/>
      <c r="BS30" s="454"/>
      <c r="BT30" s="454"/>
      <c r="BU30" s="455"/>
      <c r="BV30" s="453">
        <v>214049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小松島市競輪事業特別会計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小松島市下水道事業会計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小松島市外三町村衛生組合（一般会計）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小松島市土地開発公社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小松島市住宅新築資金等貸付事業特別会計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小松島市後期高齢者医療特別会計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小松島市水道事業会計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那賀川北岸地域湛水防除施設組合
（那賀川北岸地域湛水防除施設組合会計）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小松島市土地取得事業特別会計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小松島市国民健康保険特別会計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徳島県後期高齢者医療広域連合（一般会計）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小松島市介護保険特別会計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徳島県後期高齢者医療広域連合
（後期高齢者医療特別会計）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徳島県市町村総合事務組合（一般会計）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徳島県市町村総合事務組合
（徳島滞納整理機構特別会計）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R8IsKmbgYNCl6OncSXRgwGxq4DcvueRXQm0E+PnPXiJVV74ggQxqSAnOxctHv7ZhxzLDNU25sf9/IEp2ehOfw==" saltValue="ly1gxUwAu6OSJgRhRZXZ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42" sqref="R42"/>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4585929</v>
      </c>
      <c r="S5" s="674"/>
      <c r="T5" s="674"/>
      <c r="U5" s="674"/>
      <c r="V5" s="674"/>
      <c r="W5" s="674"/>
      <c r="X5" s="674"/>
      <c r="Y5" s="702"/>
      <c r="Z5" s="715">
        <v>26</v>
      </c>
      <c r="AA5" s="715"/>
      <c r="AB5" s="715"/>
      <c r="AC5" s="715"/>
      <c r="AD5" s="716">
        <v>4585929</v>
      </c>
      <c r="AE5" s="716"/>
      <c r="AF5" s="716"/>
      <c r="AG5" s="716"/>
      <c r="AH5" s="716"/>
      <c r="AI5" s="716"/>
      <c r="AJ5" s="716"/>
      <c r="AK5" s="716"/>
      <c r="AL5" s="703">
        <v>49.7</v>
      </c>
      <c r="AM5" s="685"/>
      <c r="AN5" s="685"/>
      <c r="AO5" s="704"/>
      <c r="AP5" s="676" t="s">
        <v>216</v>
      </c>
      <c r="AQ5" s="677"/>
      <c r="AR5" s="677"/>
      <c r="AS5" s="677"/>
      <c r="AT5" s="677"/>
      <c r="AU5" s="677"/>
      <c r="AV5" s="677"/>
      <c r="AW5" s="677"/>
      <c r="AX5" s="677"/>
      <c r="AY5" s="677"/>
      <c r="AZ5" s="677"/>
      <c r="BA5" s="677"/>
      <c r="BB5" s="677"/>
      <c r="BC5" s="677"/>
      <c r="BD5" s="677"/>
      <c r="BE5" s="677"/>
      <c r="BF5" s="678"/>
      <c r="BG5" s="621">
        <v>4583787</v>
      </c>
      <c r="BH5" s="622"/>
      <c r="BI5" s="622"/>
      <c r="BJ5" s="622"/>
      <c r="BK5" s="622"/>
      <c r="BL5" s="622"/>
      <c r="BM5" s="622"/>
      <c r="BN5" s="623"/>
      <c r="BO5" s="659">
        <v>100</v>
      </c>
      <c r="BP5" s="659"/>
      <c r="BQ5" s="659"/>
      <c r="BR5" s="659"/>
      <c r="BS5" s="660">
        <v>93623</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115570</v>
      </c>
      <c r="S6" s="622"/>
      <c r="T6" s="622"/>
      <c r="U6" s="622"/>
      <c r="V6" s="622"/>
      <c r="W6" s="622"/>
      <c r="X6" s="622"/>
      <c r="Y6" s="623"/>
      <c r="Z6" s="659">
        <v>0.7</v>
      </c>
      <c r="AA6" s="659"/>
      <c r="AB6" s="659"/>
      <c r="AC6" s="659"/>
      <c r="AD6" s="660">
        <v>115570</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4583787</v>
      </c>
      <c r="BH6" s="622"/>
      <c r="BI6" s="622"/>
      <c r="BJ6" s="622"/>
      <c r="BK6" s="622"/>
      <c r="BL6" s="622"/>
      <c r="BM6" s="622"/>
      <c r="BN6" s="623"/>
      <c r="BO6" s="659">
        <v>100</v>
      </c>
      <c r="BP6" s="659"/>
      <c r="BQ6" s="659"/>
      <c r="BR6" s="659"/>
      <c r="BS6" s="660">
        <v>93623</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184867</v>
      </c>
      <c r="CS6" s="622"/>
      <c r="CT6" s="622"/>
      <c r="CU6" s="622"/>
      <c r="CV6" s="622"/>
      <c r="CW6" s="622"/>
      <c r="CX6" s="622"/>
      <c r="CY6" s="623"/>
      <c r="CZ6" s="703">
        <v>1.1000000000000001</v>
      </c>
      <c r="DA6" s="685"/>
      <c r="DB6" s="685"/>
      <c r="DC6" s="705"/>
      <c r="DD6" s="627" t="s">
        <v>121</v>
      </c>
      <c r="DE6" s="622"/>
      <c r="DF6" s="622"/>
      <c r="DG6" s="622"/>
      <c r="DH6" s="622"/>
      <c r="DI6" s="622"/>
      <c r="DJ6" s="622"/>
      <c r="DK6" s="622"/>
      <c r="DL6" s="622"/>
      <c r="DM6" s="622"/>
      <c r="DN6" s="622"/>
      <c r="DO6" s="622"/>
      <c r="DP6" s="623"/>
      <c r="DQ6" s="627">
        <v>184736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2370</v>
      </c>
      <c r="S7" s="622"/>
      <c r="T7" s="622"/>
      <c r="U7" s="622"/>
      <c r="V7" s="622"/>
      <c r="W7" s="622"/>
      <c r="X7" s="622"/>
      <c r="Y7" s="623"/>
      <c r="Z7" s="659">
        <v>0</v>
      </c>
      <c r="AA7" s="659"/>
      <c r="AB7" s="659"/>
      <c r="AC7" s="659"/>
      <c r="AD7" s="660">
        <v>2370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1998325</v>
      </c>
      <c r="BH7" s="622"/>
      <c r="BI7" s="622"/>
      <c r="BJ7" s="622"/>
      <c r="BK7" s="622"/>
      <c r="BL7" s="622"/>
      <c r="BM7" s="622"/>
      <c r="BN7" s="623"/>
      <c r="BO7" s="659">
        <v>43.6</v>
      </c>
      <c r="BP7" s="659"/>
      <c r="BQ7" s="659"/>
      <c r="BR7" s="659"/>
      <c r="BS7" s="660">
        <v>88419</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1922790</v>
      </c>
      <c r="CS7" s="622"/>
      <c r="CT7" s="622"/>
      <c r="CU7" s="622"/>
      <c r="CV7" s="622"/>
      <c r="CW7" s="622"/>
      <c r="CX7" s="622"/>
      <c r="CY7" s="623"/>
      <c r="CZ7" s="659">
        <v>11.2</v>
      </c>
      <c r="DA7" s="659"/>
      <c r="DB7" s="659"/>
      <c r="DC7" s="659"/>
      <c r="DD7" s="627">
        <v>55746</v>
      </c>
      <c r="DE7" s="622"/>
      <c r="DF7" s="622"/>
      <c r="DG7" s="622"/>
      <c r="DH7" s="622"/>
      <c r="DI7" s="622"/>
      <c r="DJ7" s="622"/>
      <c r="DK7" s="622"/>
      <c r="DL7" s="622"/>
      <c r="DM7" s="622"/>
      <c r="DN7" s="622"/>
      <c r="DO7" s="622"/>
      <c r="DP7" s="623"/>
      <c r="DQ7" s="627">
        <v>1743986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45791</v>
      </c>
      <c r="S8" s="622"/>
      <c r="T8" s="622"/>
      <c r="U8" s="622"/>
      <c r="V8" s="622"/>
      <c r="W8" s="622"/>
      <c r="X8" s="622"/>
      <c r="Y8" s="623"/>
      <c r="Z8" s="659">
        <v>0.3</v>
      </c>
      <c r="AA8" s="659"/>
      <c r="AB8" s="659"/>
      <c r="AC8" s="659"/>
      <c r="AD8" s="660">
        <v>45791</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62976</v>
      </c>
      <c r="BH8" s="622"/>
      <c r="BI8" s="622"/>
      <c r="BJ8" s="622"/>
      <c r="BK8" s="622"/>
      <c r="BL8" s="622"/>
      <c r="BM8" s="622"/>
      <c r="BN8" s="623"/>
      <c r="BO8" s="659">
        <v>1.4</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7721361</v>
      </c>
      <c r="CS8" s="622"/>
      <c r="CT8" s="622"/>
      <c r="CU8" s="622"/>
      <c r="CV8" s="622"/>
      <c r="CW8" s="622"/>
      <c r="CX8" s="622"/>
      <c r="CY8" s="623"/>
      <c r="CZ8" s="659">
        <v>44.9</v>
      </c>
      <c r="DA8" s="659"/>
      <c r="DB8" s="659"/>
      <c r="DC8" s="659"/>
      <c r="DD8" s="627">
        <v>2353</v>
      </c>
      <c r="DE8" s="622"/>
      <c r="DF8" s="622"/>
      <c r="DG8" s="622"/>
      <c r="DH8" s="622"/>
      <c r="DI8" s="622"/>
      <c r="DJ8" s="622"/>
      <c r="DK8" s="622"/>
      <c r="DL8" s="622"/>
      <c r="DM8" s="622"/>
      <c r="DN8" s="622"/>
      <c r="DO8" s="622"/>
      <c r="DP8" s="623"/>
      <c r="DQ8" s="627">
        <v>4338265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48619</v>
      </c>
      <c r="S9" s="622"/>
      <c r="T9" s="622"/>
      <c r="U9" s="622"/>
      <c r="V9" s="622"/>
      <c r="W9" s="622"/>
      <c r="X9" s="622"/>
      <c r="Y9" s="623"/>
      <c r="Z9" s="659">
        <v>0.3</v>
      </c>
      <c r="AA9" s="659"/>
      <c r="AB9" s="659"/>
      <c r="AC9" s="659"/>
      <c r="AD9" s="660">
        <v>48619</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1576371</v>
      </c>
      <c r="BH9" s="622"/>
      <c r="BI9" s="622"/>
      <c r="BJ9" s="622"/>
      <c r="BK9" s="622"/>
      <c r="BL9" s="622"/>
      <c r="BM9" s="622"/>
      <c r="BN9" s="623"/>
      <c r="BO9" s="659">
        <v>34.4</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1566643</v>
      </c>
      <c r="CS9" s="622"/>
      <c r="CT9" s="622"/>
      <c r="CU9" s="622"/>
      <c r="CV9" s="622"/>
      <c r="CW9" s="622"/>
      <c r="CX9" s="622"/>
      <c r="CY9" s="623"/>
      <c r="CZ9" s="659">
        <v>9.1</v>
      </c>
      <c r="DA9" s="659"/>
      <c r="DB9" s="659"/>
      <c r="DC9" s="659"/>
      <c r="DD9" s="627">
        <v>79810</v>
      </c>
      <c r="DE9" s="622"/>
      <c r="DF9" s="622"/>
      <c r="DG9" s="622"/>
      <c r="DH9" s="622"/>
      <c r="DI9" s="622"/>
      <c r="DJ9" s="622"/>
      <c r="DK9" s="622"/>
      <c r="DL9" s="622"/>
      <c r="DM9" s="622"/>
      <c r="DN9" s="622"/>
      <c r="DO9" s="622"/>
      <c r="DP9" s="623"/>
      <c r="DQ9" s="627">
        <v>1180501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117662</v>
      </c>
      <c r="BH10" s="622"/>
      <c r="BI10" s="622"/>
      <c r="BJ10" s="622"/>
      <c r="BK10" s="622"/>
      <c r="BL10" s="622"/>
      <c r="BM10" s="622"/>
      <c r="BN10" s="623"/>
      <c r="BO10" s="659">
        <v>2.6</v>
      </c>
      <c r="BP10" s="659"/>
      <c r="BQ10" s="659"/>
      <c r="BR10" s="659"/>
      <c r="BS10" s="660">
        <v>19584</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4919</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4919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836614</v>
      </c>
      <c r="S11" s="622"/>
      <c r="T11" s="622"/>
      <c r="U11" s="622"/>
      <c r="V11" s="622"/>
      <c r="W11" s="622"/>
      <c r="X11" s="622"/>
      <c r="Y11" s="623"/>
      <c r="Z11" s="624">
        <v>4.8</v>
      </c>
      <c r="AA11" s="625"/>
      <c r="AB11" s="625"/>
      <c r="AC11" s="626"/>
      <c r="AD11" s="627">
        <v>836614</v>
      </c>
      <c r="AE11" s="622"/>
      <c r="AF11" s="622"/>
      <c r="AG11" s="622"/>
      <c r="AH11" s="622"/>
      <c r="AI11" s="622"/>
      <c r="AJ11" s="622"/>
      <c r="AK11" s="623"/>
      <c r="AL11" s="624">
        <v>9.1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241316</v>
      </c>
      <c r="BH11" s="622"/>
      <c r="BI11" s="622"/>
      <c r="BJ11" s="622"/>
      <c r="BK11" s="622"/>
      <c r="BL11" s="622"/>
      <c r="BM11" s="622"/>
      <c r="BN11" s="623"/>
      <c r="BO11" s="659">
        <v>5.3</v>
      </c>
      <c r="BP11" s="659"/>
      <c r="BQ11" s="659"/>
      <c r="BR11" s="659"/>
      <c r="BS11" s="660">
        <v>68835</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404999</v>
      </c>
      <c r="CS11" s="622"/>
      <c r="CT11" s="622"/>
      <c r="CU11" s="622"/>
      <c r="CV11" s="622"/>
      <c r="CW11" s="622"/>
      <c r="CX11" s="622"/>
      <c r="CY11" s="623"/>
      <c r="CZ11" s="659">
        <v>2.4</v>
      </c>
      <c r="DA11" s="659"/>
      <c r="DB11" s="659"/>
      <c r="DC11" s="659"/>
      <c r="DD11" s="627">
        <v>85160</v>
      </c>
      <c r="DE11" s="622"/>
      <c r="DF11" s="622"/>
      <c r="DG11" s="622"/>
      <c r="DH11" s="622"/>
      <c r="DI11" s="622"/>
      <c r="DJ11" s="622"/>
      <c r="DK11" s="622"/>
      <c r="DL11" s="622"/>
      <c r="DM11" s="622"/>
      <c r="DN11" s="622"/>
      <c r="DO11" s="622"/>
      <c r="DP11" s="623"/>
      <c r="DQ11" s="627">
        <v>167711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2088927</v>
      </c>
      <c r="BH12" s="622"/>
      <c r="BI12" s="622"/>
      <c r="BJ12" s="622"/>
      <c r="BK12" s="622"/>
      <c r="BL12" s="622"/>
      <c r="BM12" s="622"/>
      <c r="BN12" s="623"/>
      <c r="BO12" s="659">
        <v>45.6</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147596</v>
      </c>
      <c r="CS12" s="622"/>
      <c r="CT12" s="622"/>
      <c r="CU12" s="622"/>
      <c r="CV12" s="622"/>
      <c r="CW12" s="622"/>
      <c r="CX12" s="622"/>
      <c r="CY12" s="623"/>
      <c r="CZ12" s="659">
        <v>0.9</v>
      </c>
      <c r="DA12" s="659"/>
      <c r="DB12" s="659"/>
      <c r="DC12" s="659"/>
      <c r="DD12" s="627" t="s">
        <v>121</v>
      </c>
      <c r="DE12" s="622"/>
      <c r="DF12" s="622"/>
      <c r="DG12" s="622"/>
      <c r="DH12" s="622"/>
      <c r="DI12" s="622"/>
      <c r="DJ12" s="622"/>
      <c r="DK12" s="622"/>
      <c r="DL12" s="622"/>
      <c r="DM12" s="622"/>
      <c r="DN12" s="622"/>
      <c r="DO12" s="622"/>
      <c r="DP12" s="623"/>
      <c r="DQ12" s="627">
        <v>105695</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2074061</v>
      </c>
      <c r="BH13" s="622"/>
      <c r="BI13" s="622"/>
      <c r="BJ13" s="622"/>
      <c r="BK13" s="622"/>
      <c r="BL13" s="622"/>
      <c r="BM13" s="622"/>
      <c r="BN13" s="623"/>
      <c r="BO13" s="659">
        <v>45.2</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1513395</v>
      </c>
      <c r="CS13" s="622"/>
      <c r="CT13" s="622"/>
      <c r="CU13" s="622"/>
      <c r="CV13" s="622"/>
      <c r="CW13" s="622"/>
      <c r="CX13" s="622"/>
      <c r="CY13" s="623"/>
      <c r="CZ13" s="659">
        <v>8.8000000000000007</v>
      </c>
      <c r="DA13" s="659"/>
      <c r="DB13" s="659"/>
      <c r="DC13" s="659"/>
      <c r="DD13" s="627">
        <v>834410</v>
      </c>
      <c r="DE13" s="622"/>
      <c r="DF13" s="622"/>
      <c r="DG13" s="622"/>
      <c r="DH13" s="622"/>
      <c r="DI13" s="622"/>
      <c r="DJ13" s="622"/>
      <c r="DK13" s="622"/>
      <c r="DL13" s="622"/>
      <c r="DM13" s="622"/>
      <c r="DN13" s="622"/>
      <c r="DO13" s="622"/>
      <c r="DP13" s="623"/>
      <c r="DQ13" s="627">
        <v>740710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846</v>
      </c>
      <c r="S14" s="622"/>
      <c r="T14" s="622"/>
      <c r="U14" s="622"/>
      <c r="V14" s="622"/>
      <c r="W14" s="622"/>
      <c r="X14" s="622"/>
      <c r="Y14" s="623"/>
      <c r="Z14" s="659">
        <v>0</v>
      </c>
      <c r="AA14" s="659"/>
      <c r="AB14" s="659"/>
      <c r="AC14" s="659"/>
      <c r="AD14" s="660">
        <v>846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151456</v>
      </c>
      <c r="BH14" s="622"/>
      <c r="BI14" s="622"/>
      <c r="BJ14" s="622"/>
      <c r="BK14" s="622"/>
      <c r="BL14" s="622"/>
      <c r="BM14" s="622"/>
      <c r="BN14" s="623"/>
      <c r="BO14" s="659">
        <v>3.3</v>
      </c>
      <c r="BP14" s="659"/>
      <c r="BQ14" s="659"/>
      <c r="BR14" s="659"/>
      <c r="BS14" s="660">
        <v>5204</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482552</v>
      </c>
      <c r="CS14" s="622"/>
      <c r="CT14" s="622"/>
      <c r="CU14" s="622"/>
      <c r="CV14" s="622"/>
      <c r="CW14" s="622"/>
      <c r="CX14" s="622"/>
      <c r="CY14" s="623"/>
      <c r="CZ14" s="659">
        <v>2.8</v>
      </c>
      <c r="DA14" s="659"/>
      <c r="DB14" s="659"/>
      <c r="DC14" s="659"/>
      <c r="DD14" s="627">
        <v>96806</v>
      </c>
      <c r="DE14" s="622"/>
      <c r="DF14" s="622"/>
      <c r="DG14" s="622"/>
      <c r="DH14" s="622"/>
      <c r="DI14" s="622"/>
      <c r="DJ14" s="622"/>
      <c r="DK14" s="622"/>
      <c r="DL14" s="622"/>
      <c r="DM14" s="622"/>
      <c r="DN14" s="622"/>
      <c r="DO14" s="622"/>
      <c r="DP14" s="623"/>
      <c r="DQ14" s="627">
        <v>386632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345079</v>
      </c>
      <c r="BH15" s="622"/>
      <c r="BI15" s="622"/>
      <c r="BJ15" s="622"/>
      <c r="BK15" s="622"/>
      <c r="BL15" s="622"/>
      <c r="BM15" s="622"/>
      <c r="BN15" s="623"/>
      <c r="BO15" s="659">
        <v>7.5</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1481039</v>
      </c>
      <c r="CS15" s="622"/>
      <c r="CT15" s="622"/>
      <c r="CU15" s="622"/>
      <c r="CV15" s="622"/>
      <c r="CW15" s="622"/>
      <c r="CX15" s="622"/>
      <c r="CY15" s="623"/>
      <c r="CZ15" s="659">
        <v>8.6</v>
      </c>
      <c r="DA15" s="659"/>
      <c r="DB15" s="659"/>
      <c r="DC15" s="659"/>
      <c r="DD15" s="627">
        <v>348896</v>
      </c>
      <c r="DE15" s="622"/>
      <c r="DF15" s="622"/>
      <c r="DG15" s="622"/>
      <c r="DH15" s="622"/>
      <c r="DI15" s="622"/>
      <c r="DJ15" s="622"/>
      <c r="DK15" s="622"/>
      <c r="DL15" s="622"/>
      <c r="DM15" s="622"/>
      <c r="DN15" s="622"/>
      <c r="DO15" s="622"/>
      <c r="DP15" s="623"/>
      <c r="DQ15" s="627">
        <v>1107309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9860</v>
      </c>
      <c r="S16" s="622"/>
      <c r="T16" s="622"/>
      <c r="U16" s="622"/>
      <c r="V16" s="622"/>
      <c r="W16" s="622"/>
      <c r="X16" s="622"/>
      <c r="Y16" s="623"/>
      <c r="Z16" s="659">
        <v>0.1</v>
      </c>
      <c r="AA16" s="659"/>
      <c r="AB16" s="659"/>
      <c r="AC16" s="659"/>
      <c r="AD16" s="660">
        <v>9860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84036</v>
      </c>
      <c r="S17" s="622"/>
      <c r="T17" s="622"/>
      <c r="U17" s="622"/>
      <c r="V17" s="622"/>
      <c r="W17" s="622"/>
      <c r="X17" s="622"/>
      <c r="Y17" s="623"/>
      <c r="Z17" s="659">
        <v>0.5</v>
      </c>
      <c r="AA17" s="659"/>
      <c r="AB17" s="659"/>
      <c r="AC17" s="659"/>
      <c r="AD17" s="660">
        <v>84036</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1748955</v>
      </c>
      <c r="CS17" s="622"/>
      <c r="CT17" s="622"/>
      <c r="CU17" s="622"/>
      <c r="CV17" s="622"/>
      <c r="CW17" s="622"/>
      <c r="CX17" s="622"/>
      <c r="CY17" s="623"/>
      <c r="CZ17" s="659">
        <v>10.199999999999999</v>
      </c>
      <c r="DA17" s="659"/>
      <c r="DB17" s="659"/>
      <c r="DC17" s="659"/>
      <c r="DD17" s="627" t="s">
        <v>121</v>
      </c>
      <c r="DE17" s="622"/>
      <c r="DF17" s="622"/>
      <c r="DG17" s="622"/>
      <c r="DH17" s="622"/>
      <c r="DI17" s="622"/>
      <c r="DJ17" s="622"/>
      <c r="DK17" s="622"/>
      <c r="DL17" s="622"/>
      <c r="DM17" s="622"/>
      <c r="DN17" s="622"/>
      <c r="DO17" s="622"/>
      <c r="DP17" s="623"/>
      <c r="DQ17" s="627">
        <v>1662464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20596</v>
      </c>
      <c r="S18" s="622"/>
      <c r="T18" s="622"/>
      <c r="U18" s="622"/>
      <c r="V18" s="622"/>
      <c r="W18" s="622"/>
      <c r="X18" s="622"/>
      <c r="Y18" s="623"/>
      <c r="Z18" s="659">
        <v>0.1</v>
      </c>
      <c r="AA18" s="659"/>
      <c r="AB18" s="659"/>
      <c r="AC18" s="659"/>
      <c r="AD18" s="660">
        <v>20596</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17968</v>
      </c>
      <c r="S19" s="622"/>
      <c r="T19" s="622"/>
      <c r="U19" s="622"/>
      <c r="V19" s="622"/>
      <c r="W19" s="622"/>
      <c r="X19" s="622"/>
      <c r="Y19" s="623"/>
      <c r="Z19" s="659">
        <v>0.1</v>
      </c>
      <c r="AA19" s="659"/>
      <c r="AB19" s="659"/>
      <c r="AC19" s="659"/>
      <c r="AD19" s="660">
        <v>17968</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2142</v>
      </c>
      <c r="BH19" s="622"/>
      <c r="BI19" s="622"/>
      <c r="BJ19" s="622"/>
      <c r="BK19" s="622"/>
      <c r="BL19" s="622"/>
      <c r="BM19" s="622"/>
      <c r="BN19" s="623"/>
      <c r="BO19" s="659">
        <v>0</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2628</v>
      </c>
      <c r="S20" s="622"/>
      <c r="T20" s="622"/>
      <c r="U20" s="622"/>
      <c r="V20" s="622"/>
      <c r="W20" s="622"/>
      <c r="X20" s="622"/>
      <c r="Y20" s="623"/>
      <c r="Z20" s="659">
        <v>0</v>
      </c>
      <c r="AA20" s="659"/>
      <c r="AB20" s="659"/>
      <c r="AC20" s="659"/>
      <c r="AD20" s="660">
        <v>2628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2142</v>
      </c>
      <c r="BH20" s="622"/>
      <c r="BI20" s="622"/>
      <c r="BJ20" s="622"/>
      <c r="BK20" s="622"/>
      <c r="BL20" s="622"/>
      <c r="BM20" s="622"/>
      <c r="BN20" s="623"/>
      <c r="BO20" s="659">
        <v>0</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17179116</v>
      </c>
      <c r="CS20" s="622"/>
      <c r="CT20" s="622"/>
      <c r="CU20" s="622"/>
      <c r="CV20" s="622"/>
      <c r="CW20" s="622"/>
      <c r="CX20" s="622"/>
      <c r="CY20" s="623"/>
      <c r="CZ20" s="659">
        <v>100</v>
      </c>
      <c r="DA20" s="659"/>
      <c r="DB20" s="659"/>
      <c r="DC20" s="659"/>
      <c r="DD20" s="627">
        <v>1503181</v>
      </c>
      <c r="DE20" s="622"/>
      <c r="DF20" s="622"/>
      <c r="DG20" s="622"/>
      <c r="DH20" s="622"/>
      <c r="DI20" s="622"/>
      <c r="DJ20" s="622"/>
      <c r="DK20" s="622"/>
      <c r="DL20" s="622"/>
      <c r="DM20" s="622"/>
      <c r="DN20" s="622"/>
      <c r="DO20" s="622"/>
      <c r="DP20" s="623"/>
      <c r="DQ20" s="627">
        <v>11622928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4285827</v>
      </c>
      <c r="S21" s="622"/>
      <c r="T21" s="622"/>
      <c r="U21" s="622"/>
      <c r="V21" s="622"/>
      <c r="W21" s="622"/>
      <c r="X21" s="622"/>
      <c r="Y21" s="623"/>
      <c r="Z21" s="659">
        <v>24.3</v>
      </c>
      <c r="AA21" s="659"/>
      <c r="AB21" s="659"/>
      <c r="AC21" s="659"/>
      <c r="AD21" s="660">
        <v>3445375</v>
      </c>
      <c r="AE21" s="660"/>
      <c r="AF21" s="660"/>
      <c r="AG21" s="660"/>
      <c r="AH21" s="660"/>
      <c r="AI21" s="660"/>
      <c r="AJ21" s="660"/>
      <c r="AK21" s="660"/>
      <c r="AL21" s="624">
        <v>37.299999999999997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2142</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3445375</v>
      </c>
      <c r="S22" s="622"/>
      <c r="T22" s="622"/>
      <c r="U22" s="622"/>
      <c r="V22" s="622"/>
      <c r="W22" s="622"/>
      <c r="X22" s="622"/>
      <c r="Y22" s="623"/>
      <c r="Z22" s="659">
        <v>19.600000000000001</v>
      </c>
      <c r="AA22" s="659"/>
      <c r="AB22" s="659"/>
      <c r="AC22" s="659"/>
      <c r="AD22" s="660">
        <v>3445375</v>
      </c>
      <c r="AE22" s="660"/>
      <c r="AF22" s="660"/>
      <c r="AG22" s="660"/>
      <c r="AH22" s="660"/>
      <c r="AI22" s="660"/>
      <c r="AJ22" s="660"/>
      <c r="AK22" s="660"/>
      <c r="AL22" s="624">
        <v>37.299999999999997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840452</v>
      </c>
      <c r="S23" s="622"/>
      <c r="T23" s="622"/>
      <c r="U23" s="622"/>
      <c r="V23" s="622"/>
      <c r="W23" s="622"/>
      <c r="X23" s="622"/>
      <c r="Y23" s="623"/>
      <c r="Z23" s="659">
        <v>4.8</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9153781</v>
      </c>
      <c r="CS24" s="674"/>
      <c r="CT24" s="674"/>
      <c r="CU24" s="674"/>
      <c r="CV24" s="674"/>
      <c r="CW24" s="674"/>
      <c r="CX24" s="674"/>
      <c r="CY24" s="702"/>
      <c r="CZ24" s="703">
        <v>53.3</v>
      </c>
      <c r="DA24" s="685"/>
      <c r="DB24" s="685"/>
      <c r="DC24" s="705"/>
      <c r="DD24" s="701">
        <v>6538877</v>
      </c>
      <c r="DE24" s="674"/>
      <c r="DF24" s="674"/>
      <c r="DG24" s="674"/>
      <c r="DH24" s="674"/>
      <c r="DI24" s="674"/>
      <c r="DJ24" s="674"/>
      <c r="DK24" s="702"/>
      <c r="DL24" s="701">
        <v>5577096</v>
      </c>
      <c r="DM24" s="674"/>
      <c r="DN24" s="674"/>
      <c r="DO24" s="674"/>
      <c r="DP24" s="674"/>
      <c r="DQ24" s="674"/>
      <c r="DR24" s="674"/>
      <c r="DS24" s="674"/>
      <c r="DT24" s="674"/>
      <c r="DU24" s="674"/>
      <c r="DV24" s="702"/>
      <c r="DW24" s="703">
        <v>59.9</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10036058</v>
      </c>
      <c r="S25" s="622"/>
      <c r="T25" s="622"/>
      <c r="U25" s="622"/>
      <c r="V25" s="622"/>
      <c r="W25" s="622"/>
      <c r="X25" s="622"/>
      <c r="Y25" s="623"/>
      <c r="Z25" s="659">
        <v>57</v>
      </c>
      <c r="AA25" s="659"/>
      <c r="AB25" s="659"/>
      <c r="AC25" s="659"/>
      <c r="AD25" s="660">
        <v>9195606</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3568878</v>
      </c>
      <c r="CS25" s="634"/>
      <c r="CT25" s="634"/>
      <c r="CU25" s="634"/>
      <c r="CV25" s="634"/>
      <c r="CW25" s="634"/>
      <c r="CX25" s="634"/>
      <c r="CY25" s="635"/>
      <c r="CZ25" s="624">
        <v>20.8</v>
      </c>
      <c r="DA25" s="636"/>
      <c r="DB25" s="636"/>
      <c r="DC25" s="637"/>
      <c r="DD25" s="627">
        <v>3340369</v>
      </c>
      <c r="DE25" s="634"/>
      <c r="DF25" s="634"/>
      <c r="DG25" s="634"/>
      <c r="DH25" s="634"/>
      <c r="DI25" s="634"/>
      <c r="DJ25" s="634"/>
      <c r="DK25" s="635"/>
      <c r="DL25" s="627">
        <v>2990925</v>
      </c>
      <c r="DM25" s="634"/>
      <c r="DN25" s="634"/>
      <c r="DO25" s="634"/>
      <c r="DP25" s="634"/>
      <c r="DQ25" s="634"/>
      <c r="DR25" s="634"/>
      <c r="DS25" s="634"/>
      <c r="DT25" s="634"/>
      <c r="DU25" s="634"/>
      <c r="DV25" s="635"/>
      <c r="DW25" s="624">
        <v>32.1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5164</v>
      </c>
      <c r="S26" s="622"/>
      <c r="T26" s="622"/>
      <c r="U26" s="622"/>
      <c r="V26" s="622"/>
      <c r="W26" s="622"/>
      <c r="X26" s="622"/>
      <c r="Y26" s="623"/>
      <c r="Z26" s="659">
        <v>0</v>
      </c>
      <c r="AA26" s="659"/>
      <c r="AB26" s="659"/>
      <c r="AC26" s="659"/>
      <c r="AD26" s="660">
        <v>5164</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2277545</v>
      </c>
      <c r="CS26" s="622"/>
      <c r="CT26" s="622"/>
      <c r="CU26" s="622"/>
      <c r="CV26" s="622"/>
      <c r="CW26" s="622"/>
      <c r="CX26" s="622"/>
      <c r="CY26" s="623"/>
      <c r="CZ26" s="624">
        <v>13.3</v>
      </c>
      <c r="DA26" s="636"/>
      <c r="DB26" s="636"/>
      <c r="DC26" s="637"/>
      <c r="DD26" s="627">
        <v>2114816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107369</v>
      </c>
      <c r="S27" s="622"/>
      <c r="T27" s="622"/>
      <c r="U27" s="622"/>
      <c r="V27" s="622"/>
      <c r="W27" s="622"/>
      <c r="X27" s="622"/>
      <c r="Y27" s="623"/>
      <c r="Z27" s="659">
        <v>0.6</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4585929</v>
      </c>
      <c r="BH27" s="622"/>
      <c r="BI27" s="622"/>
      <c r="BJ27" s="622"/>
      <c r="BK27" s="622"/>
      <c r="BL27" s="622"/>
      <c r="BM27" s="622"/>
      <c r="BN27" s="623"/>
      <c r="BO27" s="659">
        <v>100</v>
      </c>
      <c r="BP27" s="659"/>
      <c r="BQ27" s="659"/>
      <c r="BR27" s="659"/>
      <c r="BS27" s="660">
        <v>93623</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3835948</v>
      </c>
      <c r="CS27" s="634"/>
      <c r="CT27" s="634"/>
      <c r="CU27" s="634"/>
      <c r="CV27" s="634"/>
      <c r="CW27" s="634"/>
      <c r="CX27" s="634"/>
      <c r="CY27" s="635"/>
      <c r="CZ27" s="624">
        <v>22.3</v>
      </c>
      <c r="DA27" s="636"/>
      <c r="DB27" s="636"/>
      <c r="DC27" s="637"/>
      <c r="DD27" s="627">
        <v>1536044</v>
      </c>
      <c r="DE27" s="634"/>
      <c r="DF27" s="634"/>
      <c r="DG27" s="634"/>
      <c r="DH27" s="634"/>
      <c r="DI27" s="634"/>
      <c r="DJ27" s="634"/>
      <c r="DK27" s="635"/>
      <c r="DL27" s="627">
        <v>943343</v>
      </c>
      <c r="DM27" s="634"/>
      <c r="DN27" s="634"/>
      <c r="DO27" s="634"/>
      <c r="DP27" s="634"/>
      <c r="DQ27" s="634"/>
      <c r="DR27" s="634"/>
      <c r="DS27" s="634"/>
      <c r="DT27" s="634"/>
      <c r="DU27" s="634"/>
      <c r="DV27" s="635"/>
      <c r="DW27" s="624">
        <v>10.1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173702</v>
      </c>
      <c r="S28" s="622"/>
      <c r="T28" s="622"/>
      <c r="U28" s="622"/>
      <c r="V28" s="622"/>
      <c r="W28" s="622"/>
      <c r="X28" s="622"/>
      <c r="Y28" s="623"/>
      <c r="Z28" s="659">
        <v>1</v>
      </c>
      <c r="AA28" s="659"/>
      <c r="AB28" s="659"/>
      <c r="AC28" s="659"/>
      <c r="AD28" s="660">
        <v>5621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1748955</v>
      </c>
      <c r="CS28" s="622"/>
      <c r="CT28" s="622"/>
      <c r="CU28" s="622"/>
      <c r="CV28" s="622"/>
      <c r="CW28" s="622"/>
      <c r="CX28" s="622"/>
      <c r="CY28" s="623"/>
      <c r="CZ28" s="624">
        <v>10.199999999999999</v>
      </c>
      <c r="DA28" s="636"/>
      <c r="DB28" s="636"/>
      <c r="DC28" s="637"/>
      <c r="DD28" s="627">
        <v>1662464</v>
      </c>
      <c r="DE28" s="622"/>
      <c r="DF28" s="622"/>
      <c r="DG28" s="622"/>
      <c r="DH28" s="622"/>
      <c r="DI28" s="622"/>
      <c r="DJ28" s="622"/>
      <c r="DK28" s="623"/>
      <c r="DL28" s="627">
        <v>1642828</v>
      </c>
      <c r="DM28" s="622"/>
      <c r="DN28" s="622"/>
      <c r="DO28" s="622"/>
      <c r="DP28" s="622"/>
      <c r="DQ28" s="622"/>
      <c r="DR28" s="622"/>
      <c r="DS28" s="622"/>
      <c r="DT28" s="622"/>
      <c r="DU28" s="622"/>
      <c r="DV28" s="623"/>
      <c r="DW28" s="624">
        <v>17.600000000000001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80613</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1747855</v>
      </c>
      <c r="CS29" s="634"/>
      <c r="CT29" s="634"/>
      <c r="CU29" s="634"/>
      <c r="CV29" s="634"/>
      <c r="CW29" s="634"/>
      <c r="CX29" s="634"/>
      <c r="CY29" s="635"/>
      <c r="CZ29" s="624">
        <v>10.199999999999999</v>
      </c>
      <c r="DA29" s="636"/>
      <c r="DB29" s="636"/>
      <c r="DC29" s="637"/>
      <c r="DD29" s="627">
        <v>1661364</v>
      </c>
      <c r="DE29" s="634"/>
      <c r="DF29" s="634"/>
      <c r="DG29" s="634"/>
      <c r="DH29" s="634"/>
      <c r="DI29" s="634"/>
      <c r="DJ29" s="634"/>
      <c r="DK29" s="635"/>
      <c r="DL29" s="627">
        <v>1641728</v>
      </c>
      <c r="DM29" s="634"/>
      <c r="DN29" s="634"/>
      <c r="DO29" s="634"/>
      <c r="DP29" s="634"/>
      <c r="DQ29" s="634"/>
      <c r="DR29" s="634"/>
      <c r="DS29" s="634"/>
      <c r="DT29" s="634"/>
      <c r="DU29" s="634"/>
      <c r="DV29" s="635"/>
      <c r="DW29" s="624">
        <v>17.600000000000001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3659203</v>
      </c>
      <c r="S30" s="622"/>
      <c r="T30" s="622"/>
      <c r="U30" s="622"/>
      <c r="V30" s="622"/>
      <c r="W30" s="622"/>
      <c r="X30" s="622"/>
      <c r="Y30" s="623"/>
      <c r="Z30" s="659">
        <v>20.8</v>
      </c>
      <c r="AA30" s="659"/>
      <c r="AB30" s="659"/>
      <c r="AC30" s="659"/>
      <c r="AD30" s="660" t="s">
        <v>121</v>
      </c>
      <c r="AE30" s="660"/>
      <c r="AF30" s="660"/>
      <c r="AG30" s="660"/>
      <c r="AH30" s="660"/>
      <c r="AI30" s="660"/>
      <c r="AJ30" s="660"/>
      <c r="AK30" s="660"/>
      <c r="AL30" s="624" t="s">
        <v>121</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1706086</v>
      </c>
      <c r="CS30" s="622"/>
      <c r="CT30" s="622"/>
      <c r="CU30" s="622"/>
      <c r="CV30" s="622"/>
      <c r="CW30" s="622"/>
      <c r="CX30" s="622"/>
      <c r="CY30" s="623"/>
      <c r="CZ30" s="624">
        <v>9.9</v>
      </c>
      <c r="DA30" s="636"/>
      <c r="DB30" s="636"/>
      <c r="DC30" s="637"/>
      <c r="DD30" s="627">
        <v>1619595</v>
      </c>
      <c r="DE30" s="622"/>
      <c r="DF30" s="622"/>
      <c r="DG30" s="622"/>
      <c r="DH30" s="622"/>
      <c r="DI30" s="622"/>
      <c r="DJ30" s="622"/>
      <c r="DK30" s="623"/>
      <c r="DL30" s="627">
        <v>1599959</v>
      </c>
      <c r="DM30" s="622"/>
      <c r="DN30" s="622"/>
      <c r="DO30" s="622"/>
      <c r="DP30" s="622"/>
      <c r="DQ30" s="622"/>
      <c r="DR30" s="622"/>
      <c r="DS30" s="622"/>
      <c r="DT30" s="622"/>
      <c r="DU30" s="622"/>
      <c r="DV30" s="623"/>
      <c r="DW30" s="624">
        <v>17.2</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v>26003</v>
      </c>
      <c r="S31" s="622"/>
      <c r="T31" s="622"/>
      <c r="U31" s="622"/>
      <c r="V31" s="622"/>
      <c r="W31" s="622"/>
      <c r="X31" s="622"/>
      <c r="Y31" s="623"/>
      <c r="Z31" s="659">
        <v>0.1</v>
      </c>
      <c r="AA31" s="659"/>
      <c r="AB31" s="659"/>
      <c r="AC31" s="659"/>
      <c r="AD31" s="660">
        <v>26003</v>
      </c>
      <c r="AE31" s="660"/>
      <c r="AF31" s="660"/>
      <c r="AG31" s="660"/>
      <c r="AH31" s="660"/>
      <c r="AI31" s="660"/>
      <c r="AJ31" s="660"/>
      <c r="AK31" s="660"/>
      <c r="AL31" s="624">
        <v>0.3</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99.3</v>
      </c>
      <c r="BH31" s="684"/>
      <c r="BI31" s="684"/>
      <c r="BJ31" s="684"/>
      <c r="BK31" s="684"/>
      <c r="BL31" s="684"/>
      <c r="BM31" s="685">
        <v>97.2</v>
      </c>
      <c r="BN31" s="684"/>
      <c r="BO31" s="684"/>
      <c r="BP31" s="684"/>
      <c r="BQ31" s="686"/>
      <c r="BR31" s="683">
        <v>99.3</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41769</v>
      </c>
      <c r="CS31" s="634"/>
      <c r="CT31" s="634"/>
      <c r="CU31" s="634"/>
      <c r="CV31" s="634"/>
      <c r="CW31" s="634"/>
      <c r="CX31" s="634"/>
      <c r="CY31" s="635"/>
      <c r="CZ31" s="624">
        <v>0.2</v>
      </c>
      <c r="DA31" s="636"/>
      <c r="DB31" s="636"/>
      <c r="DC31" s="637"/>
      <c r="DD31" s="627">
        <v>41769</v>
      </c>
      <c r="DE31" s="634"/>
      <c r="DF31" s="634"/>
      <c r="DG31" s="634"/>
      <c r="DH31" s="634"/>
      <c r="DI31" s="634"/>
      <c r="DJ31" s="634"/>
      <c r="DK31" s="635"/>
      <c r="DL31" s="627">
        <v>41769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1406261</v>
      </c>
      <c r="S32" s="622"/>
      <c r="T32" s="622"/>
      <c r="U32" s="622"/>
      <c r="V32" s="622"/>
      <c r="W32" s="622"/>
      <c r="X32" s="622"/>
      <c r="Y32" s="623"/>
      <c r="Z32" s="659">
        <v>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97.9</v>
      </c>
      <c r="BN32" s="634"/>
      <c r="BO32" s="634"/>
      <c r="BP32" s="634"/>
      <c r="BQ32" s="657"/>
      <c r="BR32" s="692">
        <v>99.4</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1100</v>
      </c>
      <c r="CS32" s="622"/>
      <c r="CT32" s="622"/>
      <c r="CU32" s="622"/>
      <c r="CV32" s="622"/>
      <c r="CW32" s="622"/>
      <c r="CX32" s="622"/>
      <c r="CY32" s="623"/>
      <c r="CZ32" s="624">
        <v>0</v>
      </c>
      <c r="DA32" s="636"/>
      <c r="DB32" s="636"/>
      <c r="DC32" s="637"/>
      <c r="DD32" s="627">
        <v>1100</v>
      </c>
      <c r="DE32" s="622"/>
      <c r="DF32" s="622"/>
      <c r="DG32" s="622"/>
      <c r="DH32" s="622"/>
      <c r="DI32" s="622"/>
      <c r="DJ32" s="622"/>
      <c r="DK32" s="623"/>
      <c r="DL32" s="627">
        <v>1100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5547</v>
      </c>
      <c r="S33" s="622"/>
      <c r="T33" s="622"/>
      <c r="U33" s="622"/>
      <c r="V33" s="622"/>
      <c r="W33" s="622"/>
      <c r="X33" s="622"/>
      <c r="Y33" s="623"/>
      <c r="Z33" s="659">
        <v>0</v>
      </c>
      <c r="AA33" s="659"/>
      <c r="AB33" s="659"/>
      <c r="AC33" s="659"/>
      <c r="AD33" s="660">
        <v>1928</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96.2</v>
      </c>
      <c r="BN33" s="606"/>
      <c r="BO33" s="606"/>
      <c r="BP33" s="606"/>
      <c r="BQ33" s="669"/>
      <c r="BR33" s="682">
        <v>99.2</v>
      </c>
      <c r="BS33" s="606"/>
      <c r="BT33" s="606"/>
      <c r="BU33" s="606"/>
      <c r="BV33" s="606"/>
      <c r="BW33" s="606"/>
      <c r="BX33" s="652">
        <v>96.1</v>
      </c>
      <c r="BY33" s="606"/>
      <c r="BZ33" s="606"/>
      <c r="CA33" s="606"/>
      <c r="CB33" s="669"/>
      <c r="CD33" s="618" t="s">
        <v>307</v>
      </c>
      <c r="CE33" s="619"/>
      <c r="CF33" s="619"/>
      <c r="CG33" s="619"/>
      <c r="CH33" s="619"/>
      <c r="CI33" s="619"/>
      <c r="CJ33" s="619"/>
      <c r="CK33" s="619"/>
      <c r="CL33" s="619"/>
      <c r="CM33" s="619"/>
      <c r="CN33" s="619"/>
      <c r="CO33" s="619"/>
      <c r="CP33" s="619"/>
      <c r="CQ33" s="620"/>
      <c r="CR33" s="621">
        <v>6522154</v>
      </c>
      <c r="CS33" s="634"/>
      <c r="CT33" s="634"/>
      <c r="CU33" s="634"/>
      <c r="CV33" s="634"/>
      <c r="CW33" s="634"/>
      <c r="CX33" s="634"/>
      <c r="CY33" s="635"/>
      <c r="CZ33" s="624">
        <v>38</v>
      </c>
      <c r="DA33" s="636"/>
      <c r="DB33" s="636"/>
      <c r="DC33" s="637"/>
      <c r="DD33" s="627">
        <v>4759350</v>
      </c>
      <c r="DE33" s="634"/>
      <c r="DF33" s="634"/>
      <c r="DG33" s="634"/>
      <c r="DH33" s="634"/>
      <c r="DI33" s="634"/>
      <c r="DJ33" s="634"/>
      <c r="DK33" s="635"/>
      <c r="DL33" s="627">
        <v>3502134</v>
      </c>
      <c r="DM33" s="634"/>
      <c r="DN33" s="634"/>
      <c r="DO33" s="634"/>
      <c r="DP33" s="634"/>
      <c r="DQ33" s="634"/>
      <c r="DR33" s="634"/>
      <c r="DS33" s="634"/>
      <c r="DT33" s="634"/>
      <c r="DU33" s="634"/>
      <c r="DV33" s="635"/>
      <c r="DW33" s="624">
        <v>37.6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281968</v>
      </c>
      <c r="S34" s="622"/>
      <c r="T34" s="622"/>
      <c r="U34" s="622"/>
      <c r="V34" s="622"/>
      <c r="W34" s="622"/>
      <c r="X34" s="622"/>
      <c r="Y34" s="623"/>
      <c r="Z34" s="659">
        <v>1.6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1930823</v>
      </c>
      <c r="CS34" s="622"/>
      <c r="CT34" s="622"/>
      <c r="CU34" s="622"/>
      <c r="CV34" s="622"/>
      <c r="CW34" s="622"/>
      <c r="CX34" s="622"/>
      <c r="CY34" s="623"/>
      <c r="CZ34" s="624">
        <v>11.2</v>
      </c>
      <c r="DA34" s="636"/>
      <c r="DB34" s="636"/>
      <c r="DC34" s="637"/>
      <c r="DD34" s="627">
        <v>1389401</v>
      </c>
      <c r="DE34" s="622"/>
      <c r="DF34" s="622"/>
      <c r="DG34" s="622"/>
      <c r="DH34" s="622"/>
      <c r="DI34" s="622"/>
      <c r="DJ34" s="622"/>
      <c r="DK34" s="623"/>
      <c r="DL34" s="627">
        <v>1058894</v>
      </c>
      <c r="DM34" s="622"/>
      <c r="DN34" s="622"/>
      <c r="DO34" s="622"/>
      <c r="DP34" s="622"/>
      <c r="DQ34" s="622"/>
      <c r="DR34" s="622"/>
      <c r="DS34" s="622"/>
      <c r="DT34" s="622"/>
      <c r="DU34" s="622"/>
      <c r="DV34" s="623"/>
      <c r="DW34" s="624">
        <v>11.4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1382</v>
      </c>
      <c r="S35" s="622"/>
      <c r="T35" s="622"/>
      <c r="U35" s="622"/>
      <c r="V35" s="622"/>
      <c r="W35" s="622"/>
      <c r="X35" s="622"/>
      <c r="Y35" s="623"/>
      <c r="Z35" s="659">
        <v>0</v>
      </c>
      <c r="AA35" s="659"/>
      <c r="AB35" s="659"/>
      <c r="AC35" s="659"/>
      <c r="AD35" s="660" t="s">
        <v>121</v>
      </c>
      <c r="AE35" s="660"/>
      <c r="AF35" s="660"/>
      <c r="AG35" s="660"/>
      <c r="AH35" s="660"/>
      <c r="AI35" s="660"/>
      <c r="AJ35" s="660"/>
      <c r="AK35" s="660"/>
      <c r="AL35" s="624" t="s">
        <v>121</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52722</v>
      </c>
      <c r="CS35" s="634"/>
      <c r="CT35" s="634"/>
      <c r="CU35" s="634"/>
      <c r="CV35" s="634"/>
      <c r="CW35" s="634"/>
      <c r="CX35" s="634"/>
      <c r="CY35" s="635"/>
      <c r="CZ35" s="624">
        <v>0.3</v>
      </c>
      <c r="DA35" s="636"/>
      <c r="DB35" s="636"/>
      <c r="DC35" s="637"/>
      <c r="DD35" s="627">
        <v>38217</v>
      </c>
      <c r="DE35" s="634"/>
      <c r="DF35" s="634"/>
      <c r="DG35" s="634"/>
      <c r="DH35" s="634"/>
      <c r="DI35" s="634"/>
      <c r="DJ35" s="634"/>
      <c r="DK35" s="635"/>
      <c r="DL35" s="627">
        <v>28272</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685254</v>
      </c>
      <c r="S36" s="622"/>
      <c r="T36" s="622"/>
      <c r="U36" s="622"/>
      <c r="V36" s="622"/>
      <c r="W36" s="622"/>
      <c r="X36" s="622"/>
      <c r="Y36" s="623"/>
      <c r="Z36" s="659">
        <v>3.9</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3">
        <v>2111507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109531</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2384885</v>
      </c>
      <c r="CS36" s="622"/>
      <c r="CT36" s="622"/>
      <c r="CU36" s="622"/>
      <c r="CV36" s="622"/>
      <c r="CW36" s="622"/>
      <c r="CX36" s="622"/>
      <c r="CY36" s="623"/>
      <c r="CZ36" s="624">
        <v>13.9</v>
      </c>
      <c r="DA36" s="636"/>
      <c r="DB36" s="636"/>
      <c r="DC36" s="637"/>
      <c r="DD36" s="627">
        <v>1535633</v>
      </c>
      <c r="DE36" s="622"/>
      <c r="DF36" s="622"/>
      <c r="DG36" s="622"/>
      <c r="DH36" s="622"/>
      <c r="DI36" s="622"/>
      <c r="DJ36" s="622"/>
      <c r="DK36" s="623"/>
      <c r="DL36" s="627">
        <v>1011849</v>
      </c>
      <c r="DM36" s="622"/>
      <c r="DN36" s="622"/>
      <c r="DO36" s="622"/>
      <c r="DP36" s="622"/>
      <c r="DQ36" s="622"/>
      <c r="DR36" s="622"/>
      <c r="DS36" s="622"/>
      <c r="DT36" s="622"/>
      <c r="DU36" s="622"/>
      <c r="DV36" s="623"/>
      <c r="DW36" s="624">
        <v>10.9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336299</v>
      </c>
      <c r="S37" s="622"/>
      <c r="T37" s="622"/>
      <c r="U37" s="622"/>
      <c r="V37" s="622"/>
      <c r="W37" s="622"/>
      <c r="X37" s="622"/>
      <c r="Y37" s="623"/>
      <c r="Z37" s="659">
        <v>1.9</v>
      </c>
      <c r="AA37" s="659"/>
      <c r="AB37" s="659"/>
      <c r="AC37" s="659"/>
      <c r="AD37" s="660">
        <v>2073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296137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109531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334298</v>
      </c>
      <c r="CS37" s="634"/>
      <c r="CT37" s="634"/>
      <c r="CU37" s="634"/>
      <c r="CV37" s="634"/>
      <c r="CW37" s="634"/>
      <c r="CX37" s="634"/>
      <c r="CY37" s="635"/>
      <c r="CZ37" s="624">
        <v>1.9</v>
      </c>
      <c r="DA37" s="636"/>
      <c r="DB37" s="636"/>
      <c r="DC37" s="637"/>
      <c r="DD37" s="627">
        <v>303098</v>
      </c>
      <c r="DE37" s="634"/>
      <c r="DF37" s="634"/>
      <c r="DG37" s="634"/>
      <c r="DH37" s="634"/>
      <c r="DI37" s="634"/>
      <c r="DJ37" s="634"/>
      <c r="DK37" s="635"/>
      <c r="DL37" s="627">
        <v>229400</v>
      </c>
      <c r="DM37" s="634"/>
      <c r="DN37" s="634"/>
      <c r="DO37" s="634"/>
      <c r="DP37" s="634"/>
      <c r="DQ37" s="634"/>
      <c r="DR37" s="634"/>
      <c r="DS37" s="634"/>
      <c r="DT37" s="634"/>
      <c r="DU37" s="634"/>
      <c r="DV37" s="635"/>
      <c r="DW37" s="624">
        <v>2.5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806135</v>
      </c>
      <c r="S38" s="622"/>
      <c r="T38" s="622"/>
      <c r="U38" s="622"/>
      <c r="V38" s="622"/>
      <c r="W38" s="622"/>
      <c r="X38" s="622"/>
      <c r="Y38" s="623"/>
      <c r="Z38" s="659">
        <v>4.5999999999999996</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613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4529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1814757</v>
      </c>
      <c r="CS38" s="622"/>
      <c r="CT38" s="622"/>
      <c r="CU38" s="622"/>
      <c r="CV38" s="622"/>
      <c r="CW38" s="622"/>
      <c r="CX38" s="622"/>
      <c r="CY38" s="623"/>
      <c r="CZ38" s="624">
        <v>10.6</v>
      </c>
      <c r="DA38" s="636"/>
      <c r="DB38" s="636"/>
      <c r="DC38" s="637"/>
      <c r="DD38" s="627">
        <v>1460690</v>
      </c>
      <c r="DE38" s="622"/>
      <c r="DF38" s="622"/>
      <c r="DG38" s="622"/>
      <c r="DH38" s="622"/>
      <c r="DI38" s="622"/>
      <c r="DJ38" s="622"/>
      <c r="DK38" s="623"/>
      <c r="DL38" s="627">
        <v>1403119</v>
      </c>
      <c r="DM38" s="622"/>
      <c r="DN38" s="622"/>
      <c r="DO38" s="622"/>
      <c r="DP38" s="622"/>
      <c r="DQ38" s="622"/>
      <c r="DR38" s="622"/>
      <c r="DS38" s="622"/>
      <c r="DT38" s="622"/>
      <c r="DU38" s="622"/>
      <c r="DV38" s="623"/>
      <c r="DW38" s="624">
        <v>15.1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6709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335967</v>
      </c>
      <c r="CS39" s="634"/>
      <c r="CT39" s="634"/>
      <c r="CU39" s="634"/>
      <c r="CV39" s="634"/>
      <c r="CW39" s="634"/>
      <c r="CX39" s="634"/>
      <c r="CY39" s="635"/>
      <c r="CZ39" s="624">
        <v>2</v>
      </c>
      <c r="DA39" s="636"/>
      <c r="DB39" s="636"/>
      <c r="DC39" s="637"/>
      <c r="DD39" s="627">
        <v>335409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73035</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3000</v>
      </c>
      <c r="CS40" s="622"/>
      <c r="CT40" s="622"/>
      <c r="CU40" s="622"/>
      <c r="CV40" s="622"/>
      <c r="CW40" s="622"/>
      <c r="CX40" s="622"/>
      <c r="CY40" s="623"/>
      <c r="CZ40" s="624">
        <v>0</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17610958</v>
      </c>
      <c r="S41" s="646"/>
      <c r="T41" s="646"/>
      <c r="U41" s="646"/>
      <c r="V41" s="646"/>
      <c r="W41" s="646"/>
      <c r="X41" s="646"/>
      <c r="Y41" s="649"/>
      <c r="Z41" s="650">
        <v>100</v>
      </c>
      <c r="AA41" s="650"/>
      <c r="AB41" s="650"/>
      <c r="AC41" s="650"/>
      <c r="AD41" s="651">
        <v>9236395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365016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1449741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500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1503181</v>
      </c>
      <c r="CS42" s="634"/>
      <c r="CT42" s="634"/>
      <c r="CU42" s="634"/>
      <c r="CV42" s="634"/>
      <c r="CW42" s="634"/>
      <c r="CX42" s="634"/>
      <c r="CY42" s="635"/>
      <c r="CZ42" s="624">
        <v>8.8000000000000007</v>
      </c>
      <c r="DA42" s="636"/>
      <c r="DB42" s="636"/>
      <c r="DC42" s="637"/>
      <c r="DD42" s="627">
        <v>324701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127599</v>
      </c>
      <c r="CS43" s="634"/>
      <c r="CT43" s="634"/>
      <c r="CU43" s="634"/>
      <c r="CV43" s="634"/>
      <c r="CW43" s="634"/>
      <c r="CX43" s="634"/>
      <c r="CY43" s="635"/>
      <c r="CZ43" s="624">
        <v>0.7</v>
      </c>
      <c r="DA43" s="636"/>
      <c r="DB43" s="636"/>
      <c r="DC43" s="637"/>
      <c r="DD43" s="627">
        <v>75316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1503181</v>
      </c>
      <c r="CS44" s="622"/>
      <c r="CT44" s="622"/>
      <c r="CU44" s="622"/>
      <c r="CV44" s="622"/>
      <c r="CW44" s="622"/>
      <c r="CX44" s="622"/>
      <c r="CY44" s="623"/>
      <c r="CZ44" s="624">
        <v>8.8000000000000007</v>
      </c>
      <c r="DA44" s="625"/>
      <c r="DB44" s="625"/>
      <c r="DC44" s="626"/>
      <c r="DD44" s="627">
        <v>324701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635745</v>
      </c>
      <c r="CS45" s="634"/>
      <c r="CT45" s="634"/>
      <c r="CU45" s="634"/>
      <c r="CV45" s="634"/>
      <c r="CW45" s="634"/>
      <c r="CX45" s="634"/>
      <c r="CY45" s="635"/>
      <c r="CZ45" s="624">
        <v>3.7</v>
      </c>
      <c r="DA45" s="636"/>
      <c r="DB45" s="636"/>
      <c r="DC45" s="637"/>
      <c r="DD45" s="627">
        <v>65926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839130</v>
      </c>
      <c r="CS46" s="622"/>
      <c r="CT46" s="622"/>
      <c r="CU46" s="622"/>
      <c r="CV46" s="622"/>
      <c r="CW46" s="622"/>
      <c r="CX46" s="622"/>
      <c r="CY46" s="623"/>
      <c r="CZ46" s="624">
        <v>4.9000000000000004</v>
      </c>
      <c r="DA46" s="625"/>
      <c r="DB46" s="625"/>
      <c r="DC46" s="626"/>
      <c r="DD46" s="627">
        <v>253934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17179116</v>
      </c>
      <c r="CS49" s="606"/>
      <c r="CT49" s="606"/>
      <c r="CU49" s="606"/>
      <c r="CV49" s="606"/>
      <c r="CW49" s="606"/>
      <c r="CX49" s="606"/>
      <c r="CY49" s="607"/>
      <c r="CZ49" s="608">
        <v>100</v>
      </c>
      <c r="DA49" s="609"/>
      <c r="DB49" s="609"/>
      <c r="DC49" s="610"/>
      <c r="DD49" s="611">
        <v>11622928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0cbKnIBD2EFH8VbC+oWucglOdrfgwk5xd+Jh1tbb3W/OHvpJs+6xCox277uqSFoCkFseNYp8TPO2inTSivPIA==" saltValue="27tw8JBtgNdNpTDPu6Pp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70" sqref="AK70:AO70"/>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17705</v>
      </c>
      <c r="R7" s="1103"/>
      <c r="S7" s="1103"/>
      <c r="T7" s="1103"/>
      <c r="U7" s="1103"/>
      <c r="V7" s="1103">
        <v>17184</v>
      </c>
      <c r="W7" s="1103"/>
      <c r="X7" s="1103"/>
      <c r="Y7" s="1103"/>
      <c r="Z7" s="1103"/>
      <c r="AA7" s="1103">
        <v>521</v>
      </c>
      <c r="AB7" s="1103"/>
      <c r="AC7" s="1103"/>
      <c r="AD7" s="1103"/>
      <c r="AE7" s="1104"/>
      <c r="AF7" s="1105">
        <v>420</v>
      </c>
      <c r="AG7" s="1106"/>
      <c r="AH7" s="1106"/>
      <c r="AI7" s="1106"/>
      <c r="AJ7" s="1107"/>
      <c r="AK7" s="1108">
        <v>1</v>
      </c>
      <c r="AL7" s="1109"/>
      <c r="AM7" s="1109"/>
      <c r="AN7" s="1109"/>
      <c r="AO7" s="1109"/>
      <c r="AP7" s="1109">
        <v>14874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0</v>
      </c>
      <c r="CI7" s="1097"/>
      <c r="CJ7" s="1097"/>
      <c r="CK7" s="1097"/>
      <c r="CL7" s="1098"/>
      <c r="CM7" s="1096">
        <v>34</v>
      </c>
      <c r="CN7" s="1097"/>
      <c r="CO7" s="1097"/>
      <c r="CP7" s="1097"/>
      <c r="CQ7" s="1098"/>
      <c r="CR7" s="1096">
        <v>11</v>
      </c>
      <c r="CS7" s="1097"/>
      <c r="CT7" s="1097"/>
      <c r="CU7" s="1097"/>
      <c r="CV7" s="1098"/>
      <c r="CW7" s="1096" t="s">
        <v>489</v>
      </c>
      <c r="CX7" s="1097"/>
      <c r="CY7" s="1097"/>
      <c r="CZ7" s="1097"/>
      <c r="DA7" s="1098"/>
      <c r="DB7" s="1096" t="s">
        <v>489</v>
      </c>
      <c r="DC7" s="1097"/>
      <c r="DD7" s="1097"/>
      <c r="DE7" s="1097"/>
      <c r="DF7" s="1098"/>
      <c r="DG7" s="1096" t="s">
        <v>489</v>
      </c>
      <c r="DH7" s="1097"/>
      <c r="DI7" s="1097"/>
      <c r="DJ7" s="1097"/>
      <c r="DK7" s="1098"/>
      <c r="DL7" s="1096" t="s">
        <v>489</v>
      </c>
      <c r="DM7" s="1097"/>
      <c r="DN7" s="1097"/>
      <c r="DO7" s="1097"/>
      <c r="DP7" s="1098"/>
      <c r="DQ7" s="1096" t="s">
        <v>489</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6</v>
      </c>
      <c r="R8" s="1039"/>
      <c r="S8" s="1039"/>
      <c r="T8" s="1039"/>
      <c r="U8" s="1039"/>
      <c r="V8" s="1039">
        <v>96</v>
      </c>
      <c r="W8" s="1039"/>
      <c r="X8" s="1039"/>
      <c r="Y8" s="1039"/>
      <c r="Z8" s="1039"/>
      <c r="AA8" s="1039">
        <v>-90</v>
      </c>
      <c r="AB8" s="1039"/>
      <c r="AC8" s="1039"/>
      <c r="AD8" s="1039"/>
      <c r="AE8" s="1040"/>
      <c r="AF8" s="1035">
        <v>-90</v>
      </c>
      <c r="AG8" s="1036"/>
      <c r="AH8" s="1036"/>
      <c r="AI8" s="1036"/>
      <c r="AJ8" s="1037"/>
      <c r="AK8" s="1080" t="s">
        <v>489</v>
      </c>
      <c r="AL8" s="1081"/>
      <c r="AM8" s="1081"/>
      <c r="AN8" s="1081"/>
      <c r="AO8" s="1081"/>
      <c r="AP8" s="1081" t="s">
        <v>489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t="s">
        <v>489</v>
      </c>
      <c r="R9" s="1039"/>
      <c r="S9" s="1039"/>
      <c r="T9" s="1039"/>
      <c r="U9" s="1039"/>
      <c r="V9" s="1039" t="s">
        <v>489</v>
      </c>
      <c r="W9" s="1039"/>
      <c r="X9" s="1039"/>
      <c r="Y9" s="1039"/>
      <c r="Z9" s="1039"/>
      <c r="AA9" s="1039" t="s">
        <v>489</v>
      </c>
      <c r="AB9" s="1039"/>
      <c r="AC9" s="1039"/>
      <c r="AD9" s="1039"/>
      <c r="AE9" s="1040"/>
      <c r="AF9" s="1035" t="s">
        <v>489</v>
      </c>
      <c r="AG9" s="1036"/>
      <c r="AH9" s="1036"/>
      <c r="AI9" s="1036"/>
      <c r="AJ9" s="1037"/>
      <c r="AK9" s="1080" t="s">
        <v>489</v>
      </c>
      <c r="AL9" s="1081"/>
      <c r="AM9" s="1081"/>
      <c r="AN9" s="1081"/>
      <c r="AO9" s="1081"/>
      <c r="AP9" s="1081" t="s">
        <v>489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17711</v>
      </c>
      <c r="R23" s="1061"/>
      <c r="S23" s="1061"/>
      <c r="T23" s="1061"/>
      <c r="U23" s="1061"/>
      <c r="V23" s="1061">
        <v>17280</v>
      </c>
      <c r="W23" s="1061"/>
      <c r="X23" s="1061"/>
      <c r="Y23" s="1061"/>
      <c r="Z23" s="1061"/>
      <c r="AA23" s="1061">
        <v>431</v>
      </c>
      <c r="AB23" s="1061"/>
      <c r="AC23" s="1061"/>
      <c r="AD23" s="1061"/>
      <c r="AE23" s="1068"/>
      <c r="AF23" s="1069">
        <v>330</v>
      </c>
      <c r="AG23" s="1061"/>
      <c r="AH23" s="1061"/>
      <c r="AI23" s="1061"/>
      <c r="AJ23" s="1070"/>
      <c r="AK23" s="1071"/>
      <c r="AL23" s="1072"/>
      <c r="AM23" s="1072"/>
      <c r="AN23" s="1072"/>
      <c r="AO23" s="1072"/>
      <c r="AP23" s="1061">
        <v>14874</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28602</v>
      </c>
      <c r="R28" s="1051"/>
      <c r="S28" s="1051"/>
      <c r="T28" s="1051"/>
      <c r="U28" s="1051"/>
      <c r="V28" s="1051">
        <v>28115</v>
      </c>
      <c r="W28" s="1051"/>
      <c r="X28" s="1051"/>
      <c r="Y28" s="1051"/>
      <c r="Z28" s="1051"/>
      <c r="AA28" s="1051">
        <v>487</v>
      </c>
      <c r="AB28" s="1051"/>
      <c r="AC28" s="1051"/>
      <c r="AD28" s="1051"/>
      <c r="AE28" s="1052"/>
      <c r="AF28" s="1053">
        <v>487</v>
      </c>
      <c r="AG28" s="1051"/>
      <c r="AH28" s="1051"/>
      <c r="AI28" s="1051"/>
      <c r="AJ28" s="1054"/>
      <c r="AK28" s="1042" t="s">
        <v>489</v>
      </c>
      <c r="AL28" s="1043"/>
      <c r="AM28" s="1043"/>
      <c r="AN28" s="1043"/>
      <c r="AO28" s="1043"/>
      <c r="AP28" s="1043" t="s">
        <v>489</v>
      </c>
      <c r="AQ28" s="1043"/>
      <c r="AR28" s="1043"/>
      <c r="AS28" s="1043"/>
      <c r="AT28" s="1043"/>
      <c r="AU28" s="1043" t="s">
        <v>489</v>
      </c>
      <c r="AV28" s="1043"/>
      <c r="AW28" s="1043"/>
      <c r="AX28" s="1043"/>
      <c r="AY28" s="1043"/>
      <c r="AZ28" s="1044" t="s">
        <v>489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705</v>
      </c>
      <c r="R29" s="1039"/>
      <c r="S29" s="1039"/>
      <c r="T29" s="1039"/>
      <c r="U29" s="1039"/>
      <c r="V29" s="1039">
        <v>694</v>
      </c>
      <c r="W29" s="1039"/>
      <c r="X29" s="1039"/>
      <c r="Y29" s="1039"/>
      <c r="Z29" s="1039"/>
      <c r="AA29" s="1039">
        <v>11</v>
      </c>
      <c r="AB29" s="1039"/>
      <c r="AC29" s="1039"/>
      <c r="AD29" s="1039"/>
      <c r="AE29" s="1040"/>
      <c r="AF29" s="1035">
        <v>11</v>
      </c>
      <c r="AG29" s="1036"/>
      <c r="AH29" s="1036"/>
      <c r="AI29" s="1036"/>
      <c r="AJ29" s="1037"/>
      <c r="AK29" s="980">
        <v>196</v>
      </c>
      <c r="AL29" s="971"/>
      <c r="AM29" s="971"/>
      <c r="AN29" s="971"/>
      <c r="AO29" s="971"/>
      <c r="AP29" s="971" t="s">
        <v>489</v>
      </c>
      <c r="AQ29" s="971"/>
      <c r="AR29" s="971"/>
      <c r="AS29" s="971"/>
      <c r="AT29" s="971"/>
      <c r="AU29" s="971" t="s">
        <v>489</v>
      </c>
      <c r="AV29" s="971"/>
      <c r="AW29" s="971"/>
      <c r="AX29" s="971"/>
      <c r="AY29" s="971"/>
      <c r="AZ29" s="1041" t="s">
        <v>489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4582</v>
      </c>
      <c r="R30" s="1039"/>
      <c r="S30" s="1039"/>
      <c r="T30" s="1039"/>
      <c r="U30" s="1039"/>
      <c r="V30" s="1039">
        <v>4472</v>
      </c>
      <c r="W30" s="1039"/>
      <c r="X30" s="1039"/>
      <c r="Y30" s="1039"/>
      <c r="Z30" s="1039"/>
      <c r="AA30" s="1039">
        <v>110</v>
      </c>
      <c r="AB30" s="1039"/>
      <c r="AC30" s="1039"/>
      <c r="AD30" s="1039"/>
      <c r="AE30" s="1040"/>
      <c r="AF30" s="1035">
        <v>110</v>
      </c>
      <c r="AG30" s="1036"/>
      <c r="AH30" s="1036"/>
      <c r="AI30" s="1036"/>
      <c r="AJ30" s="1037"/>
      <c r="AK30" s="980">
        <v>365</v>
      </c>
      <c r="AL30" s="971"/>
      <c r="AM30" s="971"/>
      <c r="AN30" s="971"/>
      <c r="AO30" s="971"/>
      <c r="AP30" s="971" t="s">
        <v>489</v>
      </c>
      <c r="AQ30" s="971"/>
      <c r="AR30" s="971"/>
      <c r="AS30" s="971"/>
      <c r="AT30" s="971"/>
      <c r="AU30" s="971" t="s">
        <v>489</v>
      </c>
      <c r="AV30" s="971"/>
      <c r="AW30" s="971"/>
      <c r="AX30" s="971"/>
      <c r="AY30" s="971"/>
      <c r="AZ30" s="1041" t="s">
        <v>489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4672</v>
      </c>
      <c r="R31" s="1039"/>
      <c r="S31" s="1039"/>
      <c r="T31" s="1039"/>
      <c r="U31" s="1039"/>
      <c r="V31" s="1039">
        <v>4369</v>
      </c>
      <c r="W31" s="1039"/>
      <c r="X31" s="1039"/>
      <c r="Y31" s="1039"/>
      <c r="Z31" s="1039"/>
      <c r="AA31" s="1039">
        <v>303</v>
      </c>
      <c r="AB31" s="1039"/>
      <c r="AC31" s="1039"/>
      <c r="AD31" s="1039"/>
      <c r="AE31" s="1040"/>
      <c r="AF31" s="1035">
        <v>303</v>
      </c>
      <c r="AG31" s="1036"/>
      <c r="AH31" s="1036"/>
      <c r="AI31" s="1036"/>
      <c r="AJ31" s="1037"/>
      <c r="AK31" s="980">
        <v>674</v>
      </c>
      <c r="AL31" s="971"/>
      <c r="AM31" s="971"/>
      <c r="AN31" s="971"/>
      <c r="AO31" s="971"/>
      <c r="AP31" s="971" t="s">
        <v>489</v>
      </c>
      <c r="AQ31" s="971"/>
      <c r="AR31" s="971"/>
      <c r="AS31" s="971"/>
      <c r="AT31" s="971"/>
      <c r="AU31" s="971" t="s">
        <v>489</v>
      </c>
      <c r="AV31" s="971"/>
      <c r="AW31" s="971"/>
      <c r="AX31" s="971"/>
      <c r="AY31" s="971"/>
      <c r="AZ31" s="1041" t="s">
        <v>489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400</v>
      </c>
      <c r="R32" s="1039"/>
      <c r="S32" s="1039"/>
      <c r="T32" s="1039"/>
      <c r="U32" s="1039"/>
      <c r="V32" s="1039">
        <v>342</v>
      </c>
      <c r="W32" s="1039"/>
      <c r="X32" s="1039"/>
      <c r="Y32" s="1039"/>
      <c r="Z32" s="1039"/>
      <c r="AA32" s="1039">
        <v>58</v>
      </c>
      <c r="AB32" s="1039"/>
      <c r="AC32" s="1039"/>
      <c r="AD32" s="1039"/>
      <c r="AE32" s="1040"/>
      <c r="AF32" s="1035">
        <v>29</v>
      </c>
      <c r="AG32" s="1036"/>
      <c r="AH32" s="1036"/>
      <c r="AI32" s="1036"/>
      <c r="AJ32" s="1037"/>
      <c r="AK32" s="980">
        <v>105</v>
      </c>
      <c r="AL32" s="971"/>
      <c r="AM32" s="971"/>
      <c r="AN32" s="971"/>
      <c r="AO32" s="971"/>
      <c r="AP32" s="971">
        <v>4028</v>
      </c>
      <c r="AQ32" s="971"/>
      <c r="AR32" s="971"/>
      <c r="AS32" s="971"/>
      <c r="AT32" s="971"/>
      <c r="AU32" s="971">
        <v>4028</v>
      </c>
      <c r="AV32" s="971"/>
      <c r="AW32" s="971"/>
      <c r="AX32" s="971"/>
      <c r="AY32" s="971"/>
      <c r="AZ32" s="1041" t="s">
        <v>489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732</v>
      </c>
      <c r="R33" s="1039"/>
      <c r="S33" s="1039"/>
      <c r="T33" s="1039"/>
      <c r="U33" s="1039"/>
      <c r="V33" s="1039">
        <v>626</v>
      </c>
      <c r="W33" s="1039"/>
      <c r="X33" s="1039"/>
      <c r="Y33" s="1039"/>
      <c r="Z33" s="1039"/>
      <c r="AA33" s="1039">
        <v>106</v>
      </c>
      <c r="AB33" s="1039"/>
      <c r="AC33" s="1039"/>
      <c r="AD33" s="1039"/>
      <c r="AE33" s="1040"/>
      <c r="AF33" s="1035">
        <v>662</v>
      </c>
      <c r="AG33" s="1036"/>
      <c r="AH33" s="1036"/>
      <c r="AI33" s="1036"/>
      <c r="AJ33" s="1037"/>
      <c r="AK33" s="980">
        <v>0</v>
      </c>
      <c r="AL33" s="971"/>
      <c r="AM33" s="971"/>
      <c r="AN33" s="971"/>
      <c r="AO33" s="971"/>
      <c r="AP33" s="971">
        <v>2840</v>
      </c>
      <c r="AQ33" s="971"/>
      <c r="AR33" s="971"/>
      <c r="AS33" s="971"/>
      <c r="AT33" s="971"/>
      <c r="AU33" s="971" t="s">
        <v>489</v>
      </c>
      <c r="AV33" s="971"/>
      <c r="AW33" s="971"/>
      <c r="AX33" s="971"/>
      <c r="AY33" s="971"/>
      <c r="AZ33" s="1041" t="s">
        <v>489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1600</v>
      </c>
      <c r="AG63" s="959"/>
      <c r="AH63" s="959"/>
      <c r="AI63" s="959"/>
      <c r="AJ63" s="1022"/>
      <c r="AK63" s="1023"/>
      <c r="AL63" s="963"/>
      <c r="AM63" s="963"/>
      <c r="AN63" s="963"/>
      <c r="AO63" s="963"/>
      <c r="AP63" s="959">
        <v>6868</v>
      </c>
      <c r="AQ63" s="959"/>
      <c r="AR63" s="959"/>
      <c r="AS63" s="959"/>
      <c r="AT63" s="959"/>
      <c r="AU63" s="959">
        <v>4028</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438</v>
      </c>
      <c r="R68" s="982"/>
      <c r="S68" s="982"/>
      <c r="T68" s="982"/>
      <c r="U68" s="982"/>
      <c r="V68" s="982">
        <v>394</v>
      </c>
      <c r="W68" s="982"/>
      <c r="X68" s="982"/>
      <c r="Y68" s="982"/>
      <c r="Z68" s="982"/>
      <c r="AA68" s="982">
        <v>44</v>
      </c>
      <c r="AB68" s="982"/>
      <c r="AC68" s="982"/>
      <c r="AD68" s="982"/>
      <c r="AE68" s="982"/>
      <c r="AF68" s="982">
        <v>44</v>
      </c>
      <c r="AG68" s="982"/>
      <c r="AH68" s="982"/>
      <c r="AI68" s="982"/>
      <c r="AJ68" s="982"/>
      <c r="AK68" s="982" t="s">
        <v>489</v>
      </c>
      <c r="AL68" s="982"/>
      <c r="AM68" s="982"/>
      <c r="AN68" s="982"/>
      <c r="AO68" s="982"/>
      <c r="AP68" s="982" t="s">
        <v>489</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556</v>
      </c>
      <c r="C69" s="975"/>
      <c r="D69" s="975"/>
      <c r="E69" s="975"/>
      <c r="F69" s="975"/>
      <c r="G69" s="975"/>
      <c r="H69" s="975"/>
      <c r="I69" s="975"/>
      <c r="J69" s="975"/>
      <c r="K69" s="975"/>
      <c r="L69" s="975"/>
      <c r="M69" s="975"/>
      <c r="N69" s="975"/>
      <c r="O69" s="975"/>
      <c r="P69" s="976"/>
      <c r="Q69" s="977">
        <v>39</v>
      </c>
      <c r="R69" s="971"/>
      <c r="S69" s="971"/>
      <c r="T69" s="971"/>
      <c r="U69" s="971"/>
      <c r="V69" s="971">
        <v>35</v>
      </c>
      <c r="W69" s="971"/>
      <c r="X69" s="971"/>
      <c r="Y69" s="971"/>
      <c r="Z69" s="971"/>
      <c r="AA69" s="971">
        <v>4</v>
      </c>
      <c r="AB69" s="971"/>
      <c r="AC69" s="971"/>
      <c r="AD69" s="971"/>
      <c r="AE69" s="971"/>
      <c r="AF69" s="971">
        <v>4</v>
      </c>
      <c r="AG69" s="971"/>
      <c r="AH69" s="971"/>
      <c r="AI69" s="971"/>
      <c r="AJ69" s="971"/>
      <c r="AK69" s="971" t="s">
        <v>489</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557</v>
      </c>
      <c r="C70" s="975"/>
      <c r="D70" s="975"/>
      <c r="E70" s="975"/>
      <c r="F70" s="975"/>
      <c r="G70" s="975"/>
      <c r="H70" s="975"/>
      <c r="I70" s="975"/>
      <c r="J70" s="975"/>
      <c r="K70" s="975"/>
      <c r="L70" s="975"/>
      <c r="M70" s="975"/>
      <c r="N70" s="975"/>
      <c r="O70" s="975"/>
      <c r="P70" s="976"/>
      <c r="Q70" s="977">
        <v>80</v>
      </c>
      <c r="R70" s="971"/>
      <c r="S70" s="971"/>
      <c r="T70" s="971"/>
      <c r="U70" s="971"/>
      <c r="V70" s="971">
        <v>73</v>
      </c>
      <c r="W70" s="971"/>
      <c r="X70" s="971"/>
      <c r="Y70" s="971"/>
      <c r="Z70" s="971"/>
      <c r="AA70" s="971">
        <v>7</v>
      </c>
      <c r="AB70" s="971"/>
      <c r="AC70" s="971"/>
      <c r="AD70" s="971"/>
      <c r="AE70" s="971"/>
      <c r="AF70" s="971">
        <v>7</v>
      </c>
      <c r="AG70" s="971"/>
      <c r="AH70" s="971"/>
      <c r="AI70" s="971"/>
      <c r="AJ70" s="971"/>
      <c r="AK70" s="971">
        <v>20</v>
      </c>
      <c r="AL70" s="971"/>
      <c r="AM70" s="971"/>
      <c r="AN70" s="971"/>
      <c r="AO70" s="971"/>
      <c r="AP70" s="971" t="s">
        <v>489</v>
      </c>
      <c r="AQ70" s="971"/>
      <c r="AR70" s="971"/>
      <c r="AS70" s="971"/>
      <c r="AT70" s="971"/>
      <c r="AU70" s="971" t="s">
        <v>489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558</v>
      </c>
      <c r="C71" s="975"/>
      <c r="D71" s="975"/>
      <c r="E71" s="975"/>
      <c r="F71" s="975"/>
      <c r="G71" s="975"/>
      <c r="H71" s="975"/>
      <c r="I71" s="975"/>
      <c r="J71" s="975"/>
      <c r="K71" s="975"/>
      <c r="L71" s="975"/>
      <c r="M71" s="975"/>
      <c r="N71" s="975"/>
      <c r="O71" s="975"/>
      <c r="P71" s="976"/>
      <c r="Q71" s="977">
        <v>141377</v>
      </c>
      <c r="R71" s="971"/>
      <c r="S71" s="971"/>
      <c r="T71" s="971"/>
      <c r="U71" s="971"/>
      <c r="V71" s="971">
        <v>138807</v>
      </c>
      <c r="W71" s="971"/>
      <c r="X71" s="971"/>
      <c r="Y71" s="971"/>
      <c r="Z71" s="971"/>
      <c r="AA71" s="971">
        <v>2570</v>
      </c>
      <c r="AB71" s="971"/>
      <c r="AC71" s="971"/>
      <c r="AD71" s="971"/>
      <c r="AE71" s="971"/>
      <c r="AF71" s="971">
        <v>2570</v>
      </c>
      <c r="AG71" s="971"/>
      <c r="AH71" s="971"/>
      <c r="AI71" s="971"/>
      <c r="AJ71" s="971"/>
      <c r="AK71" s="971" t="s">
        <v>489</v>
      </c>
      <c r="AL71" s="971"/>
      <c r="AM71" s="971"/>
      <c r="AN71" s="971"/>
      <c r="AO71" s="971"/>
      <c r="AP71" s="971" t="s">
        <v>489</v>
      </c>
      <c r="AQ71" s="971"/>
      <c r="AR71" s="971"/>
      <c r="AS71" s="971"/>
      <c r="AT71" s="971"/>
      <c r="AU71" s="971" t="s">
        <v>489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564</v>
      </c>
      <c r="C72" s="975"/>
      <c r="D72" s="975"/>
      <c r="E72" s="975"/>
      <c r="F72" s="975"/>
      <c r="G72" s="975"/>
      <c r="H72" s="975"/>
      <c r="I72" s="975"/>
      <c r="J72" s="975"/>
      <c r="K72" s="975"/>
      <c r="L72" s="975"/>
      <c r="M72" s="975"/>
      <c r="N72" s="975"/>
      <c r="O72" s="975"/>
      <c r="P72" s="976"/>
      <c r="Q72" s="977">
        <v>4557</v>
      </c>
      <c r="R72" s="971"/>
      <c r="S72" s="971"/>
      <c r="T72" s="971"/>
      <c r="U72" s="971"/>
      <c r="V72" s="971">
        <v>3585</v>
      </c>
      <c r="W72" s="971"/>
      <c r="X72" s="971"/>
      <c r="Y72" s="971"/>
      <c r="Z72" s="971"/>
      <c r="AA72" s="971">
        <v>972</v>
      </c>
      <c r="AB72" s="971"/>
      <c r="AC72" s="971"/>
      <c r="AD72" s="971"/>
      <c r="AE72" s="971"/>
      <c r="AF72" s="971">
        <v>972</v>
      </c>
      <c r="AG72" s="971"/>
      <c r="AH72" s="971"/>
      <c r="AI72" s="971"/>
      <c r="AJ72" s="971"/>
      <c r="AK72" s="971">
        <v>2</v>
      </c>
      <c r="AL72" s="971"/>
      <c r="AM72" s="971"/>
      <c r="AN72" s="971"/>
      <c r="AO72" s="971"/>
      <c r="AP72" s="971" t="s">
        <v>489</v>
      </c>
      <c r="AQ72" s="971"/>
      <c r="AR72" s="971"/>
      <c r="AS72" s="971"/>
      <c r="AT72" s="971"/>
      <c r="AU72" s="971" t="s">
        <v>489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559</v>
      </c>
      <c r="C73" s="975"/>
      <c r="D73" s="975"/>
      <c r="E73" s="975"/>
      <c r="F73" s="975"/>
      <c r="G73" s="975"/>
      <c r="H73" s="975"/>
      <c r="I73" s="975"/>
      <c r="J73" s="975"/>
      <c r="K73" s="975"/>
      <c r="L73" s="975"/>
      <c r="M73" s="975"/>
      <c r="N73" s="975"/>
      <c r="O73" s="975"/>
      <c r="P73" s="976"/>
      <c r="Q73" s="977">
        <v>101</v>
      </c>
      <c r="R73" s="971"/>
      <c r="S73" s="971"/>
      <c r="T73" s="971"/>
      <c r="U73" s="971"/>
      <c r="V73" s="971">
        <v>70</v>
      </c>
      <c r="W73" s="971"/>
      <c r="X73" s="971"/>
      <c r="Y73" s="971"/>
      <c r="Z73" s="971"/>
      <c r="AA73" s="971">
        <v>31</v>
      </c>
      <c r="AB73" s="971"/>
      <c r="AC73" s="971"/>
      <c r="AD73" s="971"/>
      <c r="AE73" s="971"/>
      <c r="AF73" s="971">
        <v>31</v>
      </c>
      <c r="AG73" s="971"/>
      <c r="AH73" s="971"/>
      <c r="AI73" s="971"/>
      <c r="AJ73" s="971"/>
      <c r="AK73" s="971" t="s">
        <v>489</v>
      </c>
      <c r="AL73" s="971"/>
      <c r="AM73" s="971"/>
      <c r="AN73" s="971"/>
      <c r="AO73" s="971"/>
      <c r="AP73" s="971" t="s">
        <v>489</v>
      </c>
      <c r="AQ73" s="971"/>
      <c r="AR73" s="971"/>
      <c r="AS73" s="971"/>
      <c r="AT73" s="971"/>
      <c r="AU73" s="971" t="s">
        <v>489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3628</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1799374</v>
      </c>
      <c r="AB110" s="889"/>
      <c r="AC110" s="889"/>
      <c r="AD110" s="889"/>
      <c r="AE110" s="890"/>
      <c r="AF110" s="891">
        <v>1763649</v>
      </c>
      <c r="AG110" s="889"/>
      <c r="AH110" s="889"/>
      <c r="AI110" s="889"/>
      <c r="AJ110" s="890"/>
      <c r="AK110" s="891">
        <v>1747611</v>
      </c>
      <c r="AL110" s="889"/>
      <c r="AM110" s="889"/>
      <c r="AN110" s="889"/>
      <c r="AO110" s="890"/>
      <c r="AP110" s="892">
        <v>21.2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16341164</v>
      </c>
      <c r="BR110" s="842"/>
      <c r="BS110" s="842"/>
      <c r="BT110" s="842"/>
      <c r="BU110" s="842"/>
      <c r="BV110" s="842">
        <v>15773916</v>
      </c>
      <c r="BW110" s="842"/>
      <c r="BX110" s="842"/>
      <c r="BY110" s="842"/>
      <c r="BZ110" s="842"/>
      <c r="CA110" s="842">
        <v>14873965</v>
      </c>
      <c r="CB110" s="842"/>
      <c r="CC110" s="842"/>
      <c r="CD110" s="842"/>
      <c r="CE110" s="842"/>
      <c r="CF110" s="866">
        <v>180.3</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4305884</v>
      </c>
      <c r="BR112" s="817"/>
      <c r="BS112" s="817"/>
      <c r="BT112" s="817"/>
      <c r="BU112" s="817"/>
      <c r="BV112" s="817">
        <v>4164331</v>
      </c>
      <c r="BW112" s="817"/>
      <c r="BX112" s="817"/>
      <c r="BY112" s="817"/>
      <c r="BZ112" s="817"/>
      <c r="CA112" s="817">
        <v>4028059</v>
      </c>
      <c r="CB112" s="817"/>
      <c r="CC112" s="817"/>
      <c r="CD112" s="817"/>
      <c r="CE112" s="817"/>
      <c r="CF112" s="875">
        <v>48.8</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240471</v>
      </c>
      <c r="AB113" s="919"/>
      <c r="AC113" s="919"/>
      <c r="AD113" s="919"/>
      <c r="AE113" s="920"/>
      <c r="AF113" s="921">
        <v>237536</v>
      </c>
      <c r="AG113" s="919"/>
      <c r="AH113" s="919"/>
      <c r="AI113" s="919"/>
      <c r="AJ113" s="920"/>
      <c r="AK113" s="921">
        <v>251150</v>
      </c>
      <c r="AL113" s="919"/>
      <c r="AM113" s="919"/>
      <c r="AN113" s="919"/>
      <c r="AO113" s="920"/>
      <c r="AP113" s="922">
        <v>3</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7664</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7704</v>
      </c>
      <c r="AB114" s="780"/>
      <c r="AC114" s="780"/>
      <c r="AD114" s="780"/>
      <c r="AE114" s="781"/>
      <c r="AF114" s="782">
        <v>7682</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2385553</v>
      </c>
      <c r="BR114" s="817"/>
      <c r="BS114" s="817"/>
      <c r="BT114" s="817"/>
      <c r="BU114" s="817"/>
      <c r="BV114" s="817">
        <v>2440194</v>
      </c>
      <c r="BW114" s="817"/>
      <c r="BX114" s="817"/>
      <c r="BY114" s="817"/>
      <c r="BZ114" s="817"/>
      <c r="CA114" s="817">
        <v>2552783</v>
      </c>
      <c r="CB114" s="817"/>
      <c r="CC114" s="817"/>
      <c r="CD114" s="817"/>
      <c r="CE114" s="817"/>
      <c r="CF114" s="875">
        <v>31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227</v>
      </c>
      <c r="AB116" s="780"/>
      <c r="AC116" s="780"/>
      <c r="AD116" s="780"/>
      <c r="AE116" s="781"/>
      <c r="AF116" s="782">
        <v>102</v>
      </c>
      <c r="AG116" s="780"/>
      <c r="AH116" s="780"/>
      <c r="AI116" s="780"/>
      <c r="AJ116" s="781"/>
      <c r="AK116" s="782">
        <v>244</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2047776</v>
      </c>
      <c r="AB117" s="903"/>
      <c r="AC117" s="903"/>
      <c r="AD117" s="903"/>
      <c r="AE117" s="904"/>
      <c r="AF117" s="905">
        <v>2008969</v>
      </c>
      <c r="AG117" s="903"/>
      <c r="AH117" s="903"/>
      <c r="AI117" s="903"/>
      <c r="AJ117" s="904"/>
      <c r="AK117" s="905">
        <v>1999005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23040265</v>
      </c>
      <c r="BR119" s="845"/>
      <c r="BS119" s="845"/>
      <c r="BT119" s="845"/>
      <c r="BU119" s="845"/>
      <c r="BV119" s="845">
        <v>22378441</v>
      </c>
      <c r="BW119" s="845"/>
      <c r="BX119" s="845"/>
      <c r="BY119" s="845"/>
      <c r="BZ119" s="845"/>
      <c r="CA119" s="845">
        <v>21454807</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3545888</v>
      </c>
      <c r="BR120" s="842"/>
      <c r="BS120" s="842"/>
      <c r="BT120" s="842"/>
      <c r="BU120" s="842"/>
      <c r="BV120" s="842">
        <v>4528441</v>
      </c>
      <c r="BW120" s="842"/>
      <c r="BX120" s="842"/>
      <c r="BY120" s="842"/>
      <c r="BZ120" s="842"/>
      <c r="CA120" s="842">
        <v>5710307</v>
      </c>
      <c r="CB120" s="842"/>
      <c r="CC120" s="842"/>
      <c r="CD120" s="842"/>
      <c r="CE120" s="842"/>
      <c r="CF120" s="866">
        <v>69.2</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4305884</v>
      </c>
      <c r="DH120" s="842"/>
      <c r="DI120" s="842"/>
      <c r="DJ120" s="842"/>
      <c r="DK120" s="842"/>
      <c r="DL120" s="842">
        <v>4164331</v>
      </c>
      <c r="DM120" s="842"/>
      <c r="DN120" s="842"/>
      <c r="DO120" s="842"/>
      <c r="DP120" s="842"/>
      <c r="DQ120" s="842">
        <v>4028059</v>
      </c>
      <c r="DR120" s="842"/>
      <c r="DS120" s="842"/>
      <c r="DT120" s="842"/>
      <c r="DU120" s="842"/>
      <c r="DV120" s="843">
        <v>48.8</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530700</v>
      </c>
      <c r="BR121" s="817"/>
      <c r="BS121" s="817"/>
      <c r="BT121" s="817"/>
      <c r="BU121" s="817"/>
      <c r="BV121" s="817">
        <v>509094</v>
      </c>
      <c r="BW121" s="817"/>
      <c r="BX121" s="817"/>
      <c r="BY121" s="817"/>
      <c r="BZ121" s="817"/>
      <c r="CA121" s="817">
        <v>489508</v>
      </c>
      <c r="CB121" s="817"/>
      <c r="CC121" s="817"/>
      <c r="CD121" s="817"/>
      <c r="CE121" s="817"/>
      <c r="CF121" s="875">
        <v>5.9</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10935013</v>
      </c>
      <c r="BR122" s="845"/>
      <c r="BS122" s="845"/>
      <c r="BT122" s="845"/>
      <c r="BU122" s="845"/>
      <c r="BV122" s="845">
        <v>10514723</v>
      </c>
      <c r="BW122" s="845"/>
      <c r="BX122" s="845"/>
      <c r="BY122" s="845"/>
      <c r="BZ122" s="845"/>
      <c r="CA122" s="845">
        <v>10092987</v>
      </c>
      <c r="CB122" s="845"/>
      <c r="CC122" s="845"/>
      <c r="CD122" s="845"/>
      <c r="CE122" s="845"/>
      <c r="CF122" s="846">
        <v>122.4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15011601</v>
      </c>
      <c r="BR123" s="833"/>
      <c r="BS123" s="833"/>
      <c r="BT123" s="833"/>
      <c r="BU123" s="833"/>
      <c r="BV123" s="833">
        <v>15552258</v>
      </c>
      <c r="BW123" s="833"/>
      <c r="BX123" s="833"/>
      <c r="BY123" s="833"/>
      <c r="BZ123" s="833"/>
      <c r="CA123" s="833">
        <v>16292802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95.4</v>
      </c>
      <c r="BR124" s="831"/>
      <c r="BS124" s="831"/>
      <c r="BT124" s="831"/>
      <c r="BU124" s="831"/>
      <c r="BV124" s="831">
        <v>83.6</v>
      </c>
      <c r="BW124" s="831"/>
      <c r="BX124" s="831"/>
      <c r="BY124" s="831"/>
      <c r="BZ124" s="831"/>
      <c r="CA124" s="831">
        <v>62.5</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81957</v>
      </c>
      <c r="AB128" s="801"/>
      <c r="AC128" s="801"/>
      <c r="AD128" s="801"/>
      <c r="AE128" s="802"/>
      <c r="AF128" s="803">
        <v>94044</v>
      </c>
      <c r="AG128" s="801"/>
      <c r="AH128" s="801"/>
      <c r="AI128" s="801"/>
      <c r="AJ128" s="802"/>
      <c r="AK128" s="803">
        <v>86889</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13.5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9356853</v>
      </c>
      <c r="AB129" s="780"/>
      <c r="AC129" s="780"/>
      <c r="AD129" s="780"/>
      <c r="AE129" s="781"/>
      <c r="AF129" s="782">
        <v>9088276</v>
      </c>
      <c r="AG129" s="780"/>
      <c r="AH129" s="780"/>
      <c r="AI129" s="780"/>
      <c r="AJ129" s="781"/>
      <c r="AK129" s="782">
        <v>9113790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18.5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947450</v>
      </c>
      <c r="AB130" s="780"/>
      <c r="AC130" s="780"/>
      <c r="AD130" s="780"/>
      <c r="AE130" s="781"/>
      <c r="AF130" s="782">
        <v>929906</v>
      </c>
      <c r="AG130" s="780"/>
      <c r="AH130" s="780"/>
      <c r="AI130" s="780"/>
      <c r="AJ130" s="781"/>
      <c r="AK130" s="782">
        <v>866323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12.2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8409403</v>
      </c>
      <c r="AB131" s="764"/>
      <c r="AC131" s="764"/>
      <c r="AD131" s="764"/>
      <c r="AE131" s="765"/>
      <c r="AF131" s="766">
        <v>8158370</v>
      </c>
      <c r="AG131" s="764"/>
      <c r="AH131" s="764"/>
      <c r="AI131" s="764"/>
      <c r="AJ131" s="765"/>
      <c r="AK131" s="766">
        <v>8247467</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62.5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12.10988461</v>
      </c>
      <c r="AB132" s="745"/>
      <c r="AC132" s="745"/>
      <c r="AD132" s="745"/>
      <c r="AE132" s="746"/>
      <c r="AF132" s="747">
        <v>12.073723060000001</v>
      </c>
      <c r="AG132" s="745"/>
      <c r="AH132" s="745"/>
      <c r="AI132" s="745"/>
      <c r="AJ132" s="746"/>
      <c r="AK132" s="747">
        <v>12.680171980000001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13.2</v>
      </c>
      <c r="AB133" s="724"/>
      <c r="AC133" s="724"/>
      <c r="AD133" s="724"/>
      <c r="AE133" s="725"/>
      <c r="AF133" s="723">
        <v>12.6</v>
      </c>
      <c r="AG133" s="724"/>
      <c r="AH133" s="724"/>
      <c r="AI133" s="724"/>
      <c r="AJ133" s="725"/>
      <c r="AK133" s="723">
        <v>12.2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Tq/ZyUxW/NLKrADpa6+fjQooXVI1HPBDf2SUYd5t4NWPgLfH/tM1KdjgyBBTK/K8i9MY+Wh3deY6IEsis1v4w==" saltValue="K86ZJpEA6ar9O+C9wlsO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P51" sqref="AP51"/>
    </sheetView>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V0bHDhFlChaSOAn4dfBvVkV/fnx0THExfulYERePw7fFp0gSSDQihum/KBX88ESqh/EZKPeSwi+8Doy8pfxw==" saltValue="oXCaSqoEq8fJuDZpSdPJm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IkFysOEAWuhRd/tZP5zNguZUxUs0S9ChXLblHF7X+CbBCjfaPOUwinWiiULrXBCJAXgiF6gsuQGGmNsx4eT/w==" saltValue="p9JcGPpxB+tioT+/20ak1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3568878</v>
      </c>
      <c r="AP9" s="281">
        <v>100836</v>
      </c>
      <c r="AQ9" s="282">
        <v>107616</v>
      </c>
      <c r="AR9" s="283">
        <v>-6.3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12169</v>
      </c>
      <c r="AP10" s="284">
        <v>344</v>
      </c>
      <c r="AQ10" s="285">
        <v>10095</v>
      </c>
      <c r="AR10" s="286">
        <v>-96.6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14215</v>
      </c>
      <c r="AP11" s="284">
        <v>402</v>
      </c>
      <c r="AQ11" s="285">
        <v>1704</v>
      </c>
      <c r="AR11" s="286">
        <v>-76.400000000000006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124025</v>
      </c>
      <c r="AP13" s="284">
        <v>3504</v>
      </c>
      <c r="AQ13" s="285">
        <v>4110</v>
      </c>
      <c r="AR13" s="286">
        <v>-14.7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127599</v>
      </c>
      <c r="AP14" s="284">
        <v>3605</v>
      </c>
      <c r="AQ14" s="285">
        <v>2451</v>
      </c>
      <c r="AR14" s="286">
        <v>47.1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-116410</v>
      </c>
      <c r="AP15" s="284">
        <v>-3289</v>
      </c>
      <c r="AQ15" s="285">
        <v>-6399</v>
      </c>
      <c r="AR15" s="286">
        <v>-48.6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3730476</v>
      </c>
      <c r="AP16" s="284">
        <v>105402</v>
      </c>
      <c r="AQ16" s="285">
        <v>119584</v>
      </c>
      <c r="AR16" s="286">
        <v>-11.9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10</v>
      </c>
      <c r="AP21" s="298">
        <v>10.86</v>
      </c>
      <c r="AQ21" s="299">
        <v>-0.86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98.7</v>
      </c>
      <c r="AP22" s="303">
        <v>97.3</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1747611</v>
      </c>
      <c r="AP32" s="312">
        <v>49377</v>
      </c>
      <c r="AQ32" s="313">
        <v>75090</v>
      </c>
      <c r="AR32" s="314">
        <v>-34.200000000000003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251150</v>
      </c>
      <c r="AP35" s="312">
        <v>7096</v>
      </c>
      <c r="AQ35" s="313">
        <v>17211</v>
      </c>
      <c r="AR35" s="314">
        <v>-58.8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t="s">
        <v>489</v>
      </c>
      <c r="AP36" s="312" t="s">
        <v>489</v>
      </c>
      <c r="AQ36" s="313">
        <v>2478</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654</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244</v>
      </c>
      <c r="AP38" s="315">
        <v>7</v>
      </c>
      <c r="AQ38" s="316">
        <v>4</v>
      </c>
      <c r="AR38" s="304">
        <v>75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-86889</v>
      </c>
      <c r="AP39" s="312">
        <v>-2455</v>
      </c>
      <c r="AQ39" s="313">
        <v>-3502</v>
      </c>
      <c r="AR39" s="314">
        <v>-29.9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-866323</v>
      </c>
      <c r="AP40" s="312">
        <v>-24477</v>
      </c>
      <c r="AQ40" s="313">
        <v>-63750</v>
      </c>
      <c r="AR40" s="314">
        <v>-61.6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1045793</v>
      </c>
      <c r="AP41" s="312">
        <v>29548</v>
      </c>
      <c r="AQ41" s="313">
        <v>28185</v>
      </c>
      <c r="AR41" s="314">
        <v>4.8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2230317</v>
      </c>
      <c r="AN51" s="334">
        <v>59464</v>
      </c>
      <c r="AO51" s="335">
        <v>3.6</v>
      </c>
      <c r="AP51" s="336">
        <v>94081</v>
      </c>
      <c r="AQ51" s="337">
        <v>10.5</v>
      </c>
      <c r="AR51" s="338">
        <v>-6.9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1188778</v>
      </c>
      <c r="AN52" s="342">
        <v>31695</v>
      </c>
      <c r="AO52" s="343">
        <v>3.7</v>
      </c>
      <c r="AP52" s="344">
        <v>48949</v>
      </c>
      <c r="AQ52" s="345">
        <v>11.5</v>
      </c>
      <c r="AR52" s="346">
        <v>-7.8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1948883</v>
      </c>
      <c r="AN53" s="334">
        <v>52820</v>
      </c>
      <c r="AO53" s="335">
        <v>-11.2</v>
      </c>
      <c r="AP53" s="336">
        <v>92632</v>
      </c>
      <c r="AQ53" s="337">
        <v>-1.5</v>
      </c>
      <c r="AR53" s="338">
        <v>-9.6999999999999993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793859</v>
      </c>
      <c r="AN54" s="342">
        <v>21516</v>
      </c>
      <c r="AO54" s="343">
        <v>-32.1</v>
      </c>
      <c r="AP54" s="344">
        <v>47978</v>
      </c>
      <c r="AQ54" s="345">
        <v>-2</v>
      </c>
      <c r="AR54" s="346">
        <v>-30.1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1934775</v>
      </c>
      <c r="AN55" s="334">
        <v>53166</v>
      </c>
      <c r="AO55" s="335">
        <v>0.7</v>
      </c>
      <c r="AP55" s="336">
        <v>96469</v>
      </c>
      <c r="AQ55" s="337">
        <v>4.0999999999999996</v>
      </c>
      <c r="AR55" s="338">
        <v>-3.4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727561</v>
      </c>
      <c r="AN56" s="342">
        <v>19993</v>
      </c>
      <c r="AO56" s="343">
        <v>-7.1</v>
      </c>
      <c r="AP56" s="344">
        <v>49775</v>
      </c>
      <c r="AQ56" s="345">
        <v>3.7</v>
      </c>
      <c r="AR56" s="346">
        <v>-10.8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2131907</v>
      </c>
      <c r="AN57" s="334">
        <v>59395</v>
      </c>
      <c r="AO57" s="335">
        <v>11.7</v>
      </c>
      <c r="AP57" s="336">
        <v>85743</v>
      </c>
      <c r="AQ57" s="337">
        <v>-11.1</v>
      </c>
      <c r="AR57" s="338">
        <v>22.8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975426</v>
      </c>
      <c r="AN58" s="342">
        <v>27175</v>
      </c>
      <c r="AO58" s="343">
        <v>35.9</v>
      </c>
      <c r="AP58" s="344">
        <v>45231</v>
      </c>
      <c r="AQ58" s="345">
        <v>-9.1</v>
      </c>
      <c r="AR58" s="346">
        <v>45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1503181</v>
      </c>
      <c r="AN59" s="334">
        <v>42471</v>
      </c>
      <c r="AO59" s="335">
        <v>-28.5</v>
      </c>
      <c r="AP59" s="336">
        <v>92509</v>
      </c>
      <c r="AQ59" s="337">
        <v>7.9</v>
      </c>
      <c r="AR59" s="338">
        <v>-36.4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839130</v>
      </c>
      <c r="AN60" s="342">
        <v>23709</v>
      </c>
      <c r="AO60" s="343">
        <v>-12.8</v>
      </c>
      <c r="AP60" s="344">
        <v>52274</v>
      </c>
      <c r="AQ60" s="345">
        <v>15.6</v>
      </c>
      <c r="AR60" s="346">
        <v>-28.4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1949813</v>
      </c>
      <c r="AN61" s="349">
        <v>53463</v>
      </c>
      <c r="AO61" s="350">
        <v>-4.7</v>
      </c>
      <c r="AP61" s="351">
        <v>92287</v>
      </c>
      <c r="AQ61" s="352">
        <v>2</v>
      </c>
      <c r="AR61" s="338">
        <v>-6.7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904951</v>
      </c>
      <c r="AN62" s="342">
        <v>24818</v>
      </c>
      <c r="AO62" s="343">
        <v>-2.5</v>
      </c>
      <c r="AP62" s="344">
        <v>48841</v>
      </c>
      <c r="AQ62" s="345">
        <v>3.9</v>
      </c>
      <c r="AR62" s="346">
        <v>-6.4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5TCHmVfBLEIGMWVpGIhIZypPTqp2PR968Gx/m2z9U8UZZLn8UOuXIulIg8IElSRP8b853PJSoOYEbTL2F27Qw==" saltValue="qTbkTzeQgf5y9Q8pj3CB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wqdpqrSEG5BrvpE4e5IQh1Ko3ZAlHOKBJiqBXixOPxb9ziWNLkhrGNBhUQI4eHEZpTuHLc2NHf3X6XUPGPw4w==" saltValue="fpD9WW6B6pExPWY7FXVp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zy7oAz+Nu3tIROEl/n8xiChwvsudqsuKptS9iPSbC5y3FclkauUnjqiucS9GJyfdXu0XLnXBMMUiCT1Y3/u+0g==" saltValue="kiNcZDc8PY6jeX61W3WC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8.32</v>
      </c>
      <c r="G47" s="12">
        <v>5.26</v>
      </c>
      <c r="H47" s="12">
        <v>7.61</v>
      </c>
      <c r="I47" s="12">
        <v>11.19</v>
      </c>
      <c r="J47" s="13">
        <v>14.33</v>
      </c>
    </row>
    <row r="48" spans="2:10" ht="57.75" customHeight="1" x14ac:dyDescent="0.2">
      <c r="B48" s="14"/>
      <c r="C48" s="1141" t="s">
        <v>4</v>
      </c>
      <c r="D48" s="1141"/>
      <c r="E48" s="1142"/>
      <c r="F48" s="15">
        <v>2.29</v>
      </c>
      <c r="G48" s="16">
        <v>3.73</v>
      </c>
      <c r="H48" s="16">
        <v>6.3</v>
      </c>
      <c r="I48" s="16">
        <v>6.39</v>
      </c>
      <c r="J48" s="17">
        <v>3.63</v>
      </c>
    </row>
    <row r="49" spans="2:10" ht="57.75" customHeight="1" thickBot="1" x14ac:dyDescent="0.25">
      <c r="B49" s="18"/>
      <c r="C49" s="1143" t="s">
        <v>5</v>
      </c>
      <c r="D49" s="1143"/>
      <c r="E49" s="1144"/>
      <c r="F49" s="19" t="s">
        <v>532</v>
      </c>
      <c r="G49" s="20" t="s">
        <v>533</v>
      </c>
      <c r="H49" s="20">
        <v>5.51</v>
      </c>
      <c r="I49" s="20">
        <v>3.48</v>
      </c>
      <c r="J49" s="21">
        <v>0.42</v>
      </c>
    </row>
    <row r="50" spans="2:10" ht="13" x14ac:dyDescent="0.2"/>
  </sheetData>
  <sheetProtection algorithmName="SHA-512" hashValue="i1MpTbehemX3PBTHqNgMfeKrg4PCrw6XT9Q5z9HDpEGM+eVjgKNeMANzT5CtudMCld8FNp9wJ+bYqgKbncFO9g==" saltValue="dYSRqc3rQUCTeyH/wRfE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t="s">
        <v>535</v>
      </c>
      <c r="G34" s="33" t="s">
        <v>536</v>
      </c>
      <c r="H34" s="33" t="s">
        <v>537</v>
      </c>
      <c r="I34" s="33" t="s">
        <v>538</v>
      </c>
      <c r="J34" s="34" t="s">
        <v>539</v>
      </c>
      <c r="K34" s="22"/>
      <c r="L34" s="22"/>
      <c r="M34" s="22"/>
      <c r="N34" s="22"/>
      <c r="O34" s="22"/>
      <c r="P34" s="22"/>
    </row>
    <row r="35" spans="1:16" ht="39" customHeight="1" x14ac:dyDescent="0.2">
      <c r="A35" s="22"/>
      <c r="B35" s="35"/>
      <c r="C35" s="1145" t="s">
        <v>540</v>
      </c>
      <c r="D35" s="1146"/>
      <c r="E35" s="1147"/>
      <c r="F35" s="36">
        <v>5.85</v>
      </c>
      <c r="G35" s="37">
        <v>6.22</v>
      </c>
      <c r="H35" s="37">
        <v>5.78</v>
      </c>
      <c r="I35" s="37">
        <v>6.92</v>
      </c>
      <c r="J35" s="38">
        <v>7.26</v>
      </c>
      <c r="K35" s="22"/>
      <c r="L35" s="22"/>
      <c r="M35" s="22"/>
      <c r="N35" s="22"/>
      <c r="O35" s="22"/>
      <c r="P35" s="22"/>
    </row>
    <row r="36" spans="1:16" ht="39" customHeight="1" x14ac:dyDescent="0.2">
      <c r="A36" s="22"/>
      <c r="B36" s="35"/>
      <c r="C36" s="1145" t="s">
        <v>541</v>
      </c>
      <c r="D36" s="1146"/>
      <c r="E36" s="1147"/>
      <c r="F36" s="36">
        <v>0.94</v>
      </c>
      <c r="G36" s="37">
        <v>1.1399999999999999</v>
      </c>
      <c r="H36" s="37">
        <v>1.26</v>
      </c>
      <c r="I36" s="37">
        <v>2.89</v>
      </c>
      <c r="J36" s="38">
        <v>5.34</v>
      </c>
      <c r="K36" s="22"/>
      <c r="L36" s="22"/>
      <c r="M36" s="22"/>
      <c r="N36" s="22"/>
      <c r="O36" s="22"/>
      <c r="P36" s="22"/>
    </row>
    <row r="37" spans="1:16" ht="39" customHeight="1" x14ac:dyDescent="0.2">
      <c r="A37" s="22"/>
      <c r="B37" s="35"/>
      <c r="C37" s="1145" t="s">
        <v>542</v>
      </c>
      <c r="D37" s="1146"/>
      <c r="E37" s="1147"/>
      <c r="F37" s="36">
        <v>3.98</v>
      </c>
      <c r="G37" s="37">
        <v>5.0599999999999996</v>
      </c>
      <c r="H37" s="37">
        <v>7.46</v>
      </c>
      <c r="I37" s="37">
        <v>7.45</v>
      </c>
      <c r="J37" s="38">
        <v>4.5999999999999996</v>
      </c>
      <c r="K37" s="22"/>
      <c r="L37" s="22"/>
      <c r="M37" s="22"/>
      <c r="N37" s="22"/>
      <c r="O37" s="22"/>
      <c r="P37" s="22"/>
    </row>
    <row r="38" spans="1:16" ht="39" customHeight="1" x14ac:dyDescent="0.2">
      <c r="A38" s="22"/>
      <c r="B38" s="35"/>
      <c r="C38" s="1145" t="s">
        <v>543</v>
      </c>
      <c r="D38" s="1146"/>
      <c r="E38" s="1147"/>
      <c r="F38" s="36">
        <v>2.85</v>
      </c>
      <c r="G38" s="37">
        <v>3.69</v>
      </c>
      <c r="H38" s="37">
        <v>3.65</v>
      </c>
      <c r="I38" s="37">
        <v>3.75</v>
      </c>
      <c r="J38" s="38">
        <v>3.32</v>
      </c>
      <c r="K38" s="22"/>
      <c r="L38" s="22"/>
      <c r="M38" s="22"/>
      <c r="N38" s="22"/>
      <c r="O38" s="22"/>
      <c r="P38" s="22"/>
    </row>
    <row r="39" spans="1:16" ht="39" customHeight="1" x14ac:dyDescent="0.2">
      <c r="A39" s="22"/>
      <c r="B39" s="35"/>
      <c r="C39" s="1145" t="s">
        <v>544</v>
      </c>
      <c r="D39" s="1146"/>
      <c r="E39" s="1147"/>
      <c r="F39" s="36">
        <v>0.72</v>
      </c>
      <c r="G39" s="37">
        <v>1.71</v>
      </c>
      <c r="H39" s="37">
        <v>1.66</v>
      </c>
      <c r="I39" s="37">
        <v>1.17</v>
      </c>
      <c r="J39" s="38">
        <v>1.2</v>
      </c>
      <c r="K39" s="22"/>
      <c r="L39" s="22"/>
      <c r="M39" s="22"/>
      <c r="N39" s="22"/>
      <c r="O39" s="22"/>
      <c r="P39" s="22"/>
    </row>
    <row r="40" spans="1:16" ht="39" customHeight="1" x14ac:dyDescent="0.2">
      <c r="A40" s="22"/>
      <c r="B40" s="35"/>
      <c r="C40" s="1145" t="s">
        <v>545</v>
      </c>
      <c r="D40" s="1146"/>
      <c r="E40" s="1147"/>
      <c r="F40" s="36" t="s">
        <v>489</v>
      </c>
      <c r="G40" s="37">
        <v>0.32</v>
      </c>
      <c r="H40" s="37">
        <v>0.3</v>
      </c>
      <c r="I40" s="37">
        <v>0.4</v>
      </c>
      <c r="J40" s="38">
        <v>0.31</v>
      </c>
      <c r="K40" s="22"/>
      <c r="L40" s="22"/>
      <c r="M40" s="22"/>
      <c r="N40" s="22"/>
      <c r="O40" s="22"/>
      <c r="P40" s="22"/>
    </row>
    <row r="41" spans="1:16" ht="39" customHeight="1" x14ac:dyDescent="0.2">
      <c r="A41" s="22"/>
      <c r="B41" s="35"/>
      <c r="C41" s="1145" t="s">
        <v>546</v>
      </c>
      <c r="D41" s="1146"/>
      <c r="E41" s="1147"/>
      <c r="F41" s="36">
        <v>0.11</v>
      </c>
      <c r="G41" s="37">
        <v>0.09</v>
      </c>
      <c r="H41" s="37">
        <v>0.11</v>
      </c>
      <c r="I41" s="37">
        <v>0.12</v>
      </c>
      <c r="J41" s="38">
        <v>0.11</v>
      </c>
      <c r="K41" s="22"/>
      <c r="L41" s="22"/>
      <c r="M41" s="22"/>
      <c r="N41" s="22"/>
      <c r="O41" s="22"/>
      <c r="P41" s="22"/>
    </row>
    <row r="42" spans="1:16" ht="39" customHeight="1" x14ac:dyDescent="0.2">
      <c r="A42" s="22"/>
      <c r="B42" s="39"/>
      <c r="C42" s="1145" t="s">
        <v>547</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548</v>
      </c>
      <c r="D43" s="1149"/>
      <c r="E43" s="1150"/>
      <c r="F43" s="41">
        <v>0.13</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qE9WHyA3H0jUQgXz5Ln5T/RFqpsCOIxlLHGoQ+9bx/CFIQHW5xaO/VdY8uEFt9NP6h/G2ASNscwrfuyXV6fdg==" saltValue="a9B0hm+P/x9kK/OH4g0b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1897</v>
      </c>
      <c r="L45" s="60">
        <v>1833</v>
      </c>
      <c r="M45" s="60">
        <v>1799</v>
      </c>
      <c r="N45" s="60">
        <v>1764</v>
      </c>
      <c r="O45" s="61">
        <v>1748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206</v>
      </c>
      <c r="L48" s="64">
        <v>244</v>
      </c>
      <c r="M48" s="64">
        <v>240</v>
      </c>
      <c r="N48" s="64">
        <v>238</v>
      </c>
      <c r="O48" s="65">
        <v>251</v>
      </c>
      <c r="P48" s="48"/>
      <c r="Q48" s="48"/>
      <c r="R48" s="48"/>
      <c r="S48" s="48"/>
      <c r="T48" s="48"/>
      <c r="U48" s="48"/>
    </row>
    <row r="49" spans="1:21" ht="30.75" customHeight="1" x14ac:dyDescent="0.2">
      <c r="A49" s="48"/>
      <c r="B49" s="1178"/>
      <c r="C49" s="1179"/>
      <c r="D49" s="62"/>
      <c r="E49" s="1155" t="s">
        <v>14</v>
      </c>
      <c r="F49" s="1155"/>
      <c r="G49" s="1155"/>
      <c r="H49" s="1155"/>
      <c r="I49" s="1155"/>
      <c r="J49" s="1156"/>
      <c r="K49" s="63">
        <v>8</v>
      </c>
      <c r="L49" s="64">
        <v>8</v>
      </c>
      <c r="M49" s="64">
        <v>8</v>
      </c>
      <c r="N49" s="64">
        <v>8</v>
      </c>
      <c r="O49" s="65" t="s">
        <v>489</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1060</v>
      </c>
      <c r="L52" s="64">
        <v>1022</v>
      </c>
      <c r="M52" s="64">
        <v>1030</v>
      </c>
      <c r="N52" s="64">
        <v>1024</v>
      </c>
      <c r="O52" s="65">
        <v>953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1051</v>
      </c>
      <c r="L53" s="69">
        <v>1063</v>
      </c>
      <c r="M53" s="69">
        <v>1017</v>
      </c>
      <c r="N53" s="69">
        <v>986</v>
      </c>
      <c r="O53" s="70">
        <v>1046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JoWLfWnw+6v4uf6lDqusUq2efvGx6Q9R29hVVzQtZix26gPb0R12oK7y6y7HK4imG5TUbFA1pXjh1wmHSJ3A==" saltValue="WEMiNIW4i74VRauVoJGXk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17096</v>
      </c>
      <c r="J41" s="356">
        <v>16615</v>
      </c>
      <c r="K41" s="356">
        <v>16341</v>
      </c>
      <c r="L41" s="356">
        <v>15774</v>
      </c>
      <c r="M41" s="357">
        <v>14874</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4577</v>
      </c>
      <c r="J43" s="359">
        <v>4434</v>
      </c>
      <c r="K43" s="359">
        <v>4306</v>
      </c>
      <c r="L43" s="359">
        <v>4164</v>
      </c>
      <c r="M43" s="360">
        <v>4028</v>
      </c>
    </row>
    <row r="44" spans="2:13" ht="27.75" customHeight="1" x14ac:dyDescent="0.2">
      <c r="B44" s="1186"/>
      <c r="C44" s="1187"/>
      <c r="D44" s="106"/>
      <c r="E44" s="1190" t="s">
        <v>34</v>
      </c>
      <c r="F44" s="1190"/>
      <c r="G44" s="1190"/>
      <c r="H44" s="1191"/>
      <c r="I44" s="358">
        <v>23</v>
      </c>
      <c r="J44" s="359">
        <v>15</v>
      </c>
      <c r="K44" s="359">
        <v>8</v>
      </c>
      <c r="L44" s="359" t="s">
        <v>489</v>
      </c>
      <c r="M44" s="360" t="s">
        <v>489</v>
      </c>
    </row>
    <row r="45" spans="2:13" ht="27.75" customHeight="1" x14ac:dyDescent="0.2">
      <c r="B45" s="1186"/>
      <c r="C45" s="1187"/>
      <c r="D45" s="106"/>
      <c r="E45" s="1190" t="s">
        <v>35</v>
      </c>
      <c r="F45" s="1190"/>
      <c r="G45" s="1190"/>
      <c r="H45" s="1191"/>
      <c r="I45" s="358">
        <v>2232</v>
      </c>
      <c r="J45" s="359">
        <v>2281</v>
      </c>
      <c r="K45" s="359">
        <v>2386</v>
      </c>
      <c r="L45" s="359">
        <v>2440</v>
      </c>
      <c r="M45" s="360">
        <v>2553</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3369</v>
      </c>
      <c r="J50" s="359">
        <v>2876</v>
      </c>
      <c r="K50" s="359">
        <v>3546</v>
      </c>
      <c r="L50" s="359">
        <v>4528</v>
      </c>
      <c r="M50" s="360">
        <v>5710</v>
      </c>
    </row>
    <row r="51" spans="2:13" ht="27.75" customHeight="1" x14ac:dyDescent="0.2">
      <c r="B51" s="1186"/>
      <c r="C51" s="1187"/>
      <c r="D51" s="106"/>
      <c r="E51" s="1190" t="s">
        <v>42</v>
      </c>
      <c r="F51" s="1190"/>
      <c r="G51" s="1190"/>
      <c r="H51" s="1191"/>
      <c r="I51" s="358">
        <v>421</v>
      </c>
      <c r="J51" s="359">
        <v>372</v>
      </c>
      <c r="K51" s="359">
        <v>531</v>
      </c>
      <c r="L51" s="359">
        <v>509</v>
      </c>
      <c r="M51" s="360">
        <v>490</v>
      </c>
    </row>
    <row r="52" spans="2:13" ht="27.75" customHeight="1" x14ac:dyDescent="0.2">
      <c r="B52" s="1188"/>
      <c r="C52" s="1189"/>
      <c r="D52" s="106"/>
      <c r="E52" s="1190" t="s">
        <v>43</v>
      </c>
      <c r="F52" s="1190"/>
      <c r="G52" s="1190"/>
      <c r="H52" s="1191"/>
      <c r="I52" s="358">
        <v>11445</v>
      </c>
      <c r="J52" s="359">
        <v>11173</v>
      </c>
      <c r="K52" s="359">
        <v>10935</v>
      </c>
      <c r="L52" s="359">
        <v>10515</v>
      </c>
      <c r="M52" s="360">
        <v>10093</v>
      </c>
    </row>
    <row r="53" spans="2:13" ht="27.75" customHeight="1" thickBot="1" x14ac:dyDescent="0.25">
      <c r="B53" s="1192" t="s">
        <v>19</v>
      </c>
      <c r="C53" s="1193"/>
      <c r="D53" s="110"/>
      <c r="E53" s="1194" t="s">
        <v>44</v>
      </c>
      <c r="F53" s="1194"/>
      <c r="G53" s="1194"/>
      <c r="H53" s="1195"/>
      <c r="I53" s="361">
        <v>8693</v>
      </c>
      <c r="J53" s="362">
        <v>8924</v>
      </c>
      <c r="K53" s="362">
        <v>8029</v>
      </c>
      <c r="L53" s="362">
        <v>6826</v>
      </c>
      <c r="M53" s="363">
        <v>5162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nBD6LgNpAYiu1+ZFNjM+2uN/epnUHJp1iJNMKcqJYMHO6rt+dkzdHtMkzeZqayLSmt1ZUadKAerWZLBVMf0PA==" saltValue="Bn/ctX/rn2q/C1K7zLFH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7" sqref="G57"/>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712</v>
      </c>
      <c r="G55" s="122">
        <v>1017</v>
      </c>
      <c r="H55" s="123">
        <v>1306</v>
      </c>
    </row>
    <row r="56" spans="2:8" ht="52.5" customHeight="1" x14ac:dyDescent="0.2">
      <c r="B56" s="124"/>
      <c r="C56" s="1213" t="s">
        <v>47</v>
      </c>
      <c r="D56" s="1213"/>
      <c r="E56" s="1214"/>
      <c r="F56" s="125">
        <v>746</v>
      </c>
      <c r="G56" s="125">
        <v>746</v>
      </c>
      <c r="H56" s="126">
        <v>789</v>
      </c>
    </row>
    <row r="57" spans="2:8" ht="53.25" customHeight="1" x14ac:dyDescent="0.2">
      <c r="B57" s="124"/>
      <c r="C57" s="1215" t="s">
        <v>48</v>
      </c>
      <c r="D57" s="1215"/>
      <c r="E57" s="1216"/>
      <c r="F57" s="127">
        <v>210</v>
      </c>
      <c r="G57" s="127">
        <v>214</v>
      </c>
      <c r="H57" s="128">
        <v>217</v>
      </c>
    </row>
    <row r="58" spans="2:8" ht="45.75" customHeight="1" x14ac:dyDescent="0.2">
      <c r="B58" s="129"/>
      <c r="C58" s="1203" t="s">
        <v>560</v>
      </c>
      <c r="D58" s="1204"/>
      <c r="E58" s="1205"/>
      <c r="F58" s="130">
        <v>97</v>
      </c>
      <c r="G58" s="130">
        <v>97</v>
      </c>
      <c r="H58" s="131">
        <v>97</v>
      </c>
    </row>
    <row r="59" spans="2:8" ht="45.75" customHeight="1" x14ac:dyDescent="0.2">
      <c r="B59" s="129"/>
      <c r="C59" s="1203" t="s">
        <v>561</v>
      </c>
      <c r="D59" s="1204"/>
      <c r="E59" s="1205"/>
      <c r="F59" s="130">
        <v>80</v>
      </c>
      <c r="G59" s="130">
        <v>80</v>
      </c>
      <c r="H59" s="131">
        <v>80</v>
      </c>
    </row>
    <row r="60" spans="2:8" ht="45.75" customHeight="1" x14ac:dyDescent="0.2">
      <c r="B60" s="129"/>
      <c r="C60" s="1203" t="s">
        <v>562</v>
      </c>
      <c r="D60" s="1204"/>
      <c r="E60" s="1205"/>
      <c r="F60" s="130">
        <v>27</v>
      </c>
      <c r="G60" s="130">
        <v>27</v>
      </c>
      <c r="H60" s="131">
        <v>26</v>
      </c>
    </row>
    <row r="61" spans="2:8" ht="45.75" customHeight="1" x14ac:dyDescent="0.2">
      <c r="B61" s="129"/>
      <c r="C61" s="1203" t="s">
        <v>563</v>
      </c>
      <c r="D61" s="1204"/>
      <c r="E61" s="1205"/>
      <c r="F61" s="130">
        <v>6</v>
      </c>
      <c r="G61" s="130">
        <v>10</v>
      </c>
      <c r="H61" s="131">
        <v>13</v>
      </c>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1668</v>
      </c>
      <c r="G63" s="136">
        <v>1978</v>
      </c>
      <c r="H63" s="137">
        <v>2312</v>
      </c>
    </row>
    <row r="64" spans="2:8" ht="13" x14ac:dyDescent="0.2"/>
  </sheetData>
  <sheetProtection algorithmName="SHA-512" hashValue="OMsbSU8Mw8NmTHN9xL8uZAXjfCucxya1cZRQOs+r++plzBX7rGo6jxv/nIQtBSldSrMliZKbsfxDRbZHCMzaXw==" saltValue="XNhZmwQvxmxeeFMzSBfP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59464</v>
      </c>
      <c r="E3" s="156"/>
      <c r="F3" s="157">
        <v>94081</v>
      </c>
      <c r="G3" s="158"/>
      <c r="H3" s="159"/>
    </row>
    <row r="4" spans="1:8" x14ac:dyDescent="0.2">
      <c r="A4" s="160"/>
      <c r="B4" s="161"/>
      <c r="C4" s="162"/>
      <c r="D4" s="163">
        <v>31695</v>
      </c>
      <c r="E4" s="164"/>
      <c r="F4" s="165">
        <v>48949</v>
      </c>
      <c r="G4" s="166"/>
      <c r="H4" s="167"/>
    </row>
    <row r="5" spans="1:8" x14ac:dyDescent="0.2">
      <c r="A5" s="148" t="s">
        <v>521</v>
      </c>
      <c r="B5" s="153"/>
      <c r="C5" s="154"/>
      <c r="D5" s="155">
        <v>52820</v>
      </c>
      <c r="E5" s="156"/>
      <c r="F5" s="157">
        <v>92632</v>
      </c>
      <c r="G5" s="158"/>
      <c r="H5" s="159"/>
    </row>
    <row r="6" spans="1:8" x14ac:dyDescent="0.2">
      <c r="A6" s="160"/>
      <c r="B6" s="161"/>
      <c r="C6" s="162"/>
      <c r="D6" s="163">
        <v>21516</v>
      </c>
      <c r="E6" s="164"/>
      <c r="F6" s="165">
        <v>47978</v>
      </c>
      <c r="G6" s="166"/>
      <c r="H6" s="167"/>
    </row>
    <row r="7" spans="1:8" x14ac:dyDescent="0.2">
      <c r="A7" s="148" t="s">
        <v>522</v>
      </c>
      <c r="B7" s="153"/>
      <c r="C7" s="154"/>
      <c r="D7" s="155">
        <v>53166</v>
      </c>
      <c r="E7" s="156"/>
      <c r="F7" s="157">
        <v>96469</v>
      </c>
      <c r="G7" s="158"/>
      <c r="H7" s="159"/>
    </row>
    <row r="8" spans="1:8" x14ac:dyDescent="0.2">
      <c r="A8" s="160"/>
      <c r="B8" s="161"/>
      <c r="C8" s="162"/>
      <c r="D8" s="163">
        <v>19993</v>
      </c>
      <c r="E8" s="164"/>
      <c r="F8" s="165">
        <v>49775</v>
      </c>
      <c r="G8" s="166"/>
      <c r="H8" s="167"/>
    </row>
    <row r="9" spans="1:8" x14ac:dyDescent="0.2">
      <c r="A9" s="148" t="s">
        <v>523</v>
      </c>
      <c r="B9" s="153"/>
      <c r="C9" s="154"/>
      <c r="D9" s="155">
        <v>59395</v>
      </c>
      <c r="E9" s="156"/>
      <c r="F9" s="157">
        <v>85743</v>
      </c>
      <c r="G9" s="158"/>
      <c r="H9" s="159"/>
    </row>
    <row r="10" spans="1:8" x14ac:dyDescent="0.2">
      <c r="A10" s="160"/>
      <c r="B10" s="161"/>
      <c r="C10" s="162"/>
      <c r="D10" s="163">
        <v>27175</v>
      </c>
      <c r="E10" s="164"/>
      <c r="F10" s="165">
        <v>45231</v>
      </c>
      <c r="G10" s="166"/>
      <c r="H10" s="167"/>
    </row>
    <row r="11" spans="1:8" x14ac:dyDescent="0.2">
      <c r="A11" s="148" t="s">
        <v>524</v>
      </c>
      <c r="B11" s="153"/>
      <c r="C11" s="154"/>
      <c r="D11" s="155">
        <v>42471</v>
      </c>
      <c r="E11" s="156"/>
      <c r="F11" s="157">
        <v>92509</v>
      </c>
      <c r="G11" s="158"/>
      <c r="H11" s="159"/>
    </row>
    <row r="12" spans="1:8" x14ac:dyDescent="0.2">
      <c r="A12" s="160"/>
      <c r="B12" s="161"/>
      <c r="C12" s="168"/>
      <c r="D12" s="163">
        <v>23709</v>
      </c>
      <c r="E12" s="164"/>
      <c r="F12" s="165">
        <v>52274</v>
      </c>
      <c r="G12" s="166"/>
      <c r="H12" s="167"/>
    </row>
    <row r="13" spans="1:8" x14ac:dyDescent="0.2">
      <c r="A13" s="148"/>
      <c r="B13" s="153"/>
      <c r="C13" s="169"/>
      <c r="D13" s="170">
        <v>53463</v>
      </c>
      <c r="E13" s="171"/>
      <c r="F13" s="172">
        <v>92287</v>
      </c>
      <c r="G13" s="173"/>
      <c r="H13" s="159"/>
    </row>
    <row r="14" spans="1:8" x14ac:dyDescent="0.2">
      <c r="A14" s="160"/>
      <c r="B14" s="161"/>
      <c r="C14" s="162"/>
      <c r="D14" s="163">
        <v>24818</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2.29</v>
      </c>
      <c r="C19" s="174">
        <f>ROUND(VALUE(SUBSTITUTE(実質収支比率等に係る経年分析!G$48,"▲","-")),2)</f>
        <v>3.73</v>
      </c>
      <c r="D19" s="174">
        <f>ROUND(VALUE(SUBSTITUTE(実質収支比率等に係る経年分析!H$48,"▲","-")),2)</f>
        <v>6.3</v>
      </c>
      <c r="E19" s="174">
        <f>ROUND(VALUE(SUBSTITUTE(実質収支比率等に係る経年分析!I$48,"▲","-")),2)</f>
        <v>6.39</v>
      </c>
      <c r="F19" s="174">
        <f>ROUND(VALUE(SUBSTITUTE(実質収支比率等に係る経年分析!J$48,"▲","-")),2)</f>
        <v>3.63</v>
      </c>
    </row>
    <row r="20" spans="1:11" x14ac:dyDescent="0.2">
      <c r="A20" s="174" t="s">
        <v>53</v>
      </c>
      <c r="B20" s="174">
        <f>ROUND(VALUE(SUBSTITUTE(実質収支比率等に係る経年分析!F$47,"▲","-")),2)</f>
        <v>8.32</v>
      </c>
      <c r="C20" s="174">
        <f>ROUND(VALUE(SUBSTITUTE(実質収支比率等に係る経年分析!G$47,"▲","-")),2)</f>
        <v>5.26</v>
      </c>
      <c r="D20" s="174">
        <f>ROUND(VALUE(SUBSTITUTE(実質収支比率等に係る経年分析!H$47,"▲","-")),2)</f>
        <v>7.61</v>
      </c>
      <c r="E20" s="174">
        <f>ROUND(VALUE(SUBSTITUTE(実質収支比率等に係る経年分析!I$47,"▲","-")),2)</f>
        <v>11.19</v>
      </c>
      <c r="F20" s="174">
        <f>ROUND(VALUE(SUBSTITUTE(実質収支比率等に係る経年分析!J$47,"▲","-")),2)</f>
        <v>14.33</v>
      </c>
    </row>
    <row r="21" spans="1:11" x14ac:dyDescent="0.2">
      <c r="A21" s="174" t="s">
        <v>54</v>
      </c>
      <c r="B21" s="174">
        <f>IF(ISNUMBER(VALUE(SUBSTITUTE(実質収支比率等に係る経年分析!F$49,"▲","-"))),ROUND(VALUE(SUBSTITUTE(実質収支比率等に係る経年分析!F$49,"▲","-")),2),NA())</f>
        <v>-6.22</v>
      </c>
      <c r="C21" s="174">
        <f>IF(ISNUMBER(VALUE(SUBSTITUTE(実質収支比率等に係る経年分析!G$49,"▲","-"))),ROUND(VALUE(SUBSTITUTE(実質収支比率等に係る経年分析!G$49,"▲","-")),2),NA())</f>
        <v>-0.18</v>
      </c>
      <c r="D21" s="174">
        <f>IF(ISNUMBER(VALUE(SUBSTITUTE(実質収支比率等に係る経年分析!H$49,"▲","-"))),ROUND(VALUE(SUBSTITUTE(実質収支比率等に係る経年分析!H$49,"▲","-")),2),NA())</f>
        <v>5.51</v>
      </c>
      <c r="E21" s="174">
        <f>IF(ISNUMBER(VALUE(SUBSTITUTE(実質収支比率等に係る経年分析!I$49,"▲","-"))),ROUND(VALUE(SUBSTITUTE(実質収支比率等に係る経年分析!I$49,"▲","-")),2),NA())</f>
        <v>3.48</v>
      </c>
      <c r="F21" s="174">
        <f>IF(ISNUMBER(VALUE(SUBSTITUTE(実質収支比率等に係る経年分析!J$49,"▲","-"))),ROUND(VALUE(SUBSTITUTE(実質収支比率等に係る経年分析!J$49,"▲","-")),2),NA())</f>
        <v>0.42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小松島市後期高齢者医療特別会計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2">
      <c r="A30" s="175" t="str">
        <f>IF(連結実質赤字比率に係る赤字・黒字の構成分析!C$40="",NA(),連結実質赤字比率に係る赤字・黒字の構成分析!C$40)</f>
        <v>小松島市下水道事業会計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0.31</v>
      </c>
    </row>
    <row r="31" spans="1:11" x14ac:dyDescent="0.2">
      <c r="A31" s="175" t="str">
        <f>IF(連結実質赤字比率に係る赤字・黒字の構成分析!C$39="",NA(),連結実質赤字比率に係る赤字・黒字の構成分析!C$39)</f>
        <v>小松島市国民健康保険特別会計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v>
      </c>
    </row>
    <row r="32" spans="1:11" x14ac:dyDescent="0.2">
      <c r="A32" s="175" t="str">
        <f>IF(連結実質赤字比率に係る赤字・黒字の構成分析!C$38="",NA(),連結実質赤字比率に係る赤字・黒字の構成分析!C$38)</f>
        <v>小松島市介護保険特別会計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3.32</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5.0599999999999996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4.5999999999999996</v>
      </c>
    </row>
    <row r="34" spans="1:16" x14ac:dyDescent="0.2">
      <c r="A34" s="175" t="str">
        <f>IF(連結実質赤字比率に係る赤字・黒字の構成分析!C$36="",NA(),連結実質赤字比率に係る赤字・黒字の構成分析!C$36)</f>
        <v>小松島市競輪事業特別会計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5.34</v>
      </c>
    </row>
    <row r="35" spans="1:16" x14ac:dyDescent="0.2">
      <c r="A35" s="175" t="str">
        <f>IF(連結実質赤字比率に係る赤字・黒字の構成分析!C$35="",NA(),連結実質赤字比率に係る赤字・黒字の構成分析!C$35)</f>
        <v>小松島市水道事業会計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7.26</v>
      </c>
    </row>
    <row r="36" spans="1:16" x14ac:dyDescent="0.2">
      <c r="A36" s="175" t="str">
        <f>IF(連結実質赤字比率に係る赤字・黒字の構成分析!C$34="",NA(),連結実質赤字比率に係る赤字・黒字の構成分析!C$34)</f>
        <v>小松島市住宅新築資金等貸付事業特別会計</v>
      </c>
      <c r="B36" s="175">
        <f>IF(ROUND(VALUE(SUBSTITUTE(連結実質赤字比率に係る赤字・黒字の構成分析!F$34,"▲", "-")), 2) &lt; 0, ABS(ROUND(VALUE(SUBSTITUTE(連結実質赤字比率に係る赤字・黒字の構成分析!F$34,"▲", "-")), 2)), NA())</f>
        <v>1.69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1.33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1.1599999999999999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1.06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0.98</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1060</v>
      </c>
      <c r="E42" s="176"/>
      <c r="F42" s="176"/>
      <c r="G42" s="176">
        <f>'実質公債費比率（分子）の構造'!L$52</f>
        <v>1022</v>
      </c>
      <c r="H42" s="176"/>
      <c r="I42" s="176"/>
      <c r="J42" s="176">
        <f>'実質公債費比率（分子）の構造'!M$52</f>
        <v>1030</v>
      </c>
      <c r="K42" s="176"/>
      <c r="L42" s="176"/>
      <c r="M42" s="176">
        <f>'実質公債費比率（分子）の構造'!N$52</f>
        <v>1024</v>
      </c>
      <c r="N42" s="176"/>
      <c r="O42" s="176"/>
      <c r="P42" s="176">
        <f>'実質公債費比率（分子）の構造'!O$52</f>
        <v>953</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t="str">
        <f>'実質公債費比率（分子）の構造'!O$49</f>
        <v>-</v>
      </c>
      <c r="O45" s="176"/>
      <c r="P45" s="176"/>
    </row>
    <row r="46" spans="1:16" x14ac:dyDescent="0.2">
      <c r="A46" s="176" t="s">
        <v>64</v>
      </c>
      <c r="B46" s="176">
        <f>'実質公債費比率（分子）の構造'!K$48</f>
        <v>206</v>
      </c>
      <c r="C46" s="176"/>
      <c r="D46" s="176"/>
      <c r="E46" s="176">
        <f>'実質公債費比率（分子）の構造'!L$48</f>
        <v>244</v>
      </c>
      <c r="F46" s="176"/>
      <c r="G46" s="176"/>
      <c r="H46" s="176">
        <f>'実質公債費比率（分子）の構造'!M$48</f>
        <v>240</v>
      </c>
      <c r="I46" s="176"/>
      <c r="J46" s="176"/>
      <c r="K46" s="176">
        <f>'実質公債費比率（分子）の構造'!N$48</f>
        <v>238</v>
      </c>
      <c r="L46" s="176"/>
      <c r="M46" s="176"/>
      <c r="N46" s="176">
        <f>'実質公債費比率（分子）の構造'!O$48</f>
        <v>251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1897</v>
      </c>
      <c r="C49" s="176"/>
      <c r="D49" s="176"/>
      <c r="E49" s="176">
        <f>'実質公債費比率（分子）の構造'!L$45</f>
        <v>1833</v>
      </c>
      <c r="F49" s="176"/>
      <c r="G49" s="176"/>
      <c r="H49" s="176">
        <f>'実質公債費比率（分子）の構造'!M$45</f>
        <v>1799</v>
      </c>
      <c r="I49" s="176"/>
      <c r="J49" s="176"/>
      <c r="K49" s="176">
        <f>'実質公債費比率（分子）の構造'!N$45</f>
        <v>1764</v>
      </c>
      <c r="L49" s="176"/>
      <c r="M49" s="176"/>
      <c r="N49" s="176">
        <f>'実質公債費比率（分子）の構造'!O$45</f>
        <v>1748</v>
      </c>
      <c r="O49" s="176"/>
      <c r="P49" s="176"/>
    </row>
    <row r="50" spans="1:16" x14ac:dyDescent="0.2">
      <c r="A50" s="176" t="s">
        <v>67</v>
      </c>
      <c r="B50" s="176" t="e">
        <f>NA()</f>
        <v>#N/A</v>
      </c>
      <c r="C50" s="176">
        <f>IF(ISNUMBER('実質公債費比率（分子）の構造'!K$53),'実質公債費比率（分子）の構造'!K$53,NA())</f>
        <v>1051</v>
      </c>
      <c r="D50" s="176" t="e">
        <f>NA()</f>
        <v>#N/A</v>
      </c>
      <c r="E50" s="176" t="e">
        <f>NA()</f>
        <v>#N/A</v>
      </c>
      <c r="F50" s="176">
        <f>IF(ISNUMBER('実質公債費比率（分子）の構造'!L$53),'実質公債費比率（分子）の構造'!L$53,NA())</f>
        <v>1063</v>
      </c>
      <c r="G50" s="176" t="e">
        <f>NA()</f>
        <v>#N/A</v>
      </c>
      <c r="H50" s="176" t="e">
        <f>NA()</f>
        <v>#N/A</v>
      </c>
      <c r="I50" s="176">
        <f>IF(ISNUMBER('実質公債費比率（分子）の構造'!M$53),'実質公債費比率（分子）の構造'!M$53,NA())</f>
        <v>1017</v>
      </c>
      <c r="J50" s="176" t="e">
        <f>NA()</f>
        <v>#N/A</v>
      </c>
      <c r="K50" s="176" t="e">
        <f>NA()</f>
        <v>#N/A</v>
      </c>
      <c r="L50" s="176">
        <f>IF(ISNUMBER('実質公債費比率（分子）の構造'!N$53),'実質公債費比率（分子）の構造'!N$53,NA())</f>
        <v>986</v>
      </c>
      <c r="M50" s="176" t="e">
        <f>NA()</f>
        <v>#N/A</v>
      </c>
      <c r="N50" s="176" t="e">
        <f>NA()</f>
        <v>#N/A</v>
      </c>
      <c r="O50" s="176">
        <f>IF(ISNUMBER('実質公債費比率（分子）の構造'!O$53),'実質公債費比率（分子）の構造'!O$53,NA())</f>
        <v>1046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11445</v>
      </c>
      <c r="E56" s="175"/>
      <c r="F56" s="175"/>
      <c r="G56" s="175">
        <f>'将来負担比率（分子）の構造'!J$52</f>
        <v>11173</v>
      </c>
      <c r="H56" s="175"/>
      <c r="I56" s="175"/>
      <c r="J56" s="175">
        <f>'将来負担比率（分子）の構造'!K$52</f>
        <v>10935</v>
      </c>
      <c r="K56" s="175"/>
      <c r="L56" s="175"/>
      <c r="M56" s="175">
        <f>'将来負担比率（分子）の構造'!L$52</f>
        <v>10515</v>
      </c>
      <c r="N56" s="175"/>
      <c r="O56" s="175"/>
      <c r="P56" s="175">
        <f>'将来負担比率（分子）の構造'!M$52</f>
        <v>10093</v>
      </c>
    </row>
    <row r="57" spans="1:16" x14ac:dyDescent="0.2">
      <c r="A57" s="175" t="s">
        <v>42</v>
      </c>
      <c r="B57" s="175"/>
      <c r="C57" s="175"/>
      <c r="D57" s="175">
        <f>'将来負担比率（分子）の構造'!I$51</f>
        <v>421</v>
      </c>
      <c r="E57" s="175"/>
      <c r="F57" s="175"/>
      <c r="G57" s="175">
        <f>'将来負担比率（分子）の構造'!J$51</f>
        <v>372</v>
      </c>
      <c r="H57" s="175"/>
      <c r="I57" s="175"/>
      <c r="J57" s="175">
        <f>'将来負担比率（分子）の構造'!K$51</f>
        <v>531</v>
      </c>
      <c r="K57" s="175"/>
      <c r="L57" s="175"/>
      <c r="M57" s="175">
        <f>'将来負担比率（分子）の構造'!L$51</f>
        <v>509</v>
      </c>
      <c r="N57" s="175"/>
      <c r="O57" s="175"/>
      <c r="P57" s="175">
        <f>'将来負担比率（分子）の構造'!M$51</f>
        <v>490</v>
      </c>
    </row>
    <row r="58" spans="1:16" x14ac:dyDescent="0.2">
      <c r="A58" s="175" t="s">
        <v>41</v>
      </c>
      <c r="B58" s="175"/>
      <c r="C58" s="175"/>
      <c r="D58" s="175">
        <f>'将来負担比率（分子）の構造'!I$50</f>
        <v>3369</v>
      </c>
      <c r="E58" s="175"/>
      <c r="F58" s="175"/>
      <c r="G58" s="175">
        <f>'将来負担比率（分子）の構造'!J$50</f>
        <v>2876</v>
      </c>
      <c r="H58" s="175"/>
      <c r="I58" s="175"/>
      <c r="J58" s="175">
        <f>'将来負担比率（分子）の構造'!K$50</f>
        <v>3546</v>
      </c>
      <c r="K58" s="175"/>
      <c r="L58" s="175"/>
      <c r="M58" s="175">
        <f>'将来負担比率（分子）の構造'!L$50</f>
        <v>4528</v>
      </c>
      <c r="N58" s="175"/>
      <c r="O58" s="175"/>
      <c r="P58" s="175">
        <f>'将来負担比率（分子）の構造'!M$50</f>
        <v>5710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2232</v>
      </c>
      <c r="C62" s="175"/>
      <c r="D62" s="175"/>
      <c r="E62" s="175">
        <f>'将来負担比率（分子）の構造'!J$45</f>
        <v>2281</v>
      </c>
      <c r="F62" s="175"/>
      <c r="G62" s="175"/>
      <c r="H62" s="175">
        <f>'将来負担比率（分子）の構造'!K$45</f>
        <v>2386</v>
      </c>
      <c r="I62" s="175"/>
      <c r="J62" s="175"/>
      <c r="K62" s="175">
        <f>'将来負担比率（分子）の構造'!L$45</f>
        <v>2440</v>
      </c>
      <c r="L62" s="175"/>
      <c r="M62" s="175"/>
      <c r="N62" s="175">
        <f>'将来負担比率（分子）の構造'!M$45</f>
        <v>2553</v>
      </c>
      <c r="O62" s="175"/>
      <c r="P62" s="175"/>
    </row>
    <row r="63" spans="1:16" x14ac:dyDescent="0.2">
      <c r="A63" s="175" t="s">
        <v>34</v>
      </c>
      <c r="B63" s="175">
        <f>'将来負担比率（分子）の構造'!I$44</f>
        <v>23</v>
      </c>
      <c r="C63" s="175"/>
      <c r="D63" s="175"/>
      <c r="E63" s="175">
        <f>'将来負担比率（分子）の構造'!J$44</f>
        <v>15</v>
      </c>
      <c r="F63" s="175"/>
      <c r="G63" s="175"/>
      <c r="H63" s="175">
        <f>'将来負担比率（分子）の構造'!K$44</f>
        <v>8</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4577</v>
      </c>
      <c r="C64" s="175"/>
      <c r="D64" s="175"/>
      <c r="E64" s="175">
        <f>'将来負担比率（分子）の構造'!J$43</f>
        <v>4434</v>
      </c>
      <c r="F64" s="175"/>
      <c r="G64" s="175"/>
      <c r="H64" s="175">
        <f>'将来負担比率（分子）の構造'!K$43</f>
        <v>4306</v>
      </c>
      <c r="I64" s="175"/>
      <c r="J64" s="175"/>
      <c r="K64" s="175">
        <f>'将来負担比率（分子）の構造'!L$43</f>
        <v>4164</v>
      </c>
      <c r="L64" s="175"/>
      <c r="M64" s="175"/>
      <c r="N64" s="175">
        <f>'将来負担比率（分子）の構造'!M$43</f>
        <v>4028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17096</v>
      </c>
      <c r="C66" s="175"/>
      <c r="D66" s="175"/>
      <c r="E66" s="175">
        <f>'将来負担比率（分子）の構造'!J$41</f>
        <v>16615</v>
      </c>
      <c r="F66" s="175"/>
      <c r="G66" s="175"/>
      <c r="H66" s="175">
        <f>'将来負担比率（分子）の構造'!K$41</f>
        <v>16341</v>
      </c>
      <c r="I66" s="175"/>
      <c r="J66" s="175"/>
      <c r="K66" s="175">
        <f>'将来負担比率（分子）の構造'!L$41</f>
        <v>15774</v>
      </c>
      <c r="L66" s="175"/>
      <c r="M66" s="175"/>
      <c r="N66" s="175">
        <f>'将来負担比率（分子）の構造'!M$41</f>
        <v>14874</v>
      </c>
      <c r="O66" s="175"/>
      <c r="P66" s="175"/>
    </row>
    <row r="67" spans="1:16" x14ac:dyDescent="0.2">
      <c r="A67" s="175" t="s">
        <v>71</v>
      </c>
      <c r="B67" s="175" t="e">
        <f>NA()</f>
        <v>#N/A</v>
      </c>
      <c r="C67" s="175">
        <f>IF(ISNUMBER('将来負担比率（分子）の構造'!I$53), IF('将来負担比率（分子）の構造'!I$53 &lt; 0, 0, '将来負担比率（分子）の構造'!I$53), NA())</f>
        <v>8693</v>
      </c>
      <c r="D67" s="175" t="e">
        <f>NA()</f>
        <v>#N/A</v>
      </c>
      <c r="E67" s="175" t="e">
        <f>NA()</f>
        <v>#N/A</v>
      </c>
      <c r="F67" s="175">
        <f>IF(ISNUMBER('将来負担比率（分子）の構造'!J$53), IF('将来負担比率（分子）の構造'!J$53 &lt; 0, 0, '将来負担比率（分子）の構造'!J$53), NA())</f>
        <v>8924</v>
      </c>
      <c r="G67" s="175" t="e">
        <f>NA()</f>
        <v>#N/A</v>
      </c>
      <c r="H67" s="175" t="e">
        <f>NA()</f>
        <v>#N/A</v>
      </c>
      <c r="I67" s="175">
        <f>IF(ISNUMBER('将来負担比率（分子）の構造'!K$53), IF('将来負担比率（分子）の構造'!K$53 &lt; 0, 0, '将来負担比率（分子）の構造'!K$53), NA())</f>
        <v>8029</v>
      </c>
      <c r="J67" s="175" t="e">
        <f>NA()</f>
        <v>#N/A</v>
      </c>
      <c r="K67" s="175" t="e">
        <f>NA()</f>
        <v>#N/A</v>
      </c>
      <c r="L67" s="175">
        <f>IF(ISNUMBER('将来負担比率（分子）の構造'!L$53), IF('将来負担比率（分子）の構造'!L$53 &lt; 0, 0, '将来負担比率（分子）の構造'!L$53), NA())</f>
        <v>6826</v>
      </c>
      <c r="M67" s="175" t="e">
        <f>NA()</f>
        <v>#N/A</v>
      </c>
      <c r="N67" s="175" t="e">
        <f>NA()</f>
        <v>#N/A</v>
      </c>
      <c r="O67" s="175">
        <f>IF(ISNUMBER('将来負担比率（分子）の構造'!M$53), IF('将来負担比率（分子）の構造'!M$53 &lt; 0, 0, '将来負担比率（分子）の構造'!M$53), NA())</f>
        <v>5162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712</v>
      </c>
      <c r="C72" s="179">
        <f>基金残高に係る経年分析!G55</f>
        <v>1017</v>
      </c>
      <c r="D72" s="179">
        <f>基金残高に係る経年分析!H55</f>
        <v>1306</v>
      </c>
    </row>
    <row r="73" spans="1:16" x14ac:dyDescent="0.2">
      <c r="A73" s="178" t="s">
        <v>74</v>
      </c>
      <c r="B73" s="179">
        <f>基金残高に係る経年分析!F56</f>
        <v>746</v>
      </c>
      <c r="C73" s="179">
        <f>基金残高に係る経年分析!G56</f>
        <v>746</v>
      </c>
      <c r="D73" s="179">
        <f>基金残高に係る経年分析!H56</f>
        <v>789</v>
      </c>
    </row>
    <row r="74" spans="1:16" x14ac:dyDescent="0.2">
      <c r="A74" s="178" t="s">
        <v>75</v>
      </c>
      <c r="B74" s="179">
        <f>基金残高に係る経年分析!F57</f>
        <v>210</v>
      </c>
      <c r="C74" s="179">
        <f>基金残高に係る経年分析!G57</f>
        <v>214</v>
      </c>
      <c r="D74" s="179">
        <f>基金残高に係る経年分析!H57</f>
        <v>217</v>
      </c>
    </row>
  </sheetData>
  <sheetProtection algorithmName="SHA-512" hashValue="95afO4Ha5AqDjp/vFZFA02HV3RATcHcoA368ijcETgTCXp/3OrBCjVgqVqWP1oJ0a2t4uclsF7NJ6V+dIWbO9Q==" saltValue="HxM1coX0GodxPtZvWd4y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2025-03-14T07:48:17Z</cp:lastPrinted>
  <dcterms:created xsi:type="dcterms:W3CDTF">2025-02-19T04:23:51Z</dcterms:created>
  <dcterms:modified xsi:type="dcterms:W3CDTF">2025-03-21T01:30:05Z</dcterms:modified>
  <cp:category/>
</cp:coreProperties>
</file>