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1EAA5023-E4D0-42CF-8C05-1894C150B65C}" xr6:coauthVersionLast="47" xr6:coauthVersionMax="47" xr10:uidLastSave="{00000000-0000-0000-0000-000000000000}"/>
  <bookViews>
    <workbookView xWindow="-27610" yWindow="460" windowWidth="2575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O36" i="10"/>
  <c r="BE36" i="10"/>
  <c r="CO35" i="10"/>
  <c r="BW35" i="10"/>
  <c r="BW36" i="10" s="1"/>
  <c r="BW37" i="10" s="1"/>
  <c r="BE35" i="10"/>
  <c r="BW34" i="10"/>
  <c r="CO34" i="10" s="1"/>
  <c r="BE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<sst xmlns="http://schemas.openxmlformats.org/spreadsheetml/2006/main" count="1110" uniqueCount="562">
  <si>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</si>
  <si>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</si>
  <si>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</si>
  <si>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</si>
  <si>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</si>
  <si>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</si>
  <si>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</si>
  <si>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</si>
  <si>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</si>
  <si>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</si>
  <si>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</si>
  <si>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</si>
  <si>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</si>
  <si>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</si>
  <si>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</si>
  <si>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</si>
  <si>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</si>
  <si>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</si>
  <si>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</si>
  <si>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</si>
  <si>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</si>
  <si>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</si>
  <si>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</si>
  <si>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</si>
  <si>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</si>
  <si>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</si>
  <si>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</si>
  <si>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</si>
  <si>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</si>
  <si>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</si>
  <si>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</si>
  <si>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</si>
  <si>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</si>
  <si>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</si>
  <si>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</si>
  <si>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</si>
  <si>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</si>
  <si>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</si>
  <si>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</si>
  <si>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</si>
  <si>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</si>
  <si>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</si>
  <si>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</si>
  <si>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</si>
  <si>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</si>
  <si>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</si>
  <si>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</si>
  <si>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</si>
  <si>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</si>
  <si>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</si>
  <si>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</si>
  <si>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</si>
  <si>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</si>
  <si>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</si>
  <si>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</si>
  <si>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</si>
  <si>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</si>
  <si>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</si>
  <si>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</si>
  <si>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</si>
  <si>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</si>
  <si>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</si>
  <si>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</si>
  <si>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</si>
  <si>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</si>
  <si>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</si>
  <si>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</si>
  <si>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</si>
  <si>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</si>
  <si>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</si>
  <si>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</si>
  <si>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</si>
  <si>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</si>
  <si>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</si>
  <si>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</si>
  <si>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</si>
  <si>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</si>
  <si>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</si>
  <si>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</si>
  <si>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</si>
  <si>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</si>
  <si>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</si>
  <si>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</si>
  <si>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</si>
  <si>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</si>
  <si>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</si>
  <si>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</si>
  <si>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</si>
  <si>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</si>
  <si>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</si>
  <si>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</si>
  <si>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</si>
  <si>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</si>
  <si>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</si>
  <si>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</si>
  <si>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</si>
  <si>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</si>
  <si>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</si>
  <si>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</si>
  <si>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</si>
  <si>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</si>
  <si>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</si>
  <si>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</si>
  <si>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</si>
  <si>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</si>
  <si>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</si>
  <si>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</si>
  <si>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</si>
  <si>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</si>
  <si>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</si>
  <si>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</si>
  <si>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</si>
  <si>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</si>
  <si>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</si>
  <si>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</si>
  <si>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</si>
  <si>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</si>
  <si>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</si>
  <si>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</si>
  <si>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</si>
  <si>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</si>
  <si>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</si>
  <si>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</si>
  <si>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</si>
  <si>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</si>
  <si>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</si>
  <si>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</si>
  <si>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</si>
  <si>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</si>
  <si>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</si>
  <si>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</si>
  <si>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</si>
  <si>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</si>
  <si>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</si>
  <si>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</si>
  <si>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</si>
  <si>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</si>
  <si>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</si>
  <si>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</si>
  <si>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</si>
  <si>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</si>
  <si>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</si>
  <si>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</si>
  <si>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</si>
  <si>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</si>
  <si>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</si>
  <si>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</si>
  <si>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</si>
  <si>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</si>
  <si>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</si>
  <si>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</si>
  <si>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</si>
  <si>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</si>
  <si>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</si>
  <si>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</si>
  <si>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</si>
  <si>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</si>
  <si>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</si>
  <si>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</si>
  <si>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</si>
  <si>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</si>
  <si>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</si>
  <si>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</si>
  <si>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</si>
  <si>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</si>
  <si>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</si>
  <si>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</si>
  <si>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</si>
  <si>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</si>
  <si>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</si>
  <si>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</si>
  <si>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</si>
  <si>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</si>
  <si>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</si>
  <si>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</si>
  <si>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</si>
  <si>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</si>
  <si>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</si>
  <si>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</si>
  <si>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</si>
  <si>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</si>
  <si>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</si>
  <si>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</si>
  <si>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</si>
  <si>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</si>
  <si>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</si>
  <si>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</si>
  <si>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</si>
  <si>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</si>
  <si>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</si>
  <si>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</si>
  <si>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</si>
  <si>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</si>
  <si>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</si>
  <si>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</si>
  <si>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</si>
  <si>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</si>
  <si>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</si>
  <si>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</si>
  <si>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</si>
  <si>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</si>
  <si>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</si>
  <si>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</si>
  <si>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徳島県鳴門市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</si>
  <si>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</si>
  <si>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</si>
  <si>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</si>
  <si>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</si>
  <si>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</si>
  <si>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</si>
  <si>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</si>
  <si>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</si>
  <si>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</si>
  <si>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</si>
  <si>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</si>
  <si>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</si>
  <si>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</si>
  <si>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</si>
  <si>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</si>
  <si>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</si>
  <si>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</si>
  <si>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</si>
  <si>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</si>
  <si>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</si>
  <si>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</si>
  <si>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</si>
  <si>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</si>
  <si>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</si>
  <si>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</si>
  <si>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</si>
  <si>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</si>
  <si>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</si>
  <si>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</si>
  <si>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</si>
  <si>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</si>
  <si>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</si>
  <si>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</si>
  <si>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</si>
  <si>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</si>
  <si>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</si>
  <si>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</si>
  <si>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</si>
  <si>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</si>
  <si>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</si>
  <si>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</si>
  <si>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</si>
  <si>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</si>
  <si>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</si>
  <si>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</si>
  <si>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</si>
  <si>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</si>
  <si>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</si>
  <si>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</si>
  <si>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</si>
  <si>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</si>
  <si>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</si>
  <si>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</si>
  <si>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</si>
  <si>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</si>
  <si>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</si>
  <si>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</si>
  <si>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</si>
  <si>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</si>
  <si>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</si>
  <si>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</si>
  <si>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</si>
  <si>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</si>
  <si>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</si>
  <si>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</si>
  <si>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</si>
  <si>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</si>
  <si>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</si>
  <si>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</si>
  <si>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</si>
  <si>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</si>
  <si>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</si>
  <si>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</si>
  <si>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</si>
  <si>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</si>
  <si>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</si>
  <si>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</si>
  <si>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</si>
  <si>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</si>
  <si>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</si>
  <si>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</si>
  <si>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</si>
  <si>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</si>
  <si>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</si>
  <si>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</si>
  <si>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</si>
  <si>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</si>
  <si>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</si>
  <si>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</si>
  <si>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</si>
  <si>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</si>
  <si>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</si>
  <si>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</si>
  <si>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</si>
  <si>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</si>
  <si>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</si>
  <si>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</si>
  <si>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</si>
  <si>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</si>
  <si>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</si>
  <si>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</si>
  <si>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</si>
  <si>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</si>
  <si>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</si>
  <si>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</si>
  <si>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</si>
  <si>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</si>
  <si>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</si>
  <si>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</si>
  <si>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</si>
  <si>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</si>
  <si>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</si>
  <si>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</si>
  <si>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</si>
  <si>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</si>
  <si>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</si>
  <si>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</si>
  <si>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</si>
  <si>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</si>
  <si>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</si>
  <si>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</si>
  <si>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</si>
  <si>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</si>
  <si>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</si>
  <si>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</si>
  <si>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</si>
  <si>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</si>
  <si>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</si>
  <si>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</si>
  <si>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</si>
  <si>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</si>
  <si>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</si>
  <si>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</si>
  <si>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</si>
  <si>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</si>
  <si>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</si>
  <si>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</si>
  <si>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</si>
  <si>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</si>
  <si>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</si>
  <si>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</si>
  <si>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</si>
  <si>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</si>
  <si>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</si>
  <si>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</si>
  <si>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</si>
  <si>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</si>
  <si>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</si>
  <si>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</si>
  <si>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</si>
  <si>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徳島県鳴門市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</si>
  <si>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</si>
  <si>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</si>
  <si>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</si>
  <si>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</si>
  <si>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</si>
  <si>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</si>
  <si>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</si>
  <si>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</si>
  <si>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</si>
  <si>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</si>
  <si>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</si>
  <si>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</si>
  <si>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</si>
  <si>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</si>
  <si>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</si>
  <si>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</si>
  <si>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</si>
  <si>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</si>
  <si>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</si>
  <si>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</si>
  <si>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鳴門市光熱水費等支出特別会計</t>
    <phoneticPr fontId="5"/>
  </si>
  <si>
    <t>鳴門市給与費等管理特別会計</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</si>
  <si>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</si>
  <si>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</si>
  <si>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</si>
  <si>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</si>
  <si>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</si>
  <si>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</si>
  <si>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</si>
  <si>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</si>
  <si>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</si>
  <si>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</si>
  <si>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</si>
  <si>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</si>
  <si>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</si>
  <si>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</si>
  <si>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</si>
  <si>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</si>
  <si>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</si>
  <si>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</si>
  <si>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</si>
  <si>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鳴門市下水道事業会計</t>
    <phoneticPr fontId="5"/>
  </si>
  <si>
    <t>鳴門市モーターボート競走事業会計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</si>
  <si>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</si>
  <si>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</si>
  <si>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</si>
  <si>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</si>
  <si>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</si>
  <si>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</si>
  <si>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</si>
  <si>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</si>
  <si>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</si>
  <si>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</si>
  <si>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</si>
  <si>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</si>
  <si>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</si>
  <si>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</si>
  <si>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</si>
  <si>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</si>
  <si>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</si>
  <si>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</si>
  <si>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</si>
  <si>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</si>
  <si>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</si>
  <si>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</si>
  <si>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</si>
  <si>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</si>
  <si>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</si>
  <si>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</si>
  <si>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</si>
  <si>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</si>
  <si>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</si>
  <si>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</si>
  <si>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</si>
  <si>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</si>
  <si>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</si>
  <si>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</si>
  <si>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</si>
  <si>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</si>
  <si>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</si>
  <si>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</si>
  <si>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</si>
  <si>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</si>
  <si>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</si>
  <si>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</si>
  <si>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</si>
  <si>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</si>
  <si>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</si>
  <si>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</si>
  <si>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</si>
  <si>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</si>
  <si>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</si>
  <si>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</si>
  <si>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</si>
  <si>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</si>
  <si>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</si>
  <si>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</si>
  <si>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</si>
  <si>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</si>
  <si>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</si>
  <si>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</si>
  <si>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</si>
  <si>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</si>
  <si>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</si>
  <si>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</si>
  <si>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</si>
  <si>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</si>
  <si>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</si>
  <si>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</si>
  <si>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</si>
  <si>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</si>
  <si>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</si>
  <si>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</si>
  <si>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</si>
  <si>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</si>
  <si>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</si>
  <si>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</si>
  <si>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</si>
  <si>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</si>
  <si>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</si>
  <si>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</si>
  <si>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</si>
  <si>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</si>
  <si>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</si>
  <si>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</si>
  <si>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</si>
  <si>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</si>
  <si>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</si>
  <si>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</si>
  <si>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</si>
  <si>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</si>
  <si>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</si>
  <si>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</si>
  <si>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</si>
  <si>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</si>
  <si>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</si>
  <si>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</si>
  <si>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</si>
  <si>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</si>
  <si>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</si>
  <si>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</si>
  <si>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</si>
  <si>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</si>
  <si>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</si>
  <si>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</si>
  <si>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</si>
  <si>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</si>
  <si>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</si>
  <si>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</si>
  <si>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</si>
  <si>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</si>
  <si>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</si>
  <si>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</si>
  <si>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</si>
  <si>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</si>
  <si>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</si>
  <si>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</si>
  <si>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</si>
  <si>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</si>
  <si>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</si>
  <si>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</si>
  <si>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</si>
  <si>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</si>
  <si>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</si>
  <si>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</si>
  <si>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</si>
  <si>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</si>
  <si>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</si>
  <si>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</si>
  <si>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</si>
  <si>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</si>
  <si>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</si>
  <si>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</si>
  <si>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</si>
  <si>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</si>
  <si>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</si>
  <si>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</si>
  <si>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</si>
  <si>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1.47</t>
  </si>
  <si>
    <t>▲ 1.31</t>
  </si>
  <si>
    <t>鳴門市モーターボート競走事業会計</t>
  </si>
  <si>
    <t>鳴門市水道事業会計</t>
  </si>
  <si>
    <t>一般会計</t>
  </si>
  <si>
    <t>鳴門市介護保険事業特別会計</t>
  </si>
  <si>
    <t>鳴門市下水道事業会計</t>
  </si>
  <si>
    <t>鳴門市国民健康保険事業特別会計</t>
  </si>
  <si>
    <t>鳴門市後期高齢者医療特別会計</t>
  </si>
  <si>
    <t>鳴門市光熱水費等支出特別会計</t>
  </si>
  <si>
    <t>その他会計（赤字）</t>
  </si>
  <si>
    <t>その他会計（黒字）</t>
  </si>
  <si>
    <t>R01</t>
    <phoneticPr fontId="5"/>
  </si>
  <si>
    <t>R02</t>
    <phoneticPr fontId="5"/>
  </si>
  <si>
    <t>R03</t>
    <phoneticPr fontId="5"/>
  </si>
  <si>
    <t>R04</t>
    <phoneticPr fontId="5"/>
  </si>
  <si>
    <t>R05</t>
    <phoneticPr fontId="5"/>
  </si>
  <si>
    <t>ボートレース鳴門まちづくり基金</t>
    <phoneticPr fontId="5"/>
  </si>
  <si>
    <t>庁舎整備基金</t>
    <phoneticPr fontId="2"/>
  </si>
  <si>
    <t>ふるさと活性化基金</t>
    <phoneticPr fontId="2"/>
  </si>
  <si>
    <t>道の駅「くるくる なると」基金</t>
    <phoneticPr fontId="2"/>
  </si>
  <si>
    <t>健康づくりの推進と地域の医療を守り育む基金</t>
    <phoneticPr fontId="2"/>
  </si>
  <si>
    <t>-</t>
    <phoneticPr fontId="2"/>
  </si>
  <si>
    <t>-</t>
    <phoneticPr fontId="2"/>
  </si>
  <si>
    <t>鳴門市観光コンベンション</t>
    <rPh sb="0" eb="3">
      <t>ナルトシ</t>
    </rPh>
    <rPh sb="3" eb="5">
      <t>カンコウ</t>
    </rPh>
    <phoneticPr fontId="2"/>
  </si>
  <si>
    <t>徳島県市町村総合事務組合</t>
    <phoneticPr fontId="10"/>
  </si>
  <si>
    <t>徳島県市町村総合事務組合（徳島滞納整理機構特別会計）</t>
  </si>
  <si>
    <t>徳島県後期高齢者医療広域連合</t>
  </si>
  <si>
    <t>徳島県後期高齢者医療広域連合（後期高齢者医療事業会計）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</si>
</sst>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4BD7-4238-BF28-7474A02F5B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47461</c:v>
                </c:pt>
                <c:pt idx="1">
                  <c:v>53439</c:v>
                </c:pt>
                <c:pt idx="2">
                  <c:v>76924</c:v>
                </c:pt>
                <c:pt idx="3">
                  <c:v>61555</c:v>
                </c:pt>
                <c:pt idx="4">
                  <c:v>127114</c:v>
                </c:pt>
              </c:numCache>
            </c:numRef>
          </c:val>
          <c:smooth val="0"/>
          <c:extLst>
            <c:ext xmlns:c16="http://schemas.microsoft.com/office/drawing/2014/chart" uri="{C3380CC4-5D6E-409C-BE32-E72D297353CC}">
              <c16:uniqueId val="{00000001-4BD7-4238-BF28-7474A02F5B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5.44</c:v>
                </c:pt>
                <c:pt idx="1">
                  <c:v>6.24</c:v>
                </c:pt>
                <c:pt idx="2">
                  <c:v>6.21</c:v>
                </c:pt>
                <c:pt idx="3">
                  <c:v>6.39</c:v>
                </c:pt>
                <c:pt idx="4">
                  <c:v>7.6</c:v>
                </c:pt>
              </c:numCache>
            </c:numRef>
          </c:val>
          <c:extLst>
            <c:ext xmlns:c16="http://schemas.microsoft.com/office/drawing/2014/chart" uri="{C3380CC4-5D6E-409C-BE32-E72D297353CC}">
              <c16:uniqueId val="{00000000-CAA0-4004-AF35-436DD060C2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12.63</c:v>
                </c:pt>
                <c:pt idx="1">
                  <c:v>9.9600000000000009</c:v>
                </c:pt>
                <c:pt idx="2">
                  <c:v>20.22</c:v>
                </c:pt>
                <c:pt idx="3">
                  <c:v>25.93</c:v>
                </c:pt>
                <c:pt idx="4">
                  <c:v>38.78</c:v>
                </c:pt>
              </c:numCache>
            </c:numRef>
          </c:val>
          <c:extLst>
            <c:ext xmlns:c16="http://schemas.microsoft.com/office/drawing/2014/chart" uri="{C3380CC4-5D6E-409C-BE32-E72D297353CC}">
              <c16:uniqueId val="{00000001-CAA0-4004-AF35-436DD060C2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-1.31</c:v>
                </c:pt>
                <c:pt idx="2">
                  <c:v>10.83</c:v>
                </c:pt>
                <c:pt idx="3">
                  <c:v>4.95</c:v>
                </c:pt>
                <c:pt idx="4">
                  <c:v>14.66</c:v>
                </c:pt>
              </c:numCache>
            </c:numRef>
          </c:val>
          <c:smooth val="0"/>
          <c:extLst>
            <c:ext xmlns:c16="http://schemas.microsoft.com/office/drawing/2014/chart" uri="{C3380CC4-5D6E-409C-BE32-E72D297353CC}">
              <c16:uniqueId val="{00000002-CAA0-4004-AF35-436DD060C2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988-4897-B2CB-AAF452B3B9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88-4897-B2CB-AAF452B3B959}"/>
            </c:ext>
          </c:extLst>
        </c:ser>
        <c:ser>
          <c:idx val="2"/>
          <c:order val="2"/>
          <c:tx>
            <c:strRef>
              <c:f>データシート!$A$29</c:f>
              <c:strCache>
                <c:ptCount val="1"/>
                <c:pt idx="0">
                  <c:v>鳴門市光熱水費等支出特別会計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988-4897-B2CB-AAF452B3B959}"/>
            </c:ext>
          </c:extLst>
        </c:ser>
        <c:ser>
          <c:idx val="3"/>
          <c:order val="3"/>
          <c:tx>
            <c:strRef>
              <c:f>データシート!$A$30</c:f>
              <c:strCache>
                <c:ptCount val="1"/>
                <c:pt idx="0">
                  <c:v>鳴門市後期高齢者医療特別会計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0.17</c:v>
                </c:pt>
                <c:pt idx="4">
                  <c:v>#N/A</c:v>
                </c:pt>
                <c:pt idx="5">
                  <c:v>0.23</c:v>
                </c:pt>
                <c:pt idx="6">
                  <c:v>#N/A</c:v>
                </c:pt>
                <c:pt idx="7">
                  <c:v>0.28000000000000003</c:v>
                </c:pt>
                <c:pt idx="8">
                  <c:v>#N/A</c:v>
                </c:pt>
                <c:pt idx="9">
                  <c:v>0.28000000000000003</c:v>
                </c:pt>
              </c:numCache>
            </c:numRef>
          </c:val>
          <c:extLst>
            <c:ext xmlns:c16="http://schemas.microsoft.com/office/drawing/2014/chart" uri="{C3380CC4-5D6E-409C-BE32-E72D297353CC}">
              <c16:uniqueId val="{00000003-B988-4897-B2CB-AAF452B3B959}"/>
            </c:ext>
          </c:extLst>
        </c:ser>
        <c:ser>
          <c:idx val="4"/>
          <c:order val="4"/>
          <c:tx>
            <c:strRef>
              <c:f>データシート!$A$31</c:f>
              <c:strCache>
                <c:ptCount val="1"/>
                <c:pt idx="0">
                  <c:v>鳴門市国民健康保険事業特別会計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0.41</c:v>
                </c:pt>
                <c:pt idx="4">
                  <c:v>#N/A</c:v>
                </c:pt>
                <c:pt idx="5">
                  <c:v>0.43</c:v>
                </c:pt>
                <c:pt idx="6">
                  <c:v>#N/A</c:v>
                </c:pt>
                <c:pt idx="7">
                  <c:v>0.59</c:v>
                </c:pt>
                <c:pt idx="8">
                  <c:v>#N/A</c:v>
                </c:pt>
                <c:pt idx="9">
                  <c:v>0.45</c:v>
                </c:pt>
              </c:numCache>
            </c:numRef>
          </c:val>
          <c:extLst>
            <c:ext xmlns:c16="http://schemas.microsoft.com/office/drawing/2014/chart" uri="{C3380CC4-5D6E-409C-BE32-E72D297353CC}">
              <c16:uniqueId val="{00000004-B988-4897-B2CB-AAF452B3B959}"/>
            </c:ext>
          </c:extLst>
        </c:ser>
        <c:ser>
          <c:idx val="5"/>
          <c:order val="5"/>
          <c:tx>
            <c:strRef>
              <c:f>データシート!$A$32</c:f>
              <c:strCache>
                <c:ptCount val="1"/>
                <c:pt idx="0">
                  <c:v>鳴門市下水道事業会計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0.54</c:v>
                </c:pt>
                <c:pt idx="4">
                  <c:v>#N/A</c:v>
                </c:pt>
                <c:pt idx="5">
                  <c:v>1.4</c:v>
                </c:pt>
                <c:pt idx="6">
                  <c:v>#N/A</c:v>
                </c:pt>
                <c:pt idx="7">
                  <c:v>1.83</c:v>
                </c:pt>
                <c:pt idx="8">
                  <c:v>#N/A</c:v>
                </c:pt>
                <c:pt idx="9">
                  <c:v>2.2000000000000002</c:v>
                </c:pt>
              </c:numCache>
            </c:numRef>
          </c:val>
          <c:extLst>
            <c:ext xmlns:c16="http://schemas.microsoft.com/office/drawing/2014/chart" uri="{C3380CC4-5D6E-409C-BE32-E72D297353CC}">
              <c16:uniqueId val="{00000005-B988-4897-B2CB-AAF452B3B959}"/>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c:v>
                </c:pt>
                <c:pt idx="2">
                  <c:v>#N/A</c:v>
                </c:pt>
                <c:pt idx="3">
                  <c:v>0.97</c:v>
                </c:pt>
                <c:pt idx="4">
                  <c:v>#N/A</c:v>
                </c:pt>
                <c:pt idx="5">
                  <c:v>2.46</c:v>
                </c:pt>
                <c:pt idx="6">
                  <c:v>#N/A</c:v>
                </c:pt>
                <c:pt idx="7">
                  <c:v>4.1500000000000004</c:v>
                </c:pt>
                <c:pt idx="8">
                  <c:v>#N/A</c:v>
                </c:pt>
                <c:pt idx="9">
                  <c:v>4.1900000000000004</c:v>
                </c:pt>
              </c:numCache>
            </c:numRef>
          </c:val>
          <c:extLst>
            <c:ext xmlns:c16="http://schemas.microsoft.com/office/drawing/2014/chart" uri="{C3380CC4-5D6E-409C-BE32-E72D297353CC}">
              <c16:uniqueId val="{00000006-B988-4897-B2CB-AAF452B3B9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5.39</c:v>
                </c:pt>
                <c:pt idx="2">
                  <c:v>#N/A</c:v>
                </c:pt>
                <c:pt idx="3">
                  <c:v>6.24</c:v>
                </c:pt>
                <c:pt idx="4">
                  <c:v>#N/A</c:v>
                </c:pt>
                <c:pt idx="5">
                  <c:v>6.21</c:v>
                </c:pt>
                <c:pt idx="6">
                  <c:v>#N/A</c:v>
                </c:pt>
                <c:pt idx="7">
                  <c:v>6.38</c:v>
                </c:pt>
                <c:pt idx="8">
                  <c:v>#N/A</c:v>
                </c:pt>
                <c:pt idx="9">
                  <c:v>7.59</c:v>
                </c:pt>
              </c:numCache>
            </c:numRef>
          </c:val>
          <c:extLst>
            <c:ext xmlns:c16="http://schemas.microsoft.com/office/drawing/2014/chart" uri="{C3380CC4-5D6E-409C-BE32-E72D297353CC}">
              <c16:uniqueId val="{00000007-B988-4897-B2CB-AAF452B3B959}"/>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12.45</c:v>
                </c:pt>
                <c:pt idx="2">
                  <c:v>#N/A</c:v>
                </c:pt>
                <c:pt idx="3">
                  <c:v>14.18</c:v>
                </c:pt>
                <c:pt idx="4">
                  <c:v>#N/A</c:v>
                </c:pt>
                <c:pt idx="5">
                  <c:v>16.420000000000002</c:v>
                </c:pt>
                <c:pt idx="6">
                  <c:v>#N/A</c:v>
                </c:pt>
                <c:pt idx="7">
                  <c:v>19.46</c:v>
                </c:pt>
                <c:pt idx="8">
                  <c:v>#N/A</c:v>
                </c:pt>
                <c:pt idx="9">
                  <c:v>21.49</c:v>
                </c:pt>
              </c:numCache>
            </c:numRef>
          </c:val>
          <c:extLst>
            <c:ext xmlns:c16="http://schemas.microsoft.com/office/drawing/2014/chart" uri="{C3380CC4-5D6E-409C-BE32-E72D297353CC}">
              <c16:uniqueId val="{00000008-B988-4897-B2CB-AAF452B3B959}"/>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76.2</c:v>
                </c:pt>
                <c:pt idx="2">
                  <c:v>#N/A</c:v>
                </c:pt>
                <c:pt idx="3">
                  <c:v>114.46</c:v>
                </c:pt>
                <c:pt idx="4">
                  <c:v>#N/A</c:v>
                </c:pt>
                <c:pt idx="5">
                  <c:v>119.61</c:v>
                </c:pt>
                <c:pt idx="6">
                  <c:v>#N/A</c:v>
                </c:pt>
                <c:pt idx="7">
                  <c:v>170.79</c:v>
                </c:pt>
                <c:pt idx="8">
                  <c:v>#N/A</c:v>
                </c:pt>
                <c:pt idx="9">
                  <c:v>213.86</c:v>
                </c:pt>
              </c:numCache>
            </c:numRef>
          </c:val>
          <c:extLst>
            <c:ext xmlns:c16="http://schemas.microsoft.com/office/drawing/2014/chart" uri="{C3380CC4-5D6E-409C-BE32-E72D297353CC}">
              <c16:uniqueId val="{00000009-B988-4897-B2CB-AAF452B3B9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1604</c:v>
                </c:pt>
                <c:pt idx="5">
                  <c:v>1619</c:v>
                </c:pt>
                <c:pt idx="8">
                  <c:v>1571</c:v>
                </c:pt>
                <c:pt idx="11">
                  <c:v>1537</c:v>
                </c:pt>
                <c:pt idx="14">
                  <c:v>1410</c:v>
                </c:pt>
              </c:numCache>
            </c:numRef>
          </c:val>
          <c:extLst>
            <c:ext xmlns:c16="http://schemas.microsoft.com/office/drawing/2014/chart" uri="{C3380CC4-5D6E-409C-BE32-E72D297353CC}">
              <c16:uniqueId val="{00000000-81E7-4CC1-A99A-B5364CA558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E7-4CC1-A99A-B5364CA558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E7-4CC1-A99A-B5364CA558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E7-4CC1-A99A-B5364CA558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345</c:v>
                </c:pt>
                <c:pt idx="3">
                  <c:v>349</c:v>
                </c:pt>
                <c:pt idx="6">
                  <c:v>361</c:v>
                </c:pt>
                <c:pt idx="9">
                  <c:v>354</c:v>
                </c:pt>
                <c:pt idx="12">
                  <c:v>366</c:v>
                </c:pt>
              </c:numCache>
            </c:numRef>
          </c:val>
          <c:extLst>
            <c:ext xmlns:c16="http://schemas.microsoft.com/office/drawing/2014/chart" uri="{C3380CC4-5D6E-409C-BE32-E72D297353CC}">
              <c16:uniqueId val="{00000004-81E7-4CC1-A99A-B5364CA558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E7-4CC1-A99A-B5364CA558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E7-4CC1-A99A-B5364CA558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2775</c:v>
                </c:pt>
                <c:pt idx="3">
                  <c:v>2779</c:v>
                </c:pt>
                <c:pt idx="6">
                  <c:v>2777</c:v>
                </c:pt>
                <c:pt idx="9">
                  <c:v>2682</c:v>
                </c:pt>
                <c:pt idx="12">
                  <c:v>2446</c:v>
                </c:pt>
              </c:numCache>
            </c:numRef>
          </c:val>
          <c:extLst>
            <c:ext xmlns:c16="http://schemas.microsoft.com/office/drawing/2014/chart" uri="{C3380CC4-5D6E-409C-BE32-E72D297353CC}">
              <c16:uniqueId val="{00000007-81E7-4CC1-A99A-B5364CA558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1516</c:v>
                </c:pt>
                <c:pt idx="2">
                  <c:v>#N/A</c:v>
                </c:pt>
                <c:pt idx="3">
                  <c:v>#N/A</c:v>
                </c:pt>
                <c:pt idx="4">
                  <c:v>1509</c:v>
                </c:pt>
                <c:pt idx="5">
                  <c:v>#N/A</c:v>
                </c:pt>
                <c:pt idx="6">
                  <c:v>#N/A</c:v>
                </c:pt>
                <c:pt idx="7">
                  <c:v>1567</c:v>
                </c:pt>
                <c:pt idx="8">
                  <c:v>#N/A</c:v>
                </c:pt>
                <c:pt idx="9">
                  <c:v>#N/A</c:v>
                </c:pt>
                <c:pt idx="10">
                  <c:v>1499</c:v>
                </c:pt>
                <c:pt idx="11">
                  <c:v>#N/A</c:v>
                </c:pt>
                <c:pt idx="12">
                  <c:v>#N/A</c:v>
                </c:pt>
                <c:pt idx="13">
                  <c:v>1402</c:v>
                </c:pt>
                <c:pt idx="14">
                  <c:v>#N/A</c:v>
                </c:pt>
              </c:numCache>
            </c:numRef>
          </c:val>
          <c:smooth val="0"/>
          <c:extLst>
            <c:ext xmlns:c16="http://schemas.microsoft.com/office/drawing/2014/chart" uri="{C3380CC4-5D6E-409C-BE32-E72D297353CC}">
              <c16:uniqueId val="{00000008-81E7-4CC1-A99A-B5364CA558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18242</c:v>
                </c:pt>
                <c:pt idx="5">
                  <c:v>18127</c:v>
                </c:pt>
                <c:pt idx="8">
                  <c:v>18364</c:v>
                </c:pt>
                <c:pt idx="11">
                  <c:v>18476</c:v>
                </c:pt>
                <c:pt idx="14">
                  <c:v>20261</c:v>
                </c:pt>
              </c:numCache>
            </c:numRef>
          </c:val>
          <c:extLst>
            <c:ext xmlns:c16="http://schemas.microsoft.com/office/drawing/2014/chart" uri="{C3380CC4-5D6E-409C-BE32-E72D297353CC}">
              <c16:uniqueId val="{00000000-327B-4768-ADB2-2C6EFDEF24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531</c:v>
                </c:pt>
                <c:pt idx="5">
                  <c:v>509</c:v>
                </c:pt>
                <c:pt idx="8">
                  <c:v>498</c:v>
                </c:pt>
                <c:pt idx="11">
                  <c:v>487</c:v>
                </c:pt>
                <c:pt idx="14">
                  <c:v>446</c:v>
                </c:pt>
              </c:numCache>
            </c:numRef>
          </c:val>
          <c:extLst>
            <c:ext xmlns:c16="http://schemas.microsoft.com/office/drawing/2014/chart" uri="{C3380CC4-5D6E-409C-BE32-E72D297353CC}">
              <c16:uniqueId val="{00000001-327B-4768-ADB2-2C6EFDEF24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4514</c:v>
                </c:pt>
                <c:pt idx="5">
                  <c:v>5083</c:v>
                </c:pt>
                <c:pt idx="8">
                  <c:v>9863</c:v>
                </c:pt>
                <c:pt idx="11">
                  <c:v>10285</c:v>
                </c:pt>
                <c:pt idx="14">
                  <c:v>11338</c:v>
                </c:pt>
              </c:numCache>
            </c:numRef>
          </c:val>
          <c:extLst>
            <c:ext xmlns:c16="http://schemas.microsoft.com/office/drawing/2014/chart" uri="{C3380CC4-5D6E-409C-BE32-E72D297353CC}">
              <c16:uniqueId val="{00000002-327B-4768-ADB2-2C6EFDEF24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7B-4768-ADB2-2C6EFDEF24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7B-4768-ADB2-2C6EFDEF24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7B-4768-ADB2-2C6EFDEF24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3029</c:v>
                </c:pt>
                <c:pt idx="3">
                  <c:v>2936</c:v>
                </c:pt>
                <c:pt idx="6">
                  <c:v>2931</c:v>
                </c:pt>
                <c:pt idx="9">
                  <c:v>2918</c:v>
                </c:pt>
                <c:pt idx="12">
                  <c:v>3049</c:v>
                </c:pt>
              </c:numCache>
            </c:numRef>
          </c:val>
          <c:extLst>
            <c:ext xmlns:c16="http://schemas.microsoft.com/office/drawing/2014/chart" uri="{C3380CC4-5D6E-409C-BE32-E72D297353CC}">
              <c16:uniqueId val="{00000006-327B-4768-ADB2-2C6EFDEF24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7B-4768-ADB2-2C6EFDEF24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8384</c:v>
                </c:pt>
                <c:pt idx="3">
                  <c:v>9404</c:v>
                </c:pt>
                <c:pt idx="6">
                  <c:v>9291</c:v>
                </c:pt>
                <c:pt idx="9">
                  <c:v>9226</c:v>
                </c:pt>
                <c:pt idx="12">
                  <c:v>9133</c:v>
                </c:pt>
              </c:numCache>
            </c:numRef>
          </c:val>
          <c:extLst>
            <c:ext xmlns:c16="http://schemas.microsoft.com/office/drawing/2014/chart" uri="{C3380CC4-5D6E-409C-BE32-E72D297353CC}">
              <c16:uniqueId val="{00000008-327B-4768-ADB2-2C6EFDEF24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7B-4768-ADB2-2C6EFDEF24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26885</c:v>
                </c:pt>
                <c:pt idx="3">
                  <c:v>26857</c:v>
                </c:pt>
                <c:pt idx="6">
                  <c:v>27627</c:v>
                </c:pt>
                <c:pt idx="9">
                  <c:v>28089</c:v>
                </c:pt>
                <c:pt idx="12">
                  <c:v>31678</c:v>
                </c:pt>
              </c:numCache>
            </c:numRef>
          </c:val>
          <c:extLst>
            <c:ext xmlns:c16="http://schemas.microsoft.com/office/drawing/2014/chart" uri="{C3380CC4-5D6E-409C-BE32-E72D297353CC}">
              <c16:uniqueId val="{0000000A-327B-4768-ADB2-2C6EFDEF24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15010</c:v>
                </c:pt>
                <c:pt idx="2">
                  <c:v>#N/A</c:v>
                </c:pt>
                <c:pt idx="3">
                  <c:v>#N/A</c:v>
                </c:pt>
                <c:pt idx="4">
                  <c:v>15477</c:v>
                </c:pt>
                <c:pt idx="5">
                  <c:v>#N/A</c:v>
                </c:pt>
                <c:pt idx="6">
                  <c:v>#N/A</c:v>
                </c:pt>
                <c:pt idx="7">
                  <c:v>11123</c:v>
                </c:pt>
                <c:pt idx="8">
                  <c:v>#N/A</c:v>
                </c:pt>
                <c:pt idx="9">
                  <c:v>#N/A</c:v>
                </c:pt>
                <c:pt idx="10">
                  <c:v>10985</c:v>
                </c:pt>
                <c:pt idx="11">
                  <c:v>#N/A</c:v>
                </c:pt>
                <c:pt idx="12">
                  <c:v>#N/A</c:v>
                </c:pt>
                <c:pt idx="13">
                  <c:v>11814</c:v>
                </c:pt>
                <c:pt idx="14">
                  <c:v>#N/A</c:v>
                </c:pt>
              </c:numCache>
            </c:numRef>
          </c:val>
          <c:smooth val="0"/>
          <c:extLst>
            <c:ext xmlns:c16="http://schemas.microsoft.com/office/drawing/2014/chart" uri="{C3380CC4-5D6E-409C-BE32-E72D297353CC}">
              <c16:uniqueId val="{0000000B-327B-4768-ADB2-2C6EFDEF24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2873</c:v>
                </c:pt>
                <c:pt idx="1">
                  <c:v>3559</c:v>
                </c:pt>
                <c:pt idx="2">
                  <c:v>5344</c:v>
                </c:pt>
              </c:numCache>
            </c:numRef>
          </c:val>
          <c:extLst>
            <c:ext xmlns:c16="http://schemas.microsoft.com/office/drawing/2014/chart" uri="{C3380CC4-5D6E-409C-BE32-E72D297353CC}">
              <c16:uniqueId val="{00000000-277B-4F07-8D65-88E2ACA33C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1878</c:v>
                </c:pt>
                <c:pt idx="1">
                  <c:v>1670</c:v>
                </c:pt>
                <c:pt idx="2">
                  <c:v>1603</c:v>
                </c:pt>
              </c:numCache>
            </c:numRef>
          </c:val>
          <c:extLst>
            <c:ext xmlns:c16="http://schemas.microsoft.com/office/drawing/2014/chart" uri="{C3380CC4-5D6E-409C-BE32-E72D297353CC}">
              <c16:uniqueId val="{00000001-277B-4F07-8D65-88E2ACA33C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4391</c:v>
                </c:pt>
                <c:pt idx="1">
                  <c:v>4273</c:v>
                </c:pt>
                <c:pt idx="2">
                  <c:v>3497</c:v>
                </c:pt>
              </c:numCache>
            </c:numRef>
          </c:val>
          <c:extLst>
            <c:ext xmlns:c16="http://schemas.microsoft.com/office/drawing/2014/chart" uri="{C3380CC4-5D6E-409C-BE32-E72D297353CC}">
              <c16:uniqueId val="{00000002-277B-4F07-8D65-88E2ACA33C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法人住民税の増により、前年度と比べ市税は増加したが、社会保障関係費など義務的経費も増加しており、財政力指数は前年度と同値となった。引き続き、投資的経費等について、中長期的な視点から収支見通しについて精査し、限られた財源をより有効に活用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89807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43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89807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143328</xdr:rowOff>
    </xdr:from>
    <xdr:to>
      <xdr:col>11</xdr:col>
      <xdr:colOff>82550</xdr:colOff>
      <xdr:row>39</xdr:row>
      <xdr:rowOff>73478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58255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131734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歳出面では、義務的経費、特に扶助費（約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百万円増）が増加したものの、歳入面で、地方税（約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百万円増）等が増加したことにより、経常収支比率は前年度比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％改善した。今後も大型事業が続いていくため、事業の選択と縮減を進め、引き続き厳しい財政運営に取り組む必要がある。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128778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0220"/>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63</xdr:row>
      <xdr:rowOff>128778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4191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104648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4191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104648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7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人件費については、職員数の適正化や時間外勤務時間等の削減を進めていることから、約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百万円の減少となり、物件費については、約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百万円増となったため、人件費と物件費の合計では前年度に比べ約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百万円減少している。しかし、人口の減により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人当たりの決算額は増となった。引き続き、職員数の適正管理、民間委託の推進、事務事業の見直し等を進め、さらなる人件費・物件費の抑制に努める。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48155</xdr:rowOff>
    </xdr:from>
    <xdr:to>
      <xdr:col>23</xdr:col>
      <xdr:colOff>133350</xdr:colOff>
      <xdr:row>83</xdr:row>
      <xdr:rowOff>84277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8505"/>
          <a:ext cx="8382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36556</xdr:rowOff>
    </xdr:from>
    <xdr:to>
      <xdr:col>19</xdr:col>
      <xdr:colOff>133350</xdr:colOff>
      <xdr:row>83</xdr:row>
      <xdr:rowOff>48155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66906"/>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117004</xdr:rowOff>
    </xdr:from>
    <xdr:to>
      <xdr:col>15</xdr:col>
      <xdr:colOff>82550</xdr:colOff>
      <xdr:row>83</xdr:row>
      <xdr:rowOff>36556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5904"/>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31440</xdr:rowOff>
    </xdr:from>
    <xdr:to>
      <xdr:col>11</xdr:col>
      <xdr:colOff>31750</xdr:colOff>
      <xdr:row>82</xdr:row>
      <xdr:rowOff>117004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0340"/>
          <a:ext cx="889000" cy="8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33477</xdr:rowOff>
    </xdr:from>
    <xdr:to>
      <xdr:col>23</xdr:col>
      <xdr:colOff>184150</xdr:colOff>
      <xdr:row>83</xdr:row>
      <xdr:rowOff>135077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50004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0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168805</xdr:rowOff>
    </xdr:from>
    <xdr:to>
      <xdr:col>19</xdr:col>
      <xdr:colOff>184150</xdr:colOff>
      <xdr:row>83</xdr:row>
      <xdr:rowOff>98955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109132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9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157206</xdr:rowOff>
    </xdr:from>
    <xdr:to>
      <xdr:col>15</xdr:col>
      <xdr:colOff>133350</xdr:colOff>
      <xdr:row>83</xdr:row>
      <xdr:rowOff>87356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97533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8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66204</xdr:rowOff>
    </xdr:from>
    <xdr:to>
      <xdr:col>11</xdr:col>
      <xdr:colOff>82550</xdr:colOff>
      <xdr:row>82</xdr:row>
      <xdr:rowOff>167804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152090</xdr:rowOff>
    </xdr:from>
    <xdr:to>
      <xdr:col>7</xdr:col>
      <xdr:colOff>31750</xdr:colOff>
      <xdr:row>82</xdr:row>
      <xdr:rowOff>82240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92417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類似団体内平均より低い値となっている。これは、平成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年まで管理職の給料の減額を続けてきた影響と考えられる。平成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年度から増加傾向にあったが、令和３年度に前年度比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ポイント減少となった後、ほぼ横ばいの状態が続いており、令和５年度は前年度比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ポイントの減少となった。本市は、従来から人事院勧告等の趣旨を尊重し、給与改定を実施しており、引き続き国、他の自治体及び民間給与との均衡を踏まえ、給与の適正化に努める。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14514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705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14514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360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第１次定員管理適正化計画を策定して以降、第２次定員管理適正化計画、集中改革プラン、スーパー改革プランなどの取り組みにより職員数の抑制に努めてきた。令和５年度においても、計画に基づいた取り組み等により、前年度から指数は減少となった。今後、定年引上げ等の状況を見据えながら、引き続き年齢層の平準化を踏まえた定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169938</xdr:rowOff>
    </xdr:from>
    <xdr:to>
      <xdr:col>81</xdr:col>
      <xdr:colOff>44450</xdr:colOff>
      <xdr:row>62</xdr:row>
      <xdr:rowOff>5383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283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169938</xdr:rowOff>
    </xdr:from>
    <xdr:to>
      <xdr:col>77</xdr:col>
      <xdr:colOff>44450</xdr:colOff>
      <xdr:row>62</xdr:row>
      <xdr:rowOff>5383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283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156149</xdr:rowOff>
    </xdr:from>
    <xdr:to>
      <xdr:col>72</xdr:col>
      <xdr:colOff>203200</xdr:colOff>
      <xdr:row>61</xdr:row>
      <xdr:rowOff>169938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145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130870</xdr:rowOff>
    </xdr:from>
    <xdr:to>
      <xdr:col>68</xdr:col>
      <xdr:colOff>152400</xdr:colOff>
      <xdr:row>61</xdr:row>
      <xdr:rowOff>156149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8932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119138</xdr:rowOff>
    </xdr:from>
    <xdr:to>
      <xdr:col>81</xdr:col>
      <xdr:colOff>95250</xdr:colOff>
      <xdr:row>62</xdr:row>
      <xdr:rowOff>49288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91215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4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126033</xdr:rowOff>
    </xdr:from>
    <xdr:to>
      <xdr:col>77</xdr:col>
      <xdr:colOff>95250</xdr:colOff>
      <xdr:row>62</xdr:row>
      <xdr:rowOff>56183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40960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7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119138</xdr:rowOff>
    </xdr:from>
    <xdr:to>
      <xdr:col>73</xdr:col>
      <xdr:colOff>44450</xdr:colOff>
      <xdr:row>62</xdr:row>
      <xdr:rowOff>49288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34065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105349</xdr:rowOff>
    </xdr:from>
    <xdr:to>
      <xdr:col>68</xdr:col>
      <xdr:colOff>203200</xdr:colOff>
      <xdr:row>62</xdr:row>
      <xdr:rowOff>35499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80070</xdr:rowOff>
    </xdr:from>
    <xdr:to>
      <xdr:col>64</xdr:col>
      <xdr:colOff>152400</xdr:colOff>
      <xdr:row>62</xdr:row>
      <xdr:rowOff>10220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166447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おいて大きなウエイトを占めていた起債の償還終了に伴う元利償還金の減少により、比率の減少傾向が続いているが、令和５年度の主な減少要因は、分子となる公債費の減少である。退職手当債やクリーンセンター建設時の起債の償還終了に伴う地方債元利償還金の減少が大きく影響している。しかし、類似団体内平均値や県内平均値と比較しても、依然として高い状態であることから、起債事業の取捨選択はもとより、利率の高い事業債については、繰上償還や借換等を検討し、可能な限り最小限の負担とな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118231</xdr:rowOff>
    </xdr:from>
    <xdr:to>
      <xdr:col>81</xdr:col>
      <xdr:colOff>44450</xdr:colOff>
      <xdr:row>43</xdr:row>
      <xdr:rowOff>164193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4905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15724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96157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45</xdr:row>
      <xdr:rowOff>16631</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399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67431</xdr:rowOff>
    </xdr:from>
    <xdr:to>
      <xdr:col>81</xdr:col>
      <xdr:colOff>95250</xdr:colOff>
      <xdr:row>43</xdr:row>
      <xdr:rowOff>169031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39508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新庁舎整備事業等の大型事業に備え、ボートレース競走事業会計から繰り入れた事業収益金を財政調整基金や減債基金等に積立を行っている。令和５年度は、これらの基金を含めた地方債の償還額等に充当可能な基金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11,338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百万円増）となったものの、新庁舎整備事業等にかかる地方債借入により地方債現在高が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31,678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3,589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百万円増）となったことから、将来負担比率は増加となった。将来負担の軽減のため、行財政改革の取り組みをより一層推進するとともに、新たな歳入確保策や、歳出抑制策等を実施していく必要がある。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86360</xdr:rowOff>
    </xdr:from>
    <xdr:to>
      <xdr:col>81</xdr:col>
      <xdr:colOff>44450</xdr:colOff>
      <xdr:row>19</xdr:row>
      <xdr:rowOff>149558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343910"/>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19</xdr:row>
      <xdr:rowOff>86360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31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62230</xdr:rowOff>
    </xdr:from>
    <xdr:to>
      <xdr:col>72</xdr:col>
      <xdr:colOff>203200</xdr:colOff>
      <xdr:row>22</xdr:row>
      <xdr:rowOff>8648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319780"/>
          <a:ext cx="8890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8648</xdr:rowOff>
    </xdr:from>
    <xdr:to>
      <xdr:col>68</xdr:col>
      <xdr:colOff>152400</xdr:colOff>
      <xdr:row>22</xdr:row>
      <xdr:rowOff>13244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7805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98758</xdr:rowOff>
    </xdr:from>
    <xdr:to>
      <xdr:col>81</xdr:col>
      <xdr:colOff>95250</xdr:colOff>
      <xdr:row>20</xdr:row>
      <xdr:rowOff>28908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70835</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3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35560</xdr:rowOff>
    </xdr:from>
    <xdr:to>
      <xdr:col>77</xdr:col>
      <xdr:colOff>95250</xdr:colOff>
      <xdr:row>19</xdr:row>
      <xdr:rowOff>137160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121937</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37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11430</xdr:rowOff>
    </xdr:from>
    <xdr:to>
      <xdr:col>73</xdr:col>
      <xdr:colOff>44450</xdr:colOff>
      <xdr:row>19</xdr:row>
      <xdr:rowOff>113030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97807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129298</xdr:rowOff>
    </xdr:from>
    <xdr:to>
      <xdr:col>68</xdr:col>
      <xdr:colOff>203200</xdr:colOff>
      <xdr:row>22</xdr:row>
      <xdr:rowOff>59448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44225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8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133894</xdr:rowOff>
    </xdr:from>
    <xdr:to>
      <xdr:col>64</xdr:col>
      <xdr:colOff>152400</xdr:colOff>
      <xdr:row>22</xdr:row>
      <xdr:rowOff>64044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48821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8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よりも高い状態が続いている要因としては、ごみ収集業務の一部が直営であることなどが挙げられる。今後、直営によるサービス等について更なる見直しを行い、引き続き人件費の削減に取り組んでいく。前年度比減の主な要因としては、時間外勤務手当や退職手当等の減少が影響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7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72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9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降、組織・機構の見直しや民間委託等の推進、指定管理制度の導入により、民間や特定非営利活動法人の資源・人材を活用することで経費の削減に取り組んできた結果、類似団体平均よりも低い値となっている。令和５年度については、分子となる物件費が増加（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百万）したが、分母となる経常一般財源の増加（地方交付税、地方特例交付金等の増）もあり、前年度同値となった。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17</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2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17</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7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127000</xdr:rowOff>
    </xdr:from>
    <xdr:to>
      <xdr:col>78</xdr:col>
      <xdr:colOff>120650</xdr:colOff>
      <xdr:row>17</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分子となる扶助費は、住民税非課税世帯等への物価高騰対策一体支援事業（約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％の増加となった。前年の令和４年度こそ前年度と比べ扶助費が減少したものの、元来増加傾向であるため、今後の削減は厳しいものになると想定される。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57</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41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85852</xdr:rowOff>
    </xdr:from>
    <xdr:to>
      <xdr:col>19</xdr:col>
      <xdr:colOff>187325</xdr:colOff>
      <xdr:row>56</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85852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87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140716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その他の主な内訳は繰出金であるが、そのうち、特別会計への繰出金が大きな割合を占めている。国民健康保険特別事業会計への繰出金は約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百万円増、介護保険事業特別会計への繰出金は約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百万円減、後期高齢者医療特別会計への繰出金は約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百万円増となり、分子となるその他は約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百万円の増加となった。しかし、分母となる経常一般財源の増加（地方交付税、地方特例交付金等の増）が大きく、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40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94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82550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60</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98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120650</xdr:rowOff>
    </xdr:from>
    <xdr:to>
      <xdr:col>69</xdr:col>
      <xdr:colOff>142875</xdr:colOff>
      <xdr:row>56</xdr:row>
      <xdr:rowOff>50800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年度まで補助金・交付金を一般財源ベースで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年度までは３～５％削減の概算要求基準を設け経費削減に努めてきた。令和５年度については、物価高騰経済対策事業費増の影響から、補助費等が約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％減となった。今後も公平性・有効性等の観点から見直しを行うなど、効率的な予算執行に努める。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74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35</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70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170434</xdr:rowOff>
    </xdr:from>
    <xdr:to>
      <xdr:col>69</xdr:col>
      <xdr:colOff>92075</xdr:colOff>
      <xdr:row>34</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8282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公債費において大きなウエイトを占めていた地方債の償還終了に伴う元利償還金の減少により前年度比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また、もう一つの減要因として、分母となる経常一般財源の増加（地方交付税、地方特例交付金等の増）が、比率減少に影響していることが挙げられる。公債費については、道の駅整備に係る起債の償還が始まることに加え、新庁舎整備事業などの大型事業が控えていることから、今後の削減は厳しいものとなると想定さ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77</xdr:row>
      <xdr:rowOff>158750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81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158750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0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0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6350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50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107950</xdr:rowOff>
    </xdr:from>
    <xdr:to>
      <xdr:col>20</xdr:col>
      <xdr:colOff>38100</xdr:colOff>
      <xdr:row>78</xdr:row>
      <xdr:rowOff>38100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127000</xdr:rowOff>
    </xdr:from>
    <xdr:to>
      <xdr:col>6</xdr:col>
      <xdr:colOff>171450</xdr:colOff>
      <xdr:row>79</xdr:row>
      <xdr:rowOff>57150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分子となる公債費以外の総額は令和４年度から約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百万円増加しているが、分母となる経常一般財源の増加（地方交付税、地方特例交付金等の増）が大きいため、前年度比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％の減少となった。引き続き、行財政改革の取り組みを推進し、人件費の適正化や効果的・効率的な事業運営等に努める。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78</xdr:row>
      <xdr:rowOff>2902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40871"/>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117202</xdr:rowOff>
    </xdr:from>
    <xdr:to>
      <xdr:col>78</xdr:col>
      <xdr:colOff>69850</xdr:colOff>
      <xdr:row>78</xdr:row>
      <xdr:rowOff>2902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740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4740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31948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123552</xdr:rowOff>
    </xdr:from>
    <xdr:to>
      <xdr:col>78</xdr:col>
      <xdr:colOff>120650</xdr:colOff>
      <xdr:row>78</xdr:row>
      <xdr:rowOff>53702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38479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66402</xdr:rowOff>
    </xdr:from>
    <xdr:to>
      <xdr:col>74</xdr:col>
      <xdr:colOff>31750</xdr:colOff>
      <xdr:row>76</xdr:row>
      <xdr:rowOff>168002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152779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111747</xdr:rowOff>
    </xdr:from>
    <xdr:to>
      <xdr:col>29</xdr:col>
      <xdr:colOff>127000</xdr:colOff>
      <xdr:row>18</xdr:row>
      <xdr:rowOff>126327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5472"/>
          <a:ext cx="647700" cy="1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126327</xdr:rowOff>
    </xdr:from>
    <xdr:to>
      <xdr:col>26</xdr:col>
      <xdr:colOff>50800</xdr:colOff>
      <xdr:row>18</xdr:row>
      <xdr:rowOff>131864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0052"/>
          <a:ext cx="698500" cy="5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131864</xdr:rowOff>
    </xdr:from>
    <xdr:to>
      <xdr:col>22</xdr:col>
      <xdr:colOff>114300</xdr:colOff>
      <xdr:row>18</xdr:row>
      <xdr:rowOff>165367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5589"/>
          <a:ext cx="698500" cy="3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158788</xdr:rowOff>
    </xdr:from>
    <xdr:to>
      <xdr:col>18</xdr:col>
      <xdr:colOff>177800</xdr:colOff>
      <xdr:row>18</xdr:row>
      <xdr:rowOff>165367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92513"/>
          <a:ext cx="698500" cy="6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60947</xdr:rowOff>
    </xdr:from>
    <xdr:to>
      <xdr:col>29</xdr:col>
      <xdr:colOff>177800</xdr:colOff>
      <xdr:row>18</xdr:row>
      <xdr:rowOff>162547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33024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75527</xdr:rowOff>
    </xdr:from>
    <xdr:to>
      <xdr:col>26</xdr:col>
      <xdr:colOff>101600</xdr:colOff>
      <xdr:row>19</xdr:row>
      <xdr:rowOff>5677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161904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81064</xdr:rowOff>
    </xdr:from>
    <xdr:to>
      <xdr:col>22</xdr:col>
      <xdr:colOff>165100</xdr:colOff>
      <xdr:row>19</xdr:row>
      <xdr:rowOff>11214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167441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114567</xdr:rowOff>
    </xdr:from>
    <xdr:to>
      <xdr:col>19</xdr:col>
      <xdr:colOff>38100</xdr:colOff>
      <xdr:row>19</xdr:row>
      <xdr:rowOff>44717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29494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107988</xdr:rowOff>
    </xdr:from>
    <xdr:to>
      <xdr:col>15</xdr:col>
      <xdr:colOff>101600</xdr:colOff>
      <xdr:row>19</xdr:row>
      <xdr:rowOff>38138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22915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106066</xdr:rowOff>
    </xdr:from>
    <xdr:to>
      <xdr:col>29</xdr:col>
      <xdr:colOff>127000</xdr:colOff>
      <xdr:row>35</xdr:row>
      <xdr:rowOff>152832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16416"/>
          <a:ext cx="647700" cy="4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77786</xdr:rowOff>
    </xdr:from>
    <xdr:to>
      <xdr:col>26</xdr:col>
      <xdr:colOff>50800</xdr:colOff>
      <xdr:row>35</xdr:row>
      <xdr:rowOff>106066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88136"/>
          <a:ext cx="698500" cy="28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77786</xdr:rowOff>
    </xdr:from>
    <xdr:to>
      <xdr:col>22</xdr:col>
      <xdr:colOff>114300</xdr:colOff>
      <xdr:row>35</xdr:row>
      <xdr:rowOff>124551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88136"/>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124551</xdr:rowOff>
    </xdr:from>
    <xdr:to>
      <xdr:col>18</xdr:col>
      <xdr:colOff>177800</xdr:colOff>
      <xdr:row>35</xdr:row>
      <xdr:rowOff>132193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3490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102032</xdr:rowOff>
    </xdr:from>
    <xdr:to>
      <xdr:col>29</xdr:col>
      <xdr:colOff>177800</xdr:colOff>
      <xdr:row>35</xdr:row>
      <xdr:rowOff>203632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290009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55266</xdr:rowOff>
    </xdr:from>
    <xdr:to>
      <xdr:col>26</xdr:col>
      <xdr:colOff>101600</xdr:colOff>
      <xdr:row>35</xdr:row>
      <xdr:rowOff>156866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6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167044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34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26986</xdr:rowOff>
    </xdr:from>
    <xdr:to>
      <xdr:col>22</xdr:col>
      <xdr:colOff>165100</xdr:colOff>
      <xdr:row>35</xdr:row>
      <xdr:rowOff>128586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138763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0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73751</xdr:rowOff>
    </xdr:from>
    <xdr:to>
      <xdr:col>19</xdr:col>
      <xdr:colOff>38100</xdr:colOff>
      <xdr:row>35</xdr:row>
      <xdr:rowOff>175351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8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185528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5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81393</xdr:rowOff>
    </xdr:from>
    <xdr:to>
      <xdr:col>15</xdr:col>
      <xdr:colOff>101600</xdr:colOff>
      <xdr:row>35</xdr:row>
      <xdr:rowOff>182993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9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6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28969</xdr:rowOff>
    </xdr:from>
    <xdr:to>
      <xdr:col>24</xdr:col>
      <xdr:colOff>63500</xdr:colOff>
      <xdr:row>37</xdr:row>
      <xdr:rowOff>52603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2619"/>
          <a:ext cx="8382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28969</xdr:rowOff>
    </xdr:from>
    <xdr:to>
      <xdr:col>19</xdr:col>
      <xdr:colOff>177800</xdr:colOff>
      <xdr:row>37</xdr:row>
      <xdr:rowOff>48044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2619"/>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48044</xdr:rowOff>
    </xdr:from>
    <xdr:to>
      <xdr:col>15</xdr:col>
      <xdr:colOff>50800</xdr:colOff>
      <xdr:row>37</xdr:row>
      <xdr:rowOff>58890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1694"/>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58890</xdr:rowOff>
    </xdr:from>
    <xdr:to>
      <xdr:col>10</xdr:col>
      <xdr:colOff>114300</xdr:colOff>
      <xdr:row>37</xdr:row>
      <xdr:rowOff>168961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540"/>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1803</xdr:rowOff>
    </xdr:from>
    <xdr:to>
      <xdr:col>24</xdr:col>
      <xdr:colOff>114300</xdr:colOff>
      <xdr:row>37</xdr:row>
      <xdr:rowOff>103403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151680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149619</xdr:rowOff>
    </xdr:from>
    <xdr:to>
      <xdr:col>20</xdr:col>
      <xdr:colOff>38100</xdr:colOff>
      <xdr:row>37</xdr:row>
      <xdr:rowOff>79769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96296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168694</xdr:rowOff>
    </xdr:from>
    <xdr:to>
      <xdr:col>15</xdr:col>
      <xdr:colOff>101600</xdr:colOff>
      <xdr:row>37</xdr:row>
      <xdr:rowOff>98844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115371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8090</xdr:rowOff>
    </xdr:from>
    <xdr:to>
      <xdr:col>10</xdr:col>
      <xdr:colOff>165100</xdr:colOff>
      <xdr:row>37</xdr:row>
      <xdr:rowOff>109690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126217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118161</xdr:rowOff>
    </xdr:from>
    <xdr:to>
      <xdr:col>6</xdr:col>
      <xdr:colOff>38100</xdr:colOff>
      <xdr:row>38</xdr:row>
      <xdr:rowOff>48310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69896</xdr:rowOff>
    </xdr:from>
    <xdr:to>
      <xdr:col>24</xdr:col>
      <xdr:colOff>63500</xdr:colOff>
      <xdr:row>56</xdr:row>
      <xdr:rowOff>119975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1096"/>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119975</xdr:rowOff>
    </xdr:from>
    <xdr:to>
      <xdr:col>19</xdr:col>
      <xdr:colOff>177800</xdr:colOff>
      <xdr:row>56</xdr:row>
      <xdr:rowOff>157776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1175"/>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157776</xdr:rowOff>
    </xdr:from>
    <xdr:to>
      <xdr:col>15</xdr:col>
      <xdr:colOff>50800</xdr:colOff>
      <xdr:row>57</xdr:row>
      <xdr:rowOff>111892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8976"/>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111892</xdr:rowOff>
    </xdr:from>
    <xdr:to>
      <xdr:col>10</xdr:col>
      <xdr:colOff>114300</xdr:colOff>
      <xdr:row>57</xdr:row>
      <xdr:rowOff>123175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454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19096</xdr:rowOff>
    </xdr:from>
    <xdr:to>
      <xdr:col>24</xdr:col>
      <xdr:colOff>114300</xdr:colOff>
      <xdr:row>56</xdr:row>
      <xdr:rowOff>120696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69175</xdr:rowOff>
    </xdr:from>
    <xdr:to>
      <xdr:col>20</xdr:col>
      <xdr:colOff>38100</xdr:colOff>
      <xdr:row>56</xdr:row>
      <xdr:rowOff>170775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161902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106976</xdr:rowOff>
    </xdr:from>
    <xdr:to>
      <xdr:col>15</xdr:col>
      <xdr:colOff>101600</xdr:colOff>
      <xdr:row>57</xdr:row>
      <xdr:rowOff>37126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28253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61092</xdr:rowOff>
    </xdr:from>
    <xdr:to>
      <xdr:col>10</xdr:col>
      <xdr:colOff>165100</xdr:colOff>
      <xdr:row>57</xdr:row>
      <xdr:rowOff>162692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153819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72375</xdr:rowOff>
    </xdr:from>
    <xdr:to>
      <xdr:col>6</xdr:col>
      <xdr:colOff>38100</xdr:colOff>
      <xdr:row>58</xdr:row>
      <xdr:rowOff>2525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165102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23662</xdr:rowOff>
    </xdr:from>
    <xdr:to>
      <xdr:col>24</xdr:col>
      <xdr:colOff>63500</xdr:colOff>
      <xdr:row>77</xdr:row>
      <xdr:rowOff>37013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25312"/>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148433</xdr:rowOff>
    </xdr:from>
    <xdr:to>
      <xdr:col>19</xdr:col>
      <xdr:colOff>177800</xdr:colOff>
      <xdr:row>77</xdr:row>
      <xdr:rowOff>37013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8633"/>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148433</xdr:rowOff>
    </xdr:from>
    <xdr:to>
      <xdr:col>15</xdr:col>
      <xdr:colOff>50800</xdr:colOff>
      <xdr:row>77</xdr:row>
      <xdr:rowOff>22017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8633"/>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22017</xdr:rowOff>
    </xdr:from>
    <xdr:to>
      <xdr:col>10</xdr:col>
      <xdr:colOff>114300</xdr:colOff>
      <xdr:row>77</xdr:row>
      <xdr:rowOff>86985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2366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144312</xdr:rowOff>
    </xdr:from>
    <xdr:to>
      <xdr:col>24</xdr:col>
      <xdr:colOff>114300</xdr:colOff>
      <xdr:row>77</xdr:row>
      <xdr:rowOff>74462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122739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157663</xdr:rowOff>
    </xdr:from>
    <xdr:to>
      <xdr:col>20</xdr:col>
      <xdr:colOff>38100</xdr:colOff>
      <xdr:row>77</xdr:row>
      <xdr:rowOff>87813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78940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97633</xdr:rowOff>
    </xdr:from>
    <xdr:to>
      <xdr:col>15</xdr:col>
      <xdr:colOff>101600</xdr:colOff>
      <xdr:row>77</xdr:row>
      <xdr:rowOff>27783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18910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2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142667</xdr:rowOff>
    </xdr:from>
    <xdr:to>
      <xdr:col>10</xdr:col>
      <xdr:colOff>165100</xdr:colOff>
      <xdr:row>77</xdr:row>
      <xdr:rowOff>72817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63944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36185</xdr:rowOff>
    </xdr:from>
    <xdr:to>
      <xdr:col>6</xdr:col>
      <xdr:colOff>38100</xdr:colOff>
      <xdr:row>77</xdr:row>
      <xdr:rowOff>137785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128912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165216</xdr:rowOff>
    </xdr:from>
    <xdr:to>
      <xdr:col>24</xdr:col>
      <xdr:colOff>63500</xdr:colOff>
      <xdr:row>95</xdr:row>
      <xdr:rowOff>123893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81516"/>
          <a:ext cx="838200" cy="1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25205</xdr:rowOff>
    </xdr:from>
    <xdr:to>
      <xdr:col>19</xdr:col>
      <xdr:colOff>177800</xdr:colOff>
      <xdr:row>95</xdr:row>
      <xdr:rowOff>123893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12955"/>
          <a:ext cx="889000" cy="9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25205</xdr:rowOff>
    </xdr:from>
    <xdr:to>
      <xdr:col>15</xdr:col>
      <xdr:colOff>50800</xdr:colOff>
      <xdr:row>96</xdr:row>
      <xdr:rowOff>131307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12955"/>
          <a:ext cx="889000" cy="2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131307</xdr:rowOff>
    </xdr:from>
    <xdr:to>
      <xdr:col>10</xdr:col>
      <xdr:colOff>114300</xdr:colOff>
      <xdr:row>97</xdr:row>
      <xdr:rowOff>1299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0507"/>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114416</xdr:rowOff>
    </xdr:from>
    <xdr:to>
      <xdr:col>24</xdr:col>
      <xdr:colOff>114300</xdr:colOff>
      <xdr:row>95</xdr:row>
      <xdr:rowOff>44566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137293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8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73093</xdr:rowOff>
    </xdr:from>
    <xdr:to>
      <xdr:col>20</xdr:col>
      <xdr:colOff>38100</xdr:colOff>
      <xdr:row>96</xdr:row>
      <xdr:rowOff>3243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19770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3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145855</xdr:rowOff>
    </xdr:from>
    <xdr:to>
      <xdr:col>15</xdr:col>
      <xdr:colOff>101600</xdr:colOff>
      <xdr:row>95</xdr:row>
      <xdr:rowOff>76005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92532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80507</xdr:rowOff>
    </xdr:from>
    <xdr:to>
      <xdr:col>10</xdr:col>
      <xdr:colOff>165100</xdr:colOff>
      <xdr:row>97</xdr:row>
      <xdr:rowOff>10657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27184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121949</xdr:rowOff>
    </xdr:from>
    <xdr:to>
      <xdr:col>6</xdr:col>
      <xdr:colOff>38100</xdr:colOff>
      <xdr:row>97</xdr:row>
      <xdr:rowOff>52099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43226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67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76500</xdr:rowOff>
    </xdr:from>
    <xdr:to>
      <xdr:col>55</xdr:col>
      <xdr:colOff>0</xdr:colOff>
      <xdr:row>37</xdr:row>
      <xdr:rowOff>111537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20150"/>
          <a:ext cx="838200" cy="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83339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80607</xdr:rowOff>
    </xdr:from>
    <xdr:to>
      <xdr:col>50</xdr:col>
      <xdr:colOff>114300</xdr:colOff>
      <xdr:row>37</xdr:row>
      <xdr:rowOff>111537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24257"/>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10271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31884</xdr:rowOff>
    </xdr:from>
    <xdr:to>
      <xdr:col>45</xdr:col>
      <xdr:colOff>177800</xdr:colOff>
      <xdr:row>37</xdr:row>
      <xdr:rowOff>80607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89734"/>
          <a:ext cx="889000" cy="7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33565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31884</xdr:rowOff>
    </xdr:from>
    <xdr:to>
      <xdr:col>41</xdr:col>
      <xdr:colOff>50800</xdr:colOff>
      <xdr:row>38</xdr:row>
      <xdr:rowOff>62647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89734"/>
          <a:ext cx="889000" cy="88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25700</xdr:rowOff>
    </xdr:from>
    <xdr:to>
      <xdr:col>55</xdr:col>
      <xdr:colOff>50800</xdr:colOff>
      <xdr:row>37</xdr:row>
      <xdr:rowOff>127300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112077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60737</xdr:rowOff>
    </xdr:from>
    <xdr:to>
      <xdr:col>50</xdr:col>
      <xdr:colOff>165100</xdr:colOff>
      <xdr:row>37</xdr:row>
      <xdr:rowOff>162337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153464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29807</xdr:rowOff>
    </xdr:from>
    <xdr:to>
      <xdr:col>46</xdr:col>
      <xdr:colOff>38100</xdr:colOff>
      <xdr:row>37</xdr:row>
      <xdr:rowOff>131407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122534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152534</xdr:rowOff>
    </xdr:from>
    <xdr:to>
      <xdr:col>41</xdr:col>
      <xdr:colOff>101600</xdr:colOff>
      <xdr:row>33</xdr:row>
      <xdr:rowOff>82684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73811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11847</xdr:rowOff>
    </xdr:from>
    <xdr:to>
      <xdr:col>36</xdr:col>
      <xdr:colOff>165100</xdr:colOff>
      <xdr:row>38</xdr:row>
      <xdr:rowOff>113447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104574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104542</xdr:rowOff>
    </xdr:from>
    <xdr:to>
      <xdr:col>55</xdr:col>
      <xdr:colOff>0</xdr:colOff>
      <xdr:row>56</xdr:row>
      <xdr:rowOff>89751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91392"/>
          <a:ext cx="838200" cy="49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144089</xdr:rowOff>
    </xdr:from>
    <xdr:to>
      <xdr:col>50</xdr:col>
      <xdr:colOff>114300</xdr:colOff>
      <xdr:row>56</xdr:row>
      <xdr:rowOff>89751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73839"/>
          <a:ext cx="889000" cy="1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144089</xdr:rowOff>
    </xdr:from>
    <xdr:to>
      <xdr:col>45</xdr:col>
      <xdr:colOff>177800</xdr:colOff>
      <xdr:row>56</xdr:row>
      <xdr:rowOff>151595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73839"/>
          <a:ext cx="889000" cy="1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151595</xdr:rowOff>
    </xdr:from>
    <xdr:to>
      <xdr:col>41</xdr:col>
      <xdr:colOff>50800</xdr:colOff>
      <xdr:row>57</xdr:row>
      <xdr:rowOff>25697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52795"/>
          <a:ext cx="8890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53742</xdr:rowOff>
    </xdr:from>
    <xdr:to>
      <xdr:col>55</xdr:col>
      <xdr:colOff>50800</xdr:colOff>
      <xdr:row>53</xdr:row>
      <xdr:rowOff>155342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76619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9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38951</xdr:rowOff>
    </xdr:from>
    <xdr:to>
      <xdr:col>50</xdr:col>
      <xdr:colOff>165100</xdr:colOff>
      <xdr:row>56</xdr:row>
      <xdr:rowOff>140551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131678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93289</xdr:rowOff>
    </xdr:from>
    <xdr:to>
      <xdr:col>46</xdr:col>
      <xdr:colOff>38100</xdr:colOff>
      <xdr:row>56</xdr:row>
      <xdr:rowOff>23439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39966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100795</xdr:rowOff>
    </xdr:from>
    <xdr:to>
      <xdr:col>41</xdr:col>
      <xdr:colOff>101600</xdr:colOff>
      <xdr:row>57</xdr:row>
      <xdr:rowOff>30945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22072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146347</xdr:rowOff>
    </xdr:from>
    <xdr:to>
      <xdr:col>36</xdr:col>
      <xdr:colOff>165100</xdr:colOff>
      <xdr:row>57</xdr:row>
      <xdr:rowOff>76497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67624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39136</xdr:rowOff>
    </xdr:from>
    <xdr:to>
      <xdr:col>55</xdr:col>
      <xdr:colOff>0</xdr:colOff>
      <xdr:row>79</xdr:row>
      <xdr:rowOff>7379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12236"/>
          <a:ext cx="838200" cy="1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143643</xdr:rowOff>
    </xdr:from>
    <xdr:to>
      <xdr:col>50</xdr:col>
      <xdr:colOff>114300</xdr:colOff>
      <xdr:row>78</xdr:row>
      <xdr:rowOff>39136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830943"/>
          <a:ext cx="889000" cy="5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143643</xdr:rowOff>
    </xdr:from>
    <xdr:to>
      <xdr:col>45</xdr:col>
      <xdr:colOff>177800</xdr:colOff>
      <xdr:row>78</xdr:row>
      <xdr:rowOff>10961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30943"/>
          <a:ext cx="889000" cy="5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10961</xdr:rowOff>
    </xdr:from>
    <xdr:to>
      <xdr:col>41</xdr:col>
      <xdr:colOff>50800</xdr:colOff>
      <xdr:row>79</xdr:row>
      <xdr:rowOff>14942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84061"/>
          <a:ext cx="889000" cy="17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128029</xdr:rowOff>
    </xdr:from>
    <xdr:to>
      <xdr:col>55</xdr:col>
      <xdr:colOff>50800</xdr:colOff>
      <xdr:row>79</xdr:row>
      <xdr:rowOff>58179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42956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159786</xdr:rowOff>
    </xdr:from>
    <xdr:to>
      <xdr:col>50</xdr:col>
      <xdr:colOff>165100</xdr:colOff>
      <xdr:row>78</xdr:row>
      <xdr:rowOff>89936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81063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5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92843</xdr:rowOff>
    </xdr:from>
    <xdr:to>
      <xdr:col>46</xdr:col>
      <xdr:colOff>38100</xdr:colOff>
      <xdr:row>75</xdr:row>
      <xdr:rowOff>22993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39520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131611</xdr:rowOff>
    </xdr:from>
    <xdr:to>
      <xdr:col>41</xdr:col>
      <xdr:colOff>101600</xdr:colOff>
      <xdr:row>78</xdr:row>
      <xdr:rowOff>61761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52888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135592</xdr:rowOff>
    </xdr:from>
    <xdr:to>
      <xdr:col>36</xdr:col>
      <xdr:colOff>165100</xdr:colOff>
      <xdr:row>79</xdr:row>
      <xdr:rowOff>65742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56869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170072</xdr:rowOff>
    </xdr:from>
    <xdr:to>
      <xdr:col>55</xdr:col>
      <xdr:colOff>0</xdr:colOff>
      <xdr:row>96</xdr:row>
      <xdr:rowOff>109961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772022"/>
          <a:ext cx="838200" cy="79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109961</xdr:rowOff>
    </xdr:from>
    <xdr:to>
      <xdr:col>50</xdr:col>
      <xdr:colOff>114300</xdr:colOff>
      <xdr:row>97</xdr:row>
      <xdr:rowOff>111843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69161"/>
          <a:ext cx="889000" cy="1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44014</xdr:rowOff>
    </xdr:from>
    <xdr:to>
      <xdr:col>45</xdr:col>
      <xdr:colOff>177800</xdr:colOff>
      <xdr:row>97</xdr:row>
      <xdr:rowOff>111843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74664"/>
          <a:ext cx="889000" cy="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145503</xdr:rowOff>
    </xdr:from>
    <xdr:to>
      <xdr:col>41</xdr:col>
      <xdr:colOff>50800</xdr:colOff>
      <xdr:row>97</xdr:row>
      <xdr:rowOff>44014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04703"/>
          <a:ext cx="889000" cy="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119272</xdr:rowOff>
    </xdr:from>
    <xdr:to>
      <xdr:col>55</xdr:col>
      <xdr:colOff>50800</xdr:colOff>
      <xdr:row>92</xdr:row>
      <xdr:rowOff>49422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142149</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5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59161</xdr:rowOff>
    </xdr:from>
    <xdr:to>
      <xdr:col>50</xdr:col>
      <xdr:colOff>165100</xdr:colOff>
      <xdr:row>96</xdr:row>
      <xdr:rowOff>160761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9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61043</xdr:rowOff>
    </xdr:from>
    <xdr:to>
      <xdr:col>46</xdr:col>
      <xdr:colOff>38100</xdr:colOff>
      <xdr:row>97</xdr:row>
      <xdr:rowOff>162643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153770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164664</xdr:rowOff>
    </xdr:from>
    <xdr:to>
      <xdr:col>41</xdr:col>
      <xdr:colOff>101600</xdr:colOff>
      <xdr:row>97</xdr:row>
      <xdr:rowOff>94814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85941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94703</xdr:rowOff>
    </xdr:from>
    <xdr:to>
      <xdr:col>36</xdr:col>
      <xdr:colOff>165100</xdr:colOff>
      <xdr:row>97</xdr:row>
      <xdr:rowOff>24853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41380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139962</xdr:rowOff>
    </xdr:from>
    <xdr:to>
      <xdr:col>85</xdr:col>
      <xdr:colOff>127000</xdr:colOff>
      <xdr:row>77</xdr:row>
      <xdr:rowOff>7193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70162"/>
          <a:ext cx="8382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122131</xdr:rowOff>
    </xdr:from>
    <xdr:to>
      <xdr:col>81</xdr:col>
      <xdr:colOff>50800</xdr:colOff>
      <xdr:row>76</xdr:row>
      <xdr:rowOff>139962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52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122131</xdr:rowOff>
    </xdr:from>
    <xdr:to>
      <xdr:col>76</xdr:col>
      <xdr:colOff>114300</xdr:colOff>
      <xdr:row>76</xdr:row>
      <xdr:rowOff>133021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52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133021</xdr:rowOff>
    </xdr:from>
    <xdr:to>
      <xdr:col>71</xdr:col>
      <xdr:colOff>177800</xdr:colOff>
      <xdr:row>76</xdr:row>
      <xdr:rowOff>144076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63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127843</xdr:rowOff>
    </xdr:from>
    <xdr:to>
      <xdr:col>85</xdr:col>
      <xdr:colOff>177800</xdr:colOff>
      <xdr:row>77</xdr:row>
      <xdr:rowOff>57993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106270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89162</xdr:rowOff>
    </xdr:from>
    <xdr:to>
      <xdr:col>81</xdr:col>
      <xdr:colOff>101600</xdr:colOff>
      <xdr:row>77</xdr:row>
      <xdr:rowOff>19312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71331</xdr:rowOff>
    </xdr:from>
    <xdr:to>
      <xdr:col>76</xdr:col>
      <xdr:colOff>165100</xdr:colOff>
      <xdr:row>77</xdr:row>
      <xdr:rowOff>1481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164058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82221</xdr:rowOff>
    </xdr:from>
    <xdr:to>
      <xdr:col>72</xdr:col>
      <xdr:colOff>38100</xdr:colOff>
      <xdr:row>77</xdr:row>
      <xdr:rowOff>12371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93276</xdr:rowOff>
    </xdr:from>
    <xdr:to>
      <xdr:col>67</xdr:col>
      <xdr:colOff>101600</xdr:colOff>
      <xdr:row>77</xdr:row>
      <xdr:rowOff>23426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14553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165075</xdr:rowOff>
    </xdr:from>
    <xdr:to>
      <xdr:col>85</xdr:col>
      <xdr:colOff>127000</xdr:colOff>
      <xdr:row>95</xdr:row>
      <xdr:rowOff>165202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109925"/>
          <a:ext cx="838200" cy="3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22631</xdr:rowOff>
    </xdr:from>
    <xdr:to>
      <xdr:col>81</xdr:col>
      <xdr:colOff>50800</xdr:colOff>
      <xdr:row>95</xdr:row>
      <xdr:rowOff>165202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624581"/>
          <a:ext cx="889000" cy="8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22631</xdr:rowOff>
    </xdr:from>
    <xdr:to>
      <xdr:col>76</xdr:col>
      <xdr:colOff>114300</xdr:colOff>
      <xdr:row>96</xdr:row>
      <xdr:rowOff>156794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5624581"/>
          <a:ext cx="889000" cy="9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156794</xdr:rowOff>
    </xdr:from>
    <xdr:to>
      <xdr:col>71</xdr:col>
      <xdr:colOff>177800</xdr:colOff>
      <xdr:row>97</xdr:row>
      <xdr:rowOff>50622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15994"/>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114275</xdr:rowOff>
    </xdr:from>
    <xdr:to>
      <xdr:col>85</xdr:col>
      <xdr:colOff>177800</xdr:colOff>
      <xdr:row>94</xdr:row>
      <xdr:rowOff>44425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0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137152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9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114402</xdr:rowOff>
    </xdr:from>
    <xdr:to>
      <xdr:col>81</xdr:col>
      <xdr:colOff>101600</xdr:colOff>
      <xdr:row>96</xdr:row>
      <xdr:rowOff>44552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61079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143281</xdr:rowOff>
    </xdr:from>
    <xdr:to>
      <xdr:col>76</xdr:col>
      <xdr:colOff>165100</xdr:colOff>
      <xdr:row>91</xdr:row>
      <xdr:rowOff>73431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5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89958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53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105994</xdr:rowOff>
    </xdr:from>
    <xdr:to>
      <xdr:col>72</xdr:col>
      <xdr:colOff>38100</xdr:colOff>
      <xdr:row>97</xdr:row>
      <xdr:rowOff>36144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52671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171272</xdr:rowOff>
    </xdr:from>
    <xdr:to>
      <xdr:col>67</xdr:col>
      <xdr:colOff>101600</xdr:colOff>
      <xdr:row>97</xdr:row>
      <xdr:rowOff>101422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117949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71486</xdr:rowOff>
    </xdr:from>
    <xdr:to>
      <xdr:col>116</xdr:col>
      <xdr:colOff>63500</xdr:colOff>
      <xdr:row>35</xdr:row>
      <xdr:rowOff>170332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072236"/>
          <a:ext cx="838200" cy="9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170332</xdr:rowOff>
    </xdr:from>
    <xdr:to>
      <xdr:col>111</xdr:col>
      <xdr:colOff>177800</xdr:colOff>
      <xdr:row>38</xdr:row>
      <xdr:rowOff>42911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71082"/>
          <a:ext cx="889000" cy="38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42911</xdr:rowOff>
    </xdr:from>
    <xdr:to>
      <xdr:col>107</xdr:col>
      <xdr:colOff>50800</xdr:colOff>
      <xdr:row>38</xdr:row>
      <xdr:rowOff>107421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58011"/>
          <a:ext cx="8890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107421</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22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20686</xdr:rowOff>
    </xdr:from>
    <xdr:to>
      <xdr:col>116</xdr:col>
      <xdr:colOff>114300</xdr:colOff>
      <xdr:row>35</xdr:row>
      <xdr:rowOff>122286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43563</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119532</xdr:rowOff>
    </xdr:from>
    <xdr:to>
      <xdr:col>112</xdr:col>
      <xdr:colOff>38100</xdr:colOff>
      <xdr:row>36</xdr:row>
      <xdr:rowOff>49682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66209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8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163561</xdr:rowOff>
    </xdr:from>
    <xdr:to>
      <xdr:col>107</xdr:col>
      <xdr:colOff>101600</xdr:colOff>
      <xdr:row>38</xdr:row>
      <xdr:rowOff>93711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84838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56621</xdr:rowOff>
    </xdr:from>
    <xdr:to>
      <xdr:col>102</xdr:col>
      <xdr:colOff>165100</xdr:colOff>
      <xdr:row>38</xdr:row>
      <xdr:rowOff>158221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149348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45403</xdr:rowOff>
    </xdr:from>
    <xdr:to>
      <xdr:col>116</xdr:col>
      <xdr:colOff>63500</xdr:colOff>
      <xdr:row>74</xdr:row>
      <xdr:rowOff>98476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32703"/>
          <a:ext cx="8382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90094</xdr:rowOff>
    </xdr:from>
    <xdr:to>
      <xdr:col>111</xdr:col>
      <xdr:colOff>177800</xdr:colOff>
      <xdr:row>74</xdr:row>
      <xdr:rowOff>98476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7773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90094</xdr:rowOff>
    </xdr:from>
    <xdr:to>
      <xdr:col>107</xdr:col>
      <xdr:colOff>50800</xdr:colOff>
      <xdr:row>75</xdr:row>
      <xdr:rowOff>7645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77394"/>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109372</xdr:rowOff>
    </xdr:from>
    <xdr:to>
      <xdr:col>102</xdr:col>
      <xdr:colOff>114300</xdr:colOff>
      <xdr:row>75</xdr:row>
      <xdr:rowOff>7645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2522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166053</xdr:rowOff>
    </xdr:from>
    <xdr:to>
      <xdr:col>116</xdr:col>
      <xdr:colOff>114300</xdr:colOff>
      <xdr:row>74</xdr:row>
      <xdr:rowOff>96203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17480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47676</xdr:rowOff>
    </xdr:from>
    <xdr:to>
      <xdr:col>112</xdr:col>
      <xdr:colOff>38100</xdr:colOff>
      <xdr:row>74</xdr:row>
      <xdr:rowOff>149276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165803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39294</xdr:rowOff>
    </xdr:from>
    <xdr:to>
      <xdr:col>107</xdr:col>
      <xdr:colOff>101600</xdr:colOff>
      <xdr:row>74</xdr:row>
      <xdr:rowOff>140894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157421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128295</xdr:rowOff>
    </xdr:from>
    <xdr:to>
      <xdr:col>102</xdr:col>
      <xdr:colOff>165100</xdr:colOff>
      <xdr:row>75</xdr:row>
      <xdr:rowOff>58445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74972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58572</xdr:rowOff>
    </xdr:from>
    <xdr:to>
      <xdr:col>98</xdr:col>
      <xdr:colOff>38100</xdr:colOff>
      <xdr:row>73</xdr:row>
      <xdr:rowOff>160172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5249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増加傾向が続いており、ふるさと納税寄附金推進事業費の増などが影響している。類似団体内平均値より低い水準で推移しているため、引き続き、民間や特定非営利活動法人の資源・人材を活用することを検討し、経費削減や業務効率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・扶助費は、住民税非課税世帯等への物価高騰対策一体支援事業の増などにより、令和４年度と比較し増となった。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・普通建設事業費（うち更新整備）は、新庁舎整備事業費の増などにより、令和４年度と比較し大幅な増となった。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・積立金は、財政調整基金への積立金の増などにより、令和４年度と比較すると大幅な増となった。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・投資及び出資金は、鳴門市・北島町共同浄水場整備に係る出資金の増が影響しており、事業が本格化するここ数年間は増加傾向となる見込みである。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160655</xdr:rowOff>
    </xdr:from>
    <xdr:to>
      <xdr:col>24</xdr:col>
      <xdr:colOff>63500</xdr:colOff>
      <xdr:row>34</xdr:row>
      <xdr:rowOff>56642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8505"/>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56642</xdr:rowOff>
    </xdr:from>
    <xdr:to>
      <xdr:col>19</xdr:col>
      <xdr:colOff>177800</xdr:colOff>
      <xdr:row>34</xdr:row>
      <xdr:rowOff>111125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5942"/>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111125</xdr:rowOff>
    </xdr:from>
    <xdr:to>
      <xdr:col>15</xdr:col>
      <xdr:colOff>50800</xdr:colOff>
      <xdr:row>34</xdr:row>
      <xdr:rowOff>131699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042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111506</xdr:rowOff>
    </xdr:from>
    <xdr:to>
      <xdr:col>10</xdr:col>
      <xdr:colOff>114300</xdr:colOff>
      <xdr:row>34</xdr:row>
      <xdr:rowOff>131699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4080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109855</xdr:rowOff>
    </xdr:from>
    <xdr:to>
      <xdr:col>24</xdr:col>
      <xdr:colOff>114300</xdr:colOff>
      <xdr:row>34</xdr:row>
      <xdr:rowOff>40005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132732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5842</xdr:rowOff>
    </xdr:from>
    <xdr:to>
      <xdr:col>20</xdr:col>
      <xdr:colOff>38100</xdr:colOff>
      <xdr:row>34</xdr:row>
      <xdr:rowOff>107442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123969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60325</xdr:rowOff>
    </xdr:from>
    <xdr:to>
      <xdr:col>15</xdr:col>
      <xdr:colOff>101600</xdr:colOff>
      <xdr:row>34</xdr:row>
      <xdr:rowOff>161925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80899</xdr:rowOff>
    </xdr:from>
    <xdr:to>
      <xdr:col>10</xdr:col>
      <xdr:colOff>165100</xdr:colOff>
      <xdr:row>35</xdr:row>
      <xdr:rowOff>11049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60706</xdr:rowOff>
    </xdr:from>
    <xdr:to>
      <xdr:col>6</xdr:col>
      <xdr:colOff>38100</xdr:colOff>
      <xdr:row>34</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171041</xdr:rowOff>
    </xdr:from>
    <xdr:to>
      <xdr:col>24</xdr:col>
      <xdr:colOff>63500</xdr:colOff>
      <xdr:row>55</xdr:row>
      <xdr:rowOff>102708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086441"/>
          <a:ext cx="838200" cy="4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151523</xdr:rowOff>
    </xdr:from>
    <xdr:to>
      <xdr:col>19</xdr:col>
      <xdr:colOff>177800</xdr:colOff>
      <xdr:row>55</xdr:row>
      <xdr:rowOff>102708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38373"/>
          <a:ext cx="889000" cy="2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139476</xdr:rowOff>
    </xdr:from>
    <xdr:to>
      <xdr:col>15</xdr:col>
      <xdr:colOff>50800</xdr:colOff>
      <xdr:row>53</xdr:row>
      <xdr:rowOff>151523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26326"/>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139476</xdr:rowOff>
    </xdr:from>
    <xdr:to>
      <xdr:col>10</xdr:col>
      <xdr:colOff>114300</xdr:colOff>
      <xdr:row>56</xdr:row>
      <xdr:rowOff>155062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26326"/>
          <a:ext cx="889000" cy="5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120241</xdr:rowOff>
    </xdr:from>
    <xdr:to>
      <xdr:col>24</xdr:col>
      <xdr:colOff>114300</xdr:colOff>
      <xdr:row>53</xdr:row>
      <xdr:rowOff>50391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143118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88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51908</xdr:rowOff>
    </xdr:from>
    <xdr:to>
      <xdr:col>20</xdr:col>
      <xdr:colOff>38100</xdr:colOff>
      <xdr:row>55</xdr:row>
      <xdr:rowOff>153508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170035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5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100723</xdr:rowOff>
    </xdr:from>
    <xdr:to>
      <xdr:col>15</xdr:col>
      <xdr:colOff>101600</xdr:colOff>
      <xdr:row>54</xdr:row>
      <xdr:rowOff>30873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47400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88676</xdr:rowOff>
    </xdr:from>
    <xdr:to>
      <xdr:col>10</xdr:col>
      <xdr:colOff>165100</xdr:colOff>
      <xdr:row>54</xdr:row>
      <xdr:rowOff>18826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35353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5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104262</xdr:rowOff>
    </xdr:from>
    <xdr:to>
      <xdr:col>6</xdr:col>
      <xdr:colOff>38100</xdr:colOff>
      <xdr:row>57</xdr:row>
      <xdr:rowOff>34412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50939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54737</xdr:rowOff>
    </xdr:from>
    <xdr:to>
      <xdr:col>24</xdr:col>
      <xdr:colOff>63500</xdr:colOff>
      <xdr:row>76</xdr:row>
      <xdr:rowOff>2933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3487"/>
          <a:ext cx="838200" cy="1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56934</xdr:rowOff>
    </xdr:from>
    <xdr:to>
      <xdr:col>19</xdr:col>
      <xdr:colOff>177800</xdr:colOff>
      <xdr:row>76</xdr:row>
      <xdr:rowOff>2933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5684"/>
          <a:ext cx="889000" cy="1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80294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56934</xdr:rowOff>
    </xdr:from>
    <xdr:to>
      <xdr:col>15</xdr:col>
      <xdr:colOff>50800</xdr:colOff>
      <xdr:row>77</xdr:row>
      <xdr:rowOff>138201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5684"/>
          <a:ext cx="889000" cy="4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111904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138201</xdr:rowOff>
    </xdr:from>
    <xdr:to>
      <xdr:col>10</xdr:col>
      <xdr:colOff>114300</xdr:colOff>
      <xdr:row>78</xdr:row>
      <xdr:rowOff>24879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9851"/>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3937</xdr:rowOff>
    </xdr:from>
    <xdr:to>
      <xdr:col>24</xdr:col>
      <xdr:colOff>114300</xdr:colOff>
      <xdr:row>75</xdr:row>
      <xdr:rowOff>105537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153814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123584</xdr:rowOff>
    </xdr:from>
    <xdr:to>
      <xdr:col>20</xdr:col>
      <xdr:colOff>38100</xdr:colOff>
      <xdr:row>76</xdr:row>
      <xdr:rowOff>53733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70261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5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6134</xdr:rowOff>
    </xdr:from>
    <xdr:to>
      <xdr:col>15</xdr:col>
      <xdr:colOff>101600</xdr:colOff>
      <xdr:row>75</xdr:row>
      <xdr:rowOff>107734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124261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87401</xdr:rowOff>
    </xdr:from>
    <xdr:to>
      <xdr:col>10</xdr:col>
      <xdr:colOff>165100</xdr:colOff>
      <xdr:row>78</xdr:row>
      <xdr:rowOff>17551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145529</xdr:rowOff>
    </xdr:from>
    <xdr:to>
      <xdr:col>6</xdr:col>
      <xdr:colOff>38100</xdr:colOff>
      <xdr:row>78</xdr:row>
      <xdr:rowOff>75679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66806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127775</xdr:rowOff>
    </xdr:from>
    <xdr:to>
      <xdr:col>24</xdr:col>
      <xdr:colOff>63500</xdr:colOff>
      <xdr:row>95</xdr:row>
      <xdr:rowOff>52870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44075"/>
          <a:ext cx="8382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52870</xdr:rowOff>
    </xdr:from>
    <xdr:to>
      <xdr:col>19</xdr:col>
      <xdr:colOff>177800</xdr:colOff>
      <xdr:row>95</xdr:row>
      <xdr:rowOff>148349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40620"/>
          <a:ext cx="8890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148349</xdr:rowOff>
    </xdr:from>
    <xdr:to>
      <xdr:col>15</xdr:col>
      <xdr:colOff>50800</xdr:colOff>
      <xdr:row>96</xdr:row>
      <xdr:rowOff>97580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36099"/>
          <a:ext cx="889000" cy="1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97580</xdr:rowOff>
    </xdr:from>
    <xdr:to>
      <xdr:col>10</xdr:col>
      <xdr:colOff>114300</xdr:colOff>
      <xdr:row>97</xdr:row>
      <xdr:rowOff>139128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56780"/>
          <a:ext cx="889000" cy="2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76975</xdr:rowOff>
    </xdr:from>
    <xdr:to>
      <xdr:col>24</xdr:col>
      <xdr:colOff>114300</xdr:colOff>
      <xdr:row>95</xdr:row>
      <xdr:rowOff>7125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99852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2070</xdr:rowOff>
    </xdr:from>
    <xdr:to>
      <xdr:col>20</xdr:col>
      <xdr:colOff>38100</xdr:colOff>
      <xdr:row>95</xdr:row>
      <xdr:rowOff>103670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120197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97549</xdr:rowOff>
    </xdr:from>
    <xdr:to>
      <xdr:col>15</xdr:col>
      <xdr:colOff>101600</xdr:colOff>
      <xdr:row>96</xdr:row>
      <xdr:rowOff>27699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18826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46780</xdr:rowOff>
    </xdr:from>
    <xdr:to>
      <xdr:col>10</xdr:col>
      <xdr:colOff>165100</xdr:colOff>
      <xdr:row>96</xdr:row>
      <xdr:rowOff>148380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139507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88328</xdr:rowOff>
    </xdr:from>
    <xdr:to>
      <xdr:col>6</xdr:col>
      <xdr:colOff>38100</xdr:colOff>
      <xdr:row>98</xdr:row>
      <xdr:rowOff>18478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39116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45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39116</xdr:rowOff>
    </xdr:from>
    <xdr:to>
      <xdr:col>50</xdr:col>
      <xdr:colOff>114300</xdr:colOff>
      <xdr:row>39</xdr:row>
      <xdr:rowOff>39878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56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39878</xdr:rowOff>
    </xdr:from>
    <xdr:to>
      <xdr:col>45</xdr:col>
      <xdr:colOff>177800</xdr:colOff>
      <xdr:row>39</xdr:row>
      <xdr:rowOff>42164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64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37211</xdr:rowOff>
    </xdr:from>
    <xdr:to>
      <xdr:col>41</xdr:col>
      <xdr:colOff>50800</xdr:colOff>
      <xdr:row>39</xdr:row>
      <xdr:rowOff>42164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376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159766</xdr:rowOff>
    </xdr:from>
    <xdr:to>
      <xdr:col>50</xdr:col>
      <xdr:colOff>165100</xdr:colOff>
      <xdr:row>39</xdr:row>
      <xdr:rowOff>89916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81043</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160528</xdr:rowOff>
    </xdr:from>
    <xdr:to>
      <xdr:col>46</xdr:col>
      <xdr:colOff>38100</xdr:colOff>
      <xdr:row>39</xdr:row>
      <xdr:rowOff>90678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81805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162814</xdr:rowOff>
    </xdr:from>
    <xdr:to>
      <xdr:col>41</xdr:col>
      <xdr:colOff>101600</xdr:colOff>
      <xdr:row>39</xdr:row>
      <xdr:rowOff>92964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84091</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157861</xdr:rowOff>
    </xdr:from>
    <xdr:to>
      <xdr:col>36</xdr:col>
      <xdr:colOff>165100</xdr:colOff>
      <xdr:row>39</xdr:row>
      <xdr:rowOff>88011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79138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166465</xdr:rowOff>
    </xdr:from>
    <xdr:to>
      <xdr:col>55</xdr:col>
      <xdr:colOff>0</xdr:colOff>
      <xdr:row>58</xdr:row>
      <xdr:rowOff>29305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91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18694</xdr:rowOff>
    </xdr:from>
    <xdr:to>
      <xdr:col>50</xdr:col>
      <xdr:colOff>114300</xdr:colOff>
      <xdr:row>58</xdr:row>
      <xdr:rowOff>29305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2794"/>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18694</xdr:rowOff>
    </xdr:from>
    <xdr:to>
      <xdr:col>45</xdr:col>
      <xdr:colOff>177800</xdr:colOff>
      <xdr:row>58</xdr:row>
      <xdr:rowOff>55785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2794"/>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41269</xdr:rowOff>
    </xdr:from>
    <xdr:to>
      <xdr:col>41</xdr:col>
      <xdr:colOff>50800</xdr:colOff>
      <xdr:row>58</xdr:row>
      <xdr:rowOff>55785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8536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115665</xdr:rowOff>
    </xdr:from>
    <xdr:to>
      <xdr:col>55</xdr:col>
      <xdr:colOff>50800</xdr:colOff>
      <xdr:row>58</xdr:row>
      <xdr:rowOff>45815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30592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149955</xdr:rowOff>
    </xdr:from>
    <xdr:to>
      <xdr:col>50</xdr:col>
      <xdr:colOff>165100</xdr:colOff>
      <xdr:row>58</xdr:row>
      <xdr:rowOff>80105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71232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139344</xdr:rowOff>
    </xdr:from>
    <xdr:to>
      <xdr:col>46</xdr:col>
      <xdr:colOff>38100</xdr:colOff>
      <xdr:row>58</xdr:row>
      <xdr:rowOff>69494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60621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4985</xdr:rowOff>
    </xdr:from>
    <xdr:to>
      <xdr:col>41</xdr:col>
      <xdr:colOff>101600</xdr:colOff>
      <xdr:row>58</xdr:row>
      <xdr:rowOff>106585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97712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161919</xdr:rowOff>
    </xdr:from>
    <xdr:to>
      <xdr:col>36</xdr:col>
      <xdr:colOff>165100</xdr:colOff>
      <xdr:row>58</xdr:row>
      <xdr:rowOff>92069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83196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153645</xdr:rowOff>
    </xdr:from>
    <xdr:to>
      <xdr:col>55</xdr:col>
      <xdr:colOff>0</xdr:colOff>
      <xdr:row>78</xdr:row>
      <xdr:rowOff>108153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5295"/>
          <a:ext cx="8382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35426</xdr:rowOff>
    </xdr:from>
    <xdr:to>
      <xdr:col>50</xdr:col>
      <xdr:colOff>114300</xdr:colOff>
      <xdr:row>78</xdr:row>
      <xdr:rowOff>108153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7076"/>
          <a:ext cx="889000" cy="2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35426</xdr:rowOff>
    </xdr:from>
    <xdr:to>
      <xdr:col>45</xdr:col>
      <xdr:colOff>177800</xdr:colOff>
      <xdr:row>78</xdr:row>
      <xdr:rowOff>44014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37076"/>
          <a:ext cx="889000" cy="1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44014</xdr:rowOff>
    </xdr:from>
    <xdr:to>
      <xdr:col>41</xdr:col>
      <xdr:colOff>50800</xdr:colOff>
      <xdr:row>78</xdr:row>
      <xdr:rowOff>114684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17114"/>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102845</xdr:rowOff>
    </xdr:from>
    <xdr:to>
      <xdr:col>55</xdr:col>
      <xdr:colOff>50800</xdr:colOff>
      <xdr:row>78</xdr:row>
      <xdr:rowOff>32995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81272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57353</xdr:rowOff>
    </xdr:from>
    <xdr:to>
      <xdr:col>50</xdr:col>
      <xdr:colOff>165100</xdr:colOff>
      <xdr:row>78</xdr:row>
      <xdr:rowOff>158953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150080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156076</xdr:rowOff>
    </xdr:from>
    <xdr:to>
      <xdr:col>46</xdr:col>
      <xdr:colOff>38100</xdr:colOff>
      <xdr:row>77</xdr:row>
      <xdr:rowOff>86226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164664</xdr:rowOff>
    </xdr:from>
    <xdr:to>
      <xdr:col>41</xdr:col>
      <xdr:colOff>101600</xdr:colOff>
      <xdr:row>78</xdr:row>
      <xdr:rowOff>94814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85941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63884</xdr:rowOff>
    </xdr:from>
    <xdr:to>
      <xdr:col>36</xdr:col>
      <xdr:colOff>165100</xdr:colOff>
      <xdr:row>78</xdr:row>
      <xdr:rowOff>165484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156611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45383</xdr:rowOff>
    </xdr:from>
    <xdr:to>
      <xdr:col>55</xdr:col>
      <xdr:colOff>0</xdr:colOff>
      <xdr:row>97</xdr:row>
      <xdr:rowOff>55060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76033"/>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112288</xdr:rowOff>
    </xdr:from>
    <xdr:to>
      <xdr:col>50</xdr:col>
      <xdr:colOff>114300</xdr:colOff>
      <xdr:row>97</xdr:row>
      <xdr:rowOff>55060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1488"/>
          <a:ext cx="889000" cy="1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112288</xdr:rowOff>
    </xdr:from>
    <xdr:to>
      <xdr:col>45</xdr:col>
      <xdr:colOff>177800</xdr:colOff>
      <xdr:row>97</xdr:row>
      <xdr:rowOff>62148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71488"/>
          <a:ext cx="8890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62148</xdr:rowOff>
    </xdr:from>
    <xdr:to>
      <xdr:col>41</xdr:col>
      <xdr:colOff>50800</xdr:colOff>
      <xdr:row>98</xdr:row>
      <xdr:rowOff>4083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92798"/>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166033</xdr:rowOff>
    </xdr:from>
    <xdr:to>
      <xdr:col>55</xdr:col>
      <xdr:colOff>50800</xdr:colOff>
      <xdr:row>97</xdr:row>
      <xdr:rowOff>96183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144460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4260</xdr:rowOff>
    </xdr:from>
    <xdr:to>
      <xdr:col>50</xdr:col>
      <xdr:colOff>165100</xdr:colOff>
      <xdr:row>97</xdr:row>
      <xdr:rowOff>105860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96987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61488</xdr:rowOff>
    </xdr:from>
    <xdr:to>
      <xdr:col>46</xdr:col>
      <xdr:colOff>38100</xdr:colOff>
      <xdr:row>96</xdr:row>
      <xdr:rowOff>163088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154215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11348</xdr:rowOff>
    </xdr:from>
    <xdr:to>
      <xdr:col>41</xdr:col>
      <xdr:colOff>101600</xdr:colOff>
      <xdr:row>97</xdr:row>
      <xdr:rowOff>112948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124733</xdr:rowOff>
    </xdr:from>
    <xdr:to>
      <xdr:col>36</xdr:col>
      <xdr:colOff>165100</xdr:colOff>
      <xdr:row>98</xdr:row>
      <xdr:rowOff>54883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46010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51879</xdr:rowOff>
    </xdr:from>
    <xdr:to>
      <xdr:col>85</xdr:col>
      <xdr:colOff>127000</xdr:colOff>
      <xdr:row>37</xdr:row>
      <xdr:rowOff>139891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95529"/>
          <a:ext cx="8382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51879</xdr:rowOff>
    </xdr:from>
    <xdr:to>
      <xdr:col>81</xdr:col>
      <xdr:colOff>50800</xdr:colOff>
      <xdr:row>38</xdr:row>
      <xdr:rowOff>31915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95529"/>
          <a:ext cx="889000" cy="1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125641</xdr:rowOff>
    </xdr:from>
    <xdr:to>
      <xdr:col>76</xdr:col>
      <xdr:colOff>114300</xdr:colOff>
      <xdr:row>38</xdr:row>
      <xdr:rowOff>31915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6929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125641</xdr:rowOff>
    </xdr:from>
    <xdr:to>
      <xdr:col>71</xdr:col>
      <xdr:colOff>177800</xdr:colOff>
      <xdr:row>37</xdr:row>
      <xdr:rowOff>162408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69291"/>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89091</xdr:rowOff>
    </xdr:from>
    <xdr:to>
      <xdr:col>85</xdr:col>
      <xdr:colOff>177800</xdr:colOff>
      <xdr:row>38</xdr:row>
      <xdr:rowOff>19241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67518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1079</xdr:rowOff>
    </xdr:from>
    <xdr:to>
      <xdr:col>81</xdr:col>
      <xdr:colOff>101600</xdr:colOff>
      <xdr:row>37</xdr:row>
      <xdr:rowOff>102679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93806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152565</xdr:rowOff>
    </xdr:from>
    <xdr:to>
      <xdr:col>76</xdr:col>
      <xdr:colOff>165100</xdr:colOff>
      <xdr:row>38</xdr:row>
      <xdr:rowOff>82715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73842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74841</xdr:rowOff>
    </xdr:from>
    <xdr:to>
      <xdr:col>72</xdr:col>
      <xdr:colOff>38100</xdr:colOff>
      <xdr:row>38</xdr:row>
      <xdr:rowOff>4991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167568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111608</xdr:rowOff>
    </xdr:from>
    <xdr:to>
      <xdr:col>67</xdr:col>
      <xdr:colOff>101600</xdr:colOff>
      <xdr:row>38</xdr:row>
      <xdr:rowOff>41757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55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32885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142901</xdr:rowOff>
    </xdr:from>
    <xdr:to>
      <xdr:col>85</xdr:col>
      <xdr:colOff>127000</xdr:colOff>
      <xdr:row>59</xdr:row>
      <xdr:rowOff>8027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8700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57080</xdr:rowOff>
    </xdr:from>
    <xdr:to>
      <xdr:col>81</xdr:col>
      <xdr:colOff>50800</xdr:colOff>
      <xdr:row>58</xdr:row>
      <xdr:rowOff>142901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01180"/>
          <a:ext cx="889000" cy="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132632</xdr:rowOff>
    </xdr:from>
    <xdr:to>
      <xdr:col>76</xdr:col>
      <xdr:colOff>114300</xdr:colOff>
      <xdr:row>58</xdr:row>
      <xdr:rowOff>57080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05282"/>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74835</xdr:rowOff>
    </xdr:from>
    <xdr:to>
      <xdr:col>71</xdr:col>
      <xdr:colOff>177800</xdr:colOff>
      <xdr:row>57</xdr:row>
      <xdr:rowOff>132632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47485"/>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128677</xdr:rowOff>
    </xdr:from>
    <xdr:to>
      <xdr:col>85</xdr:col>
      <xdr:colOff>177800</xdr:colOff>
      <xdr:row>59</xdr:row>
      <xdr:rowOff>58827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43604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92101</xdr:rowOff>
    </xdr:from>
    <xdr:to>
      <xdr:col>81</xdr:col>
      <xdr:colOff>101600</xdr:colOff>
      <xdr:row>59</xdr:row>
      <xdr:rowOff>22251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13378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6280</xdr:rowOff>
    </xdr:from>
    <xdr:to>
      <xdr:col>76</xdr:col>
      <xdr:colOff>165100</xdr:colOff>
      <xdr:row>58</xdr:row>
      <xdr:rowOff>107880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99007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81832</xdr:rowOff>
    </xdr:from>
    <xdr:to>
      <xdr:col>72</xdr:col>
      <xdr:colOff>38100</xdr:colOff>
      <xdr:row>58</xdr:row>
      <xdr:rowOff>11982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24035</xdr:rowOff>
    </xdr:from>
    <xdr:to>
      <xdr:col>67</xdr:col>
      <xdr:colOff>101600</xdr:colOff>
      <xdr:row>57</xdr:row>
      <xdr:rowOff>125635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139962</xdr:rowOff>
    </xdr:from>
    <xdr:to>
      <xdr:col>85</xdr:col>
      <xdr:colOff>127000</xdr:colOff>
      <xdr:row>97</xdr:row>
      <xdr:rowOff>7193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99162"/>
          <a:ext cx="8382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122131</xdr:rowOff>
    </xdr:from>
    <xdr:to>
      <xdr:col>81</xdr:col>
      <xdr:colOff>50800</xdr:colOff>
      <xdr:row>96</xdr:row>
      <xdr:rowOff>139962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81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122131</xdr:rowOff>
    </xdr:from>
    <xdr:to>
      <xdr:col>76</xdr:col>
      <xdr:colOff>114300</xdr:colOff>
      <xdr:row>96</xdr:row>
      <xdr:rowOff>133021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81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133021</xdr:rowOff>
    </xdr:from>
    <xdr:to>
      <xdr:col>71</xdr:col>
      <xdr:colOff>177800</xdr:colOff>
      <xdr:row>96</xdr:row>
      <xdr:rowOff>144076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92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127843</xdr:rowOff>
    </xdr:from>
    <xdr:to>
      <xdr:col>85</xdr:col>
      <xdr:colOff>177800</xdr:colOff>
      <xdr:row>97</xdr:row>
      <xdr:rowOff>57993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106270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89162</xdr:rowOff>
    </xdr:from>
    <xdr:to>
      <xdr:col>81</xdr:col>
      <xdr:colOff>101600</xdr:colOff>
      <xdr:row>97</xdr:row>
      <xdr:rowOff>19312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10439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71331</xdr:rowOff>
    </xdr:from>
    <xdr:to>
      <xdr:col>76</xdr:col>
      <xdr:colOff>165100</xdr:colOff>
      <xdr:row>97</xdr:row>
      <xdr:rowOff>1481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164058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82221</xdr:rowOff>
    </xdr:from>
    <xdr:to>
      <xdr:col>72</xdr:col>
      <xdr:colOff>38100</xdr:colOff>
      <xdr:row>97</xdr:row>
      <xdr:rowOff>12371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93276</xdr:rowOff>
    </xdr:from>
    <xdr:to>
      <xdr:col>67</xdr:col>
      <xdr:colOff>101600</xdr:colOff>
      <xdr:row>97</xdr:row>
      <xdr:rowOff>23426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22314</xdr:rowOff>
    </xdr:from>
    <xdr:to>
      <xdr:col>116</xdr:col>
      <xdr:colOff>63500</xdr:colOff>
      <xdr:row>38</xdr:row>
      <xdr:rowOff>23285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537414"/>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23171</xdr:rowOff>
    </xdr:from>
    <xdr:to>
      <xdr:col>111</xdr:col>
      <xdr:colOff>177800</xdr:colOff>
      <xdr:row>38</xdr:row>
      <xdr:rowOff>23285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3827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23171</xdr:rowOff>
    </xdr:from>
    <xdr:to>
      <xdr:col>107</xdr:col>
      <xdr:colOff>50800</xdr:colOff>
      <xdr:row>38</xdr:row>
      <xdr:rowOff>24029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538271"/>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8655</xdr:rowOff>
    </xdr:from>
    <xdr:to>
      <xdr:col>102</xdr:col>
      <xdr:colOff>114300</xdr:colOff>
      <xdr:row>38</xdr:row>
      <xdr:rowOff>24029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523755"/>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58812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57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142964</xdr:rowOff>
    </xdr:from>
    <xdr:to>
      <xdr:col>116</xdr:col>
      <xdr:colOff>114300</xdr:colOff>
      <xdr:row>38</xdr:row>
      <xdr:rowOff>73113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313932"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143935</xdr:rowOff>
    </xdr:from>
    <xdr:to>
      <xdr:col>112</xdr:col>
      <xdr:colOff>38100</xdr:colOff>
      <xdr:row>38</xdr:row>
      <xdr:rowOff>74085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65212</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66333" y="65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143821</xdr:rowOff>
    </xdr:from>
    <xdr:to>
      <xdr:col>107</xdr:col>
      <xdr:colOff>101600</xdr:colOff>
      <xdr:row>38</xdr:row>
      <xdr:rowOff>73971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65098</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80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144678</xdr:rowOff>
    </xdr:from>
    <xdr:to>
      <xdr:col>102</xdr:col>
      <xdr:colOff>165100</xdr:colOff>
      <xdr:row>38</xdr:row>
      <xdr:rowOff>74828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65956</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581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129305</xdr:rowOff>
    </xdr:from>
    <xdr:to>
      <xdr:col>98</xdr:col>
      <xdr:colOff>38100</xdr:colOff>
      <xdr:row>38</xdr:row>
      <xdr:rowOff>59455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75982</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624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・総務費は、新庁舎整備事業費の増が影響し、令和４年度と比較し大幅な増となっている。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・民生費は、住民税非課税世帯等への物価高騰対策一体支援事業の増などが影響している。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・商工費は、物価高騰経済対策商品券配布事業による増が影響している。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・消防費は、令和４年度にデジタル無線と高機能消防指令システムの全面更新を実施したため、令和５年度は減少となっている。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・教育費は、学校施設の耐震化事業やトイレ、空調などの大規模改造事業が順次完了しており、減少傾向となっている。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・公債費は、令和４年度と比較し減少しているものの、今後も新庁舎整備事業や鳴門市・北島町共同浄水場整備といった大型事業が予定されているため、増加傾向となる見込みである。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財政調整基金残高については、法人市民税の大幅増やクリーンセンター建設にかかる協定に基づく補償金など臨時的要因により増加した。</a:t>
          </a:r>
        </a:p>
        <a:p>
          <a:r>
            <a:rPr kumimoji="1" lang="ja-JP" altLang="en-US" sz="1300">
              <a:latin typeface="ＭＳ ゴシック" pitchFamily="49" charset="-128"/>
              <a:ea typeface="ＭＳ ゴシック" pitchFamily="49" charset="-128"/>
            </a:rPr>
            <a:t>　実質収支については、安定的な黒字を保っているものの、今後も社会保障関係費の増加や各特別会計への繰出金の高止まり傾向が続くとともに、新庁舎整備事業や老朽化の進むごみ処理施設関連費用、防災・減災対策など、緊急性の高い投資的経費が引き続き必要となり、予断を許さ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公債費において大きなウエイトを占めていた地方債の償還終了に伴う元利償還金の減少により減少傾向が続いている。</a:t>
          </a:r>
        </a:p>
        <a:p>
          <a:r>
            <a:rPr kumimoji="1" lang="ja-JP" altLang="en-US" sz="1400">
              <a:latin typeface="ＭＳ ゴシック" pitchFamily="49" charset="-128"/>
              <a:ea typeface="ＭＳ ゴシック" pitchFamily="49" charset="-128"/>
            </a:rPr>
            <a:t>　今後、新庁舎整備事業や鳴門市・北島町共同浄水場整備といった大型事業（投資的経費）に対して地方債を発行するため、元利償還金の増加が見込まれる。元金償還には据置期間があるため、減少傾向がある程度続くものの、再び増加に転じ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地方債の現在高については、主に新庁舎整備事業に係る地方債の発行により増加に転じた。</a:t>
          </a:r>
        </a:p>
        <a:p>
          <a:r>
            <a:rPr kumimoji="1" lang="ja-JP" altLang="en-US" sz="1400">
              <a:latin typeface="ＭＳ ゴシック" pitchFamily="49" charset="-128"/>
              <a:ea typeface="ＭＳ ゴシック" pitchFamily="49" charset="-128"/>
            </a:rPr>
            <a:t>　充当可能基金については、令和３年度以降大幅な増加となっており、これが将来負担比率分子の減少に大きく影響している。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充当可能基金の増加要因は、法人市民税の大幅増やクリーンセンター建設にかかる協定に基づく補償金など臨時的要因による基金積立であり、今後の各種大型事業に備えるものとなっている。</a:t>
          </a:r>
        </a:p>
        <a:p>
          <a:r>
            <a:rPr kumimoji="1" lang="ja-JP" altLang="en-US" sz="1400">
              <a:latin typeface="ＭＳ ゴシック" pitchFamily="49" charset="-128"/>
              <a:ea typeface="ＭＳ ゴシック" pitchFamily="49" charset="-128"/>
            </a:rPr>
            <a:t>　各種大型事業を進めるにあたっては、新たに地方債を発行し、これらの基金を取り崩すことから、今後さらに将来負担比率分子の増加が見込まれる。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大規模事業への元金償還額を考慮した取り崩し、その他特定目的基金は各基金の使途に合致する事業費への充当のための取り崩しにより減額となったが、後述のとおり臨時的要因であり一時的な要因ではあるものの財政調整基金残高が大幅に増額となったことから基金全体の残高は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令和５年度末残高は過去最大となったものの、臨時的な要因による積立金増によるものであり、令和５年度当初予算においては基金全体で約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百万円の取り崩しを行っており、当初予算における取崩額を減らしていくことが今後の課題である。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が控えており、予算規模は増傾向になることが想定されるため、これに伴う基金取り崩しも増える見込みである。鳴門市行財政改革計画～シン・スーパー改革プラン～において、令和８年度末の普通会計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億円以上の確保を目標として定めているため、将来を見据え安定的な財政運営を図るために必要となる基金残高の確保に努めていく。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・鳴門市ボートレース鳴門まちづくり基金：モーターボート競走事業の社会貢献広報事業として、地域の活性化及び振興を図り、活力あるまちづくりに資する。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・鳴門市道の駅「くるくる　なると」基金：鳴門市道の駅「くるくる　なると」の地域振興施設の設置目的を達成するため、当該施設及び設備の大規模修繕並びに地域振興に資する。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・鳴門市健康づくりの推進と地域の医療を守り育む基金：市民が生涯にわたって、健康で、住み慣れた地域で安心して暮らすことができるまちづくりの実現に資する。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・鳴門市ボートレース鳴門まちづくり基金：ボートレース競走事業会計令和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年度決算剰余金処分額の積立等（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百万円）があったものの、地域活性化等を図るまちづくりに資する事業への充当のため取り崩しを行ったことにより減額。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・鳴門市庁舎整備基金：新庁舎整備事業の実施にあたり、一般財源部分相当額への充当のため取り崩しを行ったため減額。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・鳴門市ふるさと活性化基金：ふるさと納税寄附金を積み立てるとともに、ふるさと納税活用事業への充当のため取り崩しを行い、積立額のほうが多くなったため増額。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・鳴門市道の駅「くるくる　なると」基金：同施設指定管理者との協定に基づく、納付金を積み立てたことにより増額。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基金使途に即した事業への充当のため取り崩しを行うとともに、当年度以前の取崩額のうち決算に基づき事業費未充当となった額の積み立て（積戻し）を行った結果、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基金の設置目的に従い、基金の使途に合致する事業への充当など引き続き適正な運用に努める。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当初予算編成時に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百万円を財源補てんのため取り崩している。一方で、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月専決で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百万円の大幅増となった。積立の主な要因として、前年度実質収支の確定による積立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百万円、特定法人の株式売却等により法人市民税の大幅増やクリーンセンター建設にかかる協定に基づく補償金など臨時的要因による歳入増加に伴う積立約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百万円などがある。さらには、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月専決時の予算整理に伴い、歳出の縮減とともに、税収や各種交付金が当初予算見込額を上回る結果となったことによる財源留保なども要因に挙げられる。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総務省が平成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年度に実施した「基金の積立状況等に関する調査結果」からも、財政調整基金の積立の考え方として、標準財政規模の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％程度と回答した団体が多く、本市においてもこの範囲での残高は常に保持し続けたいと考えている。令和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年度の本市の標準財政規模の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年度末残高としてはおよそ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倍程度となったものの、法人市民税の増収による積立は翌年度の普通交付税減額に備えたものであり、一時的な積立に過ぎない。また、今後の大規模事業など財政需要の増加を見据え、標準財政規模の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％を下回ることがないよう的確に残高を確保していきたい。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令和５年度は中学校改修事業や給食センター建設事業の元金償還額を考慮し、当初予算時において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百万円を取り崩した。積立については、基金利子による積立および普通交付税再算定による交付決定額のうち、臨時財政対策債償還基金費分として約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道の駅「くるくる なると」整備事業、新庁舎整備事業、鳴門市・北島町共同浄水場整備事業など、大型事業の元金償還が今後始まることで、これまで以上に公債費は高い水準で推移していく見込みであり、毎年一定程度の取崩は必要となると考えられるため、後年度の財政需要に備え、適宜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36487418</v>
      </c>
      <c r="BO4" s="371"/>
      <c r="BP4" s="371"/>
      <c r="BQ4" s="371"/>
      <c r="BR4" s="371"/>
      <c r="BS4" s="371"/>
      <c r="BT4" s="371"/>
      <c r="BU4" s="372"/>
      <c r="BV4" s="370">
        <v>30631172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6.4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35111694</v>
      </c>
      <c r="BO5" s="408"/>
      <c r="BP5" s="408"/>
      <c r="BQ5" s="408"/>
      <c r="BR5" s="408"/>
      <c r="BS5" s="408"/>
      <c r="BT5" s="408"/>
      <c r="BU5" s="409"/>
      <c r="BV5" s="407">
        <v>29454028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v>
      </c>
      <c r="CU5" s="405"/>
      <c r="CV5" s="405"/>
      <c r="CW5" s="405"/>
      <c r="CX5" s="405"/>
      <c r="CY5" s="405"/>
      <c r="CZ5" s="405"/>
      <c r="DA5" s="406"/>
      <c r="DB5" s="404">
        <v>97.8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1375724</v>
      </c>
      <c r="BO6" s="408"/>
      <c r="BP6" s="408"/>
      <c r="BQ6" s="408"/>
      <c r="BR6" s="408"/>
      <c r="BS6" s="408"/>
      <c r="BT6" s="408"/>
      <c r="BU6" s="409"/>
      <c r="BV6" s="407">
        <v>1177144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92.7</v>
      </c>
      <c r="CU6" s="445"/>
      <c r="CV6" s="445"/>
      <c r="CW6" s="445"/>
      <c r="CX6" s="445"/>
      <c r="CY6" s="445"/>
      <c r="CZ6" s="445"/>
      <c r="DA6" s="446"/>
      <c r="DB6" s="444">
        <v>99.7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328710</v>
      </c>
      <c r="BO7" s="408"/>
      <c r="BP7" s="408"/>
      <c r="BQ7" s="408"/>
      <c r="BR7" s="408"/>
      <c r="BS7" s="408"/>
      <c r="BT7" s="408"/>
      <c r="BU7" s="409"/>
      <c r="BV7" s="407">
        <v>300662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13780714</v>
      </c>
      <c r="CU7" s="408"/>
      <c r="CV7" s="408"/>
      <c r="CW7" s="408"/>
      <c r="CX7" s="408"/>
      <c r="CY7" s="408"/>
      <c r="CZ7" s="408"/>
      <c r="DA7" s="409"/>
      <c r="DB7" s="407">
        <v>13722919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1047014</v>
      </c>
      <c r="BO8" s="408"/>
      <c r="BP8" s="408"/>
      <c r="BQ8" s="408"/>
      <c r="BR8" s="408"/>
      <c r="BS8" s="408"/>
      <c r="BT8" s="408"/>
      <c r="BU8" s="409"/>
      <c r="BV8" s="407">
        <v>876482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54622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170532</v>
      </c>
      <c r="BO9" s="408"/>
      <c r="BP9" s="408"/>
      <c r="BQ9" s="408"/>
      <c r="BR9" s="408"/>
      <c r="BS9" s="408"/>
      <c r="BT9" s="408"/>
      <c r="BU9" s="409"/>
      <c r="BV9" s="407">
        <v>-6650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11.7</v>
      </c>
      <c r="CU9" s="405"/>
      <c r="CV9" s="405"/>
      <c r="CW9" s="405"/>
      <c r="CX9" s="405"/>
      <c r="CY9" s="405"/>
      <c r="CZ9" s="405"/>
      <c r="DA9" s="406"/>
      <c r="DB9" s="404">
        <v>13.9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59101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3008250</v>
      </c>
      <c r="BO10" s="408"/>
      <c r="BP10" s="408"/>
      <c r="BQ10" s="408"/>
      <c r="BR10" s="408"/>
      <c r="BS10" s="408"/>
      <c r="BT10" s="408"/>
      <c r="BU10" s="409"/>
      <c r="BV10" s="407">
        <v>1610745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64308</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54033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1223452</v>
      </c>
      <c r="BO12" s="408"/>
      <c r="BP12" s="408"/>
      <c r="BQ12" s="408"/>
      <c r="BR12" s="408"/>
      <c r="BS12" s="408"/>
      <c r="BT12" s="408"/>
      <c r="BU12" s="409"/>
      <c r="BV12" s="407">
        <v>925295</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53409</v>
      </c>
      <c r="S13" s="492"/>
      <c r="T13" s="492"/>
      <c r="U13" s="492"/>
      <c r="V13" s="493"/>
      <c r="W13" s="423" t="s">
        <v>130</v>
      </c>
      <c r="X13" s="424"/>
      <c r="Y13" s="424"/>
      <c r="Z13" s="424"/>
      <c r="AA13" s="424"/>
      <c r="AB13" s="414"/>
      <c r="AC13" s="458">
        <v>2421</v>
      </c>
      <c r="AD13" s="459"/>
      <c r="AE13" s="459"/>
      <c r="AF13" s="459"/>
      <c r="AG13" s="501"/>
      <c r="AH13" s="458">
        <v>2647</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2019638</v>
      </c>
      <c r="BO13" s="408"/>
      <c r="BP13" s="408"/>
      <c r="BQ13" s="408"/>
      <c r="BR13" s="408"/>
      <c r="BS13" s="408"/>
      <c r="BT13" s="408"/>
      <c r="BU13" s="409"/>
      <c r="BV13" s="407">
        <v>678800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12.3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54746</v>
      </c>
      <c r="S14" s="492"/>
      <c r="T14" s="492"/>
      <c r="U14" s="492"/>
      <c r="V14" s="493"/>
      <c r="W14" s="397"/>
      <c r="X14" s="398"/>
      <c r="Y14" s="398"/>
      <c r="Z14" s="398"/>
      <c r="AA14" s="398"/>
      <c r="AB14" s="387"/>
      <c r="AC14" s="494">
        <v>9.9</v>
      </c>
      <c r="AD14" s="495"/>
      <c r="AE14" s="495"/>
      <c r="AF14" s="495"/>
      <c r="AG14" s="496"/>
      <c r="AH14" s="494">
        <v>10.199999999999999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95.2</v>
      </c>
      <c r="CU14" s="506"/>
      <c r="CV14" s="506"/>
      <c r="CW14" s="506"/>
      <c r="CX14" s="506"/>
      <c r="CY14" s="506"/>
      <c r="CZ14" s="506"/>
      <c r="DA14" s="507"/>
      <c r="DB14" s="505">
        <v>89.7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54197</v>
      </c>
      <c r="S15" s="492"/>
      <c r="T15" s="492"/>
      <c r="U15" s="492"/>
      <c r="V15" s="493"/>
      <c r="W15" s="423" t="s">
        <v>137</v>
      </c>
      <c r="X15" s="424"/>
      <c r="Y15" s="424"/>
      <c r="Z15" s="424"/>
      <c r="AA15" s="424"/>
      <c r="AB15" s="414"/>
      <c r="AC15" s="458">
        <v>5946</v>
      </c>
      <c r="AD15" s="459"/>
      <c r="AE15" s="459"/>
      <c r="AF15" s="459"/>
      <c r="AG15" s="501"/>
      <c r="AH15" s="458">
        <v>6600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7224811</v>
      </c>
      <c r="BO15" s="371"/>
      <c r="BP15" s="371"/>
      <c r="BQ15" s="371"/>
      <c r="BR15" s="371"/>
      <c r="BS15" s="371"/>
      <c r="BT15" s="371"/>
      <c r="BU15" s="372"/>
      <c r="BV15" s="370">
        <v>7051331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24.2</v>
      </c>
      <c r="AD16" s="495"/>
      <c r="AE16" s="495"/>
      <c r="AF16" s="495"/>
      <c r="AG16" s="496"/>
      <c r="AH16" s="494">
        <v>25.4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11747364</v>
      </c>
      <c r="BO16" s="408"/>
      <c r="BP16" s="408"/>
      <c r="BQ16" s="408"/>
      <c r="BR16" s="408"/>
      <c r="BS16" s="408"/>
      <c r="BT16" s="408"/>
      <c r="BU16" s="409"/>
      <c r="BV16" s="407">
        <v>11558965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16211</v>
      </c>
      <c r="AD17" s="459"/>
      <c r="AE17" s="459"/>
      <c r="AF17" s="459"/>
      <c r="AG17" s="501"/>
      <c r="AH17" s="458">
        <v>16728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9158605</v>
      </c>
      <c r="BO17" s="408"/>
      <c r="BP17" s="408"/>
      <c r="BQ17" s="408"/>
      <c r="BR17" s="408"/>
      <c r="BS17" s="408"/>
      <c r="BT17" s="408"/>
      <c r="BU17" s="409"/>
      <c r="BV17" s="407">
        <v>8945961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135.66</v>
      </c>
      <c r="M18" s="531"/>
      <c r="N18" s="531"/>
      <c r="O18" s="531"/>
      <c r="P18" s="531"/>
      <c r="Q18" s="531"/>
      <c r="R18" s="532"/>
      <c r="S18" s="532"/>
      <c r="T18" s="532"/>
      <c r="U18" s="532"/>
      <c r="V18" s="533"/>
      <c r="W18" s="425"/>
      <c r="X18" s="426"/>
      <c r="Y18" s="426"/>
      <c r="Z18" s="426"/>
      <c r="AA18" s="426"/>
      <c r="AB18" s="417"/>
      <c r="AC18" s="534">
        <v>66</v>
      </c>
      <c r="AD18" s="535"/>
      <c r="AE18" s="535"/>
      <c r="AF18" s="535"/>
      <c r="AG18" s="536"/>
      <c r="AH18" s="534">
        <v>64.400000000000006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13868404</v>
      </c>
      <c r="BO18" s="408"/>
      <c r="BP18" s="408"/>
      <c r="BQ18" s="408"/>
      <c r="BR18" s="408"/>
      <c r="BS18" s="408"/>
      <c r="BT18" s="408"/>
      <c r="BU18" s="409"/>
      <c r="BV18" s="407">
        <v>13741981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403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21286946</v>
      </c>
      <c r="BO19" s="408"/>
      <c r="BP19" s="408"/>
      <c r="BQ19" s="408"/>
      <c r="BR19" s="408"/>
      <c r="BS19" s="408"/>
      <c r="BT19" s="408"/>
      <c r="BU19" s="409"/>
      <c r="BV19" s="407">
        <v>18977504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22472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31677980</v>
      </c>
      <c r="BO22" s="371"/>
      <c r="BP22" s="371"/>
      <c r="BQ22" s="371"/>
      <c r="BR22" s="371"/>
      <c r="BS22" s="371"/>
      <c r="BT22" s="371"/>
      <c r="BU22" s="372"/>
      <c r="BV22" s="370">
        <v>28088706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25129454</v>
      </c>
      <c r="BO23" s="408"/>
      <c r="BP23" s="408"/>
      <c r="BQ23" s="408"/>
      <c r="BR23" s="408"/>
      <c r="BS23" s="408"/>
      <c r="BT23" s="408"/>
      <c r="BU23" s="409"/>
      <c r="BV23" s="407">
        <v>21006559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8940</v>
      </c>
      <c r="R24" s="459"/>
      <c r="S24" s="459"/>
      <c r="T24" s="459"/>
      <c r="U24" s="459"/>
      <c r="V24" s="501"/>
      <c r="W24" s="553"/>
      <c r="X24" s="554"/>
      <c r="Y24" s="555"/>
      <c r="Z24" s="457" t="s">
        <v>162</v>
      </c>
      <c r="AA24" s="437"/>
      <c r="AB24" s="437"/>
      <c r="AC24" s="437"/>
      <c r="AD24" s="437"/>
      <c r="AE24" s="437"/>
      <c r="AF24" s="437"/>
      <c r="AG24" s="438"/>
      <c r="AH24" s="458">
        <v>447</v>
      </c>
      <c r="AI24" s="459"/>
      <c r="AJ24" s="459"/>
      <c r="AK24" s="459"/>
      <c r="AL24" s="501"/>
      <c r="AM24" s="458">
        <v>1336977</v>
      </c>
      <c r="AN24" s="459"/>
      <c r="AO24" s="459"/>
      <c r="AP24" s="459"/>
      <c r="AQ24" s="459"/>
      <c r="AR24" s="501"/>
      <c r="AS24" s="458">
        <v>2991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22306784</v>
      </c>
      <c r="BO24" s="408"/>
      <c r="BP24" s="408"/>
      <c r="BQ24" s="408"/>
      <c r="BR24" s="408"/>
      <c r="BS24" s="408"/>
      <c r="BT24" s="408"/>
      <c r="BU24" s="409"/>
      <c r="BV24" s="407">
        <v>17946657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7140</v>
      </c>
      <c r="R25" s="459"/>
      <c r="S25" s="459"/>
      <c r="T25" s="459"/>
      <c r="U25" s="459"/>
      <c r="V25" s="501"/>
      <c r="W25" s="553"/>
      <c r="X25" s="554"/>
      <c r="Y25" s="555"/>
      <c r="Z25" s="457" t="s">
        <v>165</v>
      </c>
      <c r="AA25" s="437"/>
      <c r="AB25" s="437"/>
      <c r="AC25" s="437"/>
      <c r="AD25" s="437"/>
      <c r="AE25" s="437"/>
      <c r="AF25" s="437"/>
      <c r="AG25" s="438"/>
      <c r="AH25" s="458">
        <v>76</v>
      </c>
      <c r="AI25" s="459"/>
      <c r="AJ25" s="459"/>
      <c r="AK25" s="459"/>
      <c r="AL25" s="501"/>
      <c r="AM25" s="458">
        <v>206036</v>
      </c>
      <c r="AN25" s="459"/>
      <c r="AO25" s="459"/>
      <c r="AP25" s="459"/>
      <c r="AQ25" s="459"/>
      <c r="AR25" s="501"/>
      <c r="AS25" s="458">
        <v>2711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2248577</v>
      </c>
      <c r="BO25" s="371"/>
      <c r="BP25" s="371"/>
      <c r="BQ25" s="371"/>
      <c r="BR25" s="371"/>
      <c r="BS25" s="371"/>
      <c r="BT25" s="371"/>
      <c r="BU25" s="372"/>
      <c r="BV25" s="370">
        <v>1974313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6380</v>
      </c>
      <c r="R26" s="459"/>
      <c r="S26" s="459"/>
      <c r="T26" s="459"/>
      <c r="U26" s="459"/>
      <c r="V26" s="501"/>
      <c r="W26" s="553"/>
      <c r="X26" s="554"/>
      <c r="Y26" s="555"/>
      <c r="Z26" s="457" t="s">
        <v>168</v>
      </c>
      <c r="AA26" s="559"/>
      <c r="AB26" s="559"/>
      <c r="AC26" s="559"/>
      <c r="AD26" s="559"/>
      <c r="AE26" s="559"/>
      <c r="AF26" s="559"/>
      <c r="AG26" s="560"/>
      <c r="AH26" s="458">
        <v>36</v>
      </c>
      <c r="AI26" s="459"/>
      <c r="AJ26" s="459"/>
      <c r="AK26" s="459"/>
      <c r="AL26" s="501"/>
      <c r="AM26" s="458">
        <v>123192</v>
      </c>
      <c r="AN26" s="459"/>
      <c r="AO26" s="459"/>
      <c r="AP26" s="459"/>
      <c r="AQ26" s="459"/>
      <c r="AR26" s="501"/>
      <c r="AS26" s="458">
        <v>3422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200000</v>
      </c>
      <c r="BO26" s="408"/>
      <c r="BP26" s="408"/>
      <c r="BQ26" s="408"/>
      <c r="BR26" s="408"/>
      <c r="BS26" s="408"/>
      <c r="BT26" s="408"/>
      <c r="BU26" s="409"/>
      <c r="BV26" s="407">
        <v>200000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4770</v>
      </c>
      <c r="R27" s="459"/>
      <c r="S27" s="459"/>
      <c r="T27" s="459"/>
      <c r="U27" s="459"/>
      <c r="V27" s="501"/>
      <c r="W27" s="553"/>
      <c r="X27" s="554"/>
      <c r="Y27" s="555"/>
      <c r="Z27" s="457" t="s">
        <v>171</v>
      </c>
      <c r="AA27" s="437"/>
      <c r="AB27" s="437"/>
      <c r="AC27" s="437"/>
      <c r="AD27" s="437"/>
      <c r="AE27" s="437"/>
      <c r="AF27" s="437"/>
      <c r="AG27" s="438"/>
      <c r="AH27" s="458">
        <v>42</v>
      </c>
      <c r="AI27" s="459"/>
      <c r="AJ27" s="459"/>
      <c r="AK27" s="459"/>
      <c r="AL27" s="501"/>
      <c r="AM27" s="458">
        <v>136491</v>
      </c>
      <c r="AN27" s="459"/>
      <c r="AO27" s="459"/>
      <c r="AP27" s="459"/>
      <c r="AQ27" s="459"/>
      <c r="AR27" s="501"/>
      <c r="AS27" s="458">
        <v>3250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1100000</v>
      </c>
      <c r="BO27" s="527"/>
      <c r="BP27" s="527"/>
      <c r="BQ27" s="527"/>
      <c r="BR27" s="527"/>
      <c r="BS27" s="527"/>
      <c r="BT27" s="527"/>
      <c r="BU27" s="528"/>
      <c r="BV27" s="526">
        <v>1100000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4110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5343506</v>
      </c>
      <c r="BO28" s="371"/>
      <c r="BP28" s="371"/>
      <c r="BQ28" s="371"/>
      <c r="BR28" s="371"/>
      <c r="BS28" s="371"/>
      <c r="BT28" s="371"/>
      <c r="BU28" s="372"/>
      <c r="BV28" s="370">
        <v>3558708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3890</v>
      </c>
      <c r="R29" s="459"/>
      <c r="S29" s="459"/>
      <c r="T29" s="459"/>
      <c r="U29" s="459"/>
      <c r="V29" s="501"/>
      <c r="W29" s="556"/>
      <c r="X29" s="557"/>
      <c r="Y29" s="558"/>
      <c r="Z29" s="457" t="s">
        <v>177</v>
      </c>
      <c r="AA29" s="437"/>
      <c r="AB29" s="437"/>
      <c r="AC29" s="437"/>
      <c r="AD29" s="437"/>
      <c r="AE29" s="437"/>
      <c r="AF29" s="437"/>
      <c r="AG29" s="438"/>
      <c r="AH29" s="458">
        <v>489</v>
      </c>
      <c r="AI29" s="459"/>
      <c r="AJ29" s="459"/>
      <c r="AK29" s="459"/>
      <c r="AL29" s="501"/>
      <c r="AM29" s="458">
        <v>1473468</v>
      </c>
      <c r="AN29" s="459"/>
      <c r="AO29" s="459"/>
      <c r="AP29" s="459"/>
      <c r="AQ29" s="459"/>
      <c r="AR29" s="501"/>
      <c r="AS29" s="458">
        <v>3013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1603094</v>
      </c>
      <c r="BO29" s="408"/>
      <c r="BP29" s="408"/>
      <c r="BQ29" s="408"/>
      <c r="BR29" s="408"/>
      <c r="BS29" s="408"/>
      <c r="BT29" s="408"/>
      <c r="BU29" s="409"/>
      <c r="BV29" s="407">
        <v>1670365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3496692</v>
      </c>
      <c r="BO30" s="527"/>
      <c r="BP30" s="527"/>
      <c r="BQ30" s="527"/>
      <c r="BR30" s="527"/>
      <c r="BS30" s="527"/>
      <c r="BT30" s="527"/>
      <c r="BU30" s="528"/>
      <c r="BV30" s="526">
        <v>4273099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鳴門市国民健康保険事業特別会計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鳴門市水道事業会計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徳島県市町村総合事務組合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鳴門市観光コンベンション</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鳴門市光熱水費等支出特別会計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鳴門市後期高齢者医療特別会計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鳴門市下水道事業会計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徳島県市町村総合事務組合（徳島滞納整理機構特別会計）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鳴門市給与費等管理特別会計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鳴門市介護保険事業特別会計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鳴門市モーターボート競走事業会計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徳島県後期高齢者医療広域連合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鳴門市公債費管理特別会計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徳島県後期高齢者医療広域連合（後期高齢者医療事業会計）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9jnlIYTEwqlTx8r8r9kLDWzYuz/8pZUhDduz5Jo8evU165q+YxvqNKcOlnBPsZbptSF9oYXE94cThqXs4qN5Hw==" saltValue="9XquBqvbC0Wb6Azj6G6s0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8532946</v>
      </c>
      <c r="S5" s="613"/>
      <c r="T5" s="613"/>
      <c r="U5" s="613"/>
      <c r="V5" s="613"/>
      <c r="W5" s="613"/>
      <c r="X5" s="613"/>
      <c r="Y5" s="614"/>
      <c r="Z5" s="615">
        <v>23.4</v>
      </c>
      <c r="AA5" s="615"/>
      <c r="AB5" s="615"/>
      <c r="AC5" s="615"/>
      <c r="AD5" s="616">
        <v>8532946</v>
      </c>
      <c r="AE5" s="616"/>
      <c r="AF5" s="616"/>
      <c r="AG5" s="616"/>
      <c r="AH5" s="616"/>
      <c r="AI5" s="616"/>
      <c r="AJ5" s="616"/>
      <c r="AK5" s="616"/>
      <c r="AL5" s="617">
        <v>57</v>
      </c>
      <c r="AM5" s="618"/>
      <c r="AN5" s="618"/>
      <c r="AO5" s="619"/>
      <c r="AP5" s="609" t="s">
        <v>216</v>
      </c>
      <c r="AQ5" s="610"/>
      <c r="AR5" s="610"/>
      <c r="AS5" s="610"/>
      <c r="AT5" s="610"/>
      <c r="AU5" s="610"/>
      <c r="AV5" s="610"/>
      <c r="AW5" s="610"/>
      <c r="AX5" s="610"/>
      <c r="AY5" s="610"/>
      <c r="AZ5" s="610"/>
      <c r="BA5" s="610"/>
      <c r="BB5" s="610"/>
      <c r="BC5" s="610"/>
      <c r="BD5" s="610"/>
      <c r="BE5" s="610"/>
      <c r="BF5" s="611"/>
      <c r="BG5" s="623">
        <v>8512426</v>
      </c>
      <c r="BH5" s="624"/>
      <c r="BI5" s="624"/>
      <c r="BJ5" s="624"/>
      <c r="BK5" s="624"/>
      <c r="BL5" s="624"/>
      <c r="BM5" s="624"/>
      <c r="BN5" s="625"/>
      <c r="BO5" s="626">
        <v>99.8</v>
      </c>
      <c r="BP5" s="626"/>
      <c r="BQ5" s="626"/>
      <c r="BR5" s="626"/>
      <c r="BS5" s="627">
        <v>499071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207665</v>
      </c>
      <c r="S6" s="624"/>
      <c r="T6" s="624"/>
      <c r="U6" s="624"/>
      <c r="V6" s="624"/>
      <c r="W6" s="624"/>
      <c r="X6" s="624"/>
      <c r="Y6" s="625"/>
      <c r="Z6" s="626">
        <v>0.6</v>
      </c>
      <c r="AA6" s="626"/>
      <c r="AB6" s="626"/>
      <c r="AC6" s="626"/>
      <c r="AD6" s="627">
        <v>207665</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8512426</v>
      </c>
      <c r="BH6" s="624"/>
      <c r="BI6" s="624"/>
      <c r="BJ6" s="624"/>
      <c r="BK6" s="624"/>
      <c r="BL6" s="624"/>
      <c r="BM6" s="624"/>
      <c r="BN6" s="625"/>
      <c r="BO6" s="626">
        <v>99.8</v>
      </c>
      <c r="BP6" s="626"/>
      <c r="BQ6" s="626"/>
      <c r="BR6" s="626"/>
      <c r="BS6" s="627">
        <v>499071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237456</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237456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3666</v>
      </c>
      <c r="S7" s="624"/>
      <c r="T7" s="624"/>
      <c r="U7" s="624"/>
      <c r="V7" s="624"/>
      <c r="W7" s="624"/>
      <c r="X7" s="624"/>
      <c r="Y7" s="625"/>
      <c r="Z7" s="626">
        <v>0</v>
      </c>
      <c r="AA7" s="626"/>
      <c r="AB7" s="626"/>
      <c r="AC7" s="626"/>
      <c r="AD7" s="627">
        <v>3666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4307178</v>
      </c>
      <c r="BH7" s="624"/>
      <c r="BI7" s="624"/>
      <c r="BJ7" s="624"/>
      <c r="BK7" s="624"/>
      <c r="BL7" s="624"/>
      <c r="BM7" s="624"/>
      <c r="BN7" s="625"/>
      <c r="BO7" s="626">
        <v>50.5</v>
      </c>
      <c r="BP7" s="626"/>
      <c r="BQ7" s="626"/>
      <c r="BR7" s="626"/>
      <c r="BS7" s="627">
        <v>491206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11787040</v>
      </c>
      <c r="CS7" s="624"/>
      <c r="CT7" s="624"/>
      <c r="CU7" s="624"/>
      <c r="CV7" s="624"/>
      <c r="CW7" s="624"/>
      <c r="CX7" s="624"/>
      <c r="CY7" s="625"/>
      <c r="CZ7" s="626">
        <v>33.6</v>
      </c>
      <c r="DA7" s="626"/>
      <c r="DB7" s="626"/>
      <c r="DC7" s="626"/>
      <c r="DD7" s="632">
        <v>5347113</v>
      </c>
      <c r="DE7" s="624"/>
      <c r="DF7" s="624"/>
      <c r="DG7" s="624"/>
      <c r="DH7" s="624"/>
      <c r="DI7" s="624"/>
      <c r="DJ7" s="624"/>
      <c r="DK7" s="624"/>
      <c r="DL7" s="624"/>
      <c r="DM7" s="624"/>
      <c r="DN7" s="624"/>
      <c r="DO7" s="624"/>
      <c r="DP7" s="625"/>
      <c r="DQ7" s="632">
        <v>5115192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70721</v>
      </c>
      <c r="S8" s="624"/>
      <c r="T8" s="624"/>
      <c r="U8" s="624"/>
      <c r="V8" s="624"/>
      <c r="W8" s="624"/>
      <c r="X8" s="624"/>
      <c r="Y8" s="625"/>
      <c r="Z8" s="626">
        <v>0.2</v>
      </c>
      <c r="AA8" s="626"/>
      <c r="AB8" s="626"/>
      <c r="AC8" s="626"/>
      <c r="AD8" s="627">
        <v>70721</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94892</v>
      </c>
      <c r="BH8" s="624"/>
      <c r="BI8" s="624"/>
      <c r="BJ8" s="624"/>
      <c r="BK8" s="624"/>
      <c r="BL8" s="624"/>
      <c r="BM8" s="624"/>
      <c r="BN8" s="625"/>
      <c r="BO8" s="626">
        <v>1.1000000000000001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10978972</v>
      </c>
      <c r="CS8" s="624"/>
      <c r="CT8" s="624"/>
      <c r="CU8" s="624"/>
      <c r="CV8" s="624"/>
      <c r="CW8" s="624"/>
      <c r="CX8" s="624"/>
      <c r="CY8" s="625"/>
      <c r="CZ8" s="626">
        <v>31.3</v>
      </c>
      <c r="DA8" s="626"/>
      <c r="DB8" s="626"/>
      <c r="DC8" s="626"/>
      <c r="DD8" s="632">
        <v>125451</v>
      </c>
      <c r="DE8" s="624"/>
      <c r="DF8" s="624"/>
      <c r="DG8" s="624"/>
      <c r="DH8" s="624"/>
      <c r="DI8" s="624"/>
      <c r="DJ8" s="624"/>
      <c r="DK8" s="624"/>
      <c r="DL8" s="624"/>
      <c r="DM8" s="624"/>
      <c r="DN8" s="624"/>
      <c r="DO8" s="624"/>
      <c r="DP8" s="625"/>
      <c r="DQ8" s="632">
        <v>5759865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74963</v>
      </c>
      <c r="S9" s="624"/>
      <c r="T9" s="624"/>
      <c r="U9" s="624"/>
      <c r="V9" s="624"/>
      <c r="W9" s="624"/>
      <c r="X9" s="624"/>
      <c r="Y9" s="625"/>
      <c r="Z9" s="626">
        <v>0.2</v>
      </c>
      <c r="AA9" s="626"/>
      <c r="AB9" s="626"/>
      <c r="AC9" s="626"/>
      <c r="AD9" s="627">
        <v>74963</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2425639</v>
      </c>
      <c r="BH9" s="624"/>
      <c r="BI9" s="624"/>
      <c r="BJ9" s="624"/>
      <c r="BK9" s="624"/>
      <c r="BL9" s="624"/>
      <c r="BM9" s="624"/>
      <c r="BN9" s="625"/>
      <c r="BO9" s="626">
        <v>28.4</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3275814</v>
      </c>
      <c r="CS9" s="624"/>
      <c r="CT9" s="624"/>
      <c r="CU9" s="624"/>
      <c r="CV9" s="624"/>
      <c r="CW9" s="624"/>
      <c r="CX9" s="624"/>
      <c r="CY9" s="625"/>
      <c r="CZ9" s="626">
        <v>9.3000000000000007</v>
      </c>
      <c r="DA9" s="626"/>
      <c r="DB9" s="626"/>
      <c r="DC9" s="626"/>
      <c r="DD9" s="632">
        <v>170264</v>
      </c>
      <c r="DE9" s="624"/>
      <c r="DF9" s="624"/>
      <c r="DG9" s="624"/>
      <c r="DH9" s="624"/>
      <c r="DI9" s="624"/>
      <c r="DJ9" s="624"/>
      <c r="DK9" s="624"/>
      <c r="DL9" s="624"/>
      <c r="DM9" s="624"/>
      <c r="DN9" s="624"/>
      <c r="DO9" s="624"/>
      <c r="DP9" s="625"/>
      <c r="DQ9" s="632">
        <v>2056199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156639</v>
      </c>
      <c r="BH10" s="624"/>
      <c r="BI10" s="624"/>
      <c r="BJ10" s="624"/>
      <c r="BK10" s="624"/>
      <c r="BL10" s="624"/>
      <c r="BM10" s="624"/>
      <c r="BN10" s="625"/>
      <c r="BO10" s="626">
        <v>1.8</v>
      </c>
      <c r="BP10" s="626"/>
      <c r="BQ10" s="626"/>
      <c r="BR10" s="626"/>
      <c r="BS10" s="627">
        <v>26173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932</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832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1263415</v>
      </c>
      <c r="S11" s="624"/>
      <c r="T11" s="624"/>
      <c r="U11" s="624"/>
      <c r="V11" s="624"/>
      <c r="W11" s="624"/>
      <c r="X11" s="624"/>
      <c r="Y11" s="625"/>
      <c r="Z11" s="628">
        <v>3.5</v>
      </c>
      <c r="AA11" s="629"/>
      <c r="AB11" s="629"/>
      <c r="AC11" s="635"/>
      <c r="AD11" s="632">
        <v>1263415</v>
      </c>
      <c r="AE11" s="624"/>
      <c r="AF11" s="624"/>
      <c r="AG11" s="624"/>
      <c r="AH11" s="624"/>
      <c r="AI11" s="624"/>
      <c r="AJ11" s="624"/>
      <c r="AK11" s="625"/>
      <c r="AL11" s="628">
        <v>8.4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1630008</v>
      </c>
      <c r="BH11" s="624"/>
      <c r="BI11" s="624"/>
      <c r="BJ11" s="624"/>
      <c r="BK11" s="624"/>
      <c r="BL11" s="624"/>
      <c r="BM11" s="624"/>
      <c r="BN11" s="625"/>
      <c r="BO11" s="626">
        <v>19.100000000000001</v>
      </c>
      <c r="BP11" s="626"/>
      <c r="BQ11" s="626"/>
      <c r="BR11" s="626"/>
      <c r="BS11" s="627">
        <v>465033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626516</v>
      </c>
      <c r="CS11" s="624"/>
      <c r="CT11" s="624"/>
      <c r="CU11" s="624"/>
      <c r="CV11" s="624"/>
      <c r="CW11" s="624"/>
      <c r="CX11" s="624"/>
      <c r="CY11" s="625"/>
      <c r="CZ11" s="626">
        <v>1.8</v>
      </c>
      <c r="DA11" s="626"/>
      <c r="DB11" s="626"/>
      <c r="DC11" s="626"/>
      <c r="DD11" s="632">
        <v>271781</v>
      </c>
      <c r="DE11" s="624"/>
      <c r="DF11" s="624"/>
      <c r="DG11" s="624"/>
      <c r="DH11" s="624"/>
      <c r="DI11" s="624"/>
      <c r="DJ11" s="624"/>
      <c r="DK11" s="624"/>
      <c r="DL11" s="624"/>
      <c r="DM11" s="624"/>
      <c r="DN11" s="624"/>
      <c r="DO11" s="624"/>
      <c r="DP11" s="625"/>
      <c r="DQ11" s="632">
        <v>305351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50225</v>
      </c>
      <c r="S12" s="624"/>
      <c r="T12" s="624"/>
      <c r="U12" s="624"/>
      <c r="V12" s="624"/>
      <c r="W12" s="624"/>
      <c r="X12" s="624"/>
      <c r="Y12" s="625"/>
      <c r="Z12" s="626">
        <v>0.1</v>
      </c>
      <c r="AA12" s="626"/>
      <c r="AB12" s="626"/>
      <c r="AC12" s="626"/>
      <c r="AD12" s="627">
        <v>50225</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3632356</v>
      </c>
      <c r="BH12" s="624"/>
      <c r="BI12" s="624"/>
      <c r="BJ12" s="624"/>
      <c r="BK12" s="624"/>
      <c r="BL12" s="624"/>
      <c r="BM12" s="624"/>
      <c r="BN12" s="625"/>
      <c r="BO12" s="626">
        <v>42.6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476731</v>
      </c>
      <c r="CS12" s="624"/>
      <c r="CT12" s="624"/>
      <c r="CU12" s="624"/>
      <c r="CV12" s="624"/>
      <c r="CW12" s="624"/>
      <c r="CX12" s="624"/>
      <c r="CY12" s="625"/>
      <c r="CZ12" s="626">
        <v>1.4</v>
      </c>
      <c r="DA12" s="626"/>
      <c r="DB12" s="626"/>
      <c r="DC12" s="626"/>
      <c r="DD12" s="632">
        <v>4748</v>
      </c>
      <c r="DE12" s="624"/>
      <c r="DF12" s="624"/>
      <c r="DG12" s="624"/>
      <c r="DH12" s="624"/>
      <c r="DI12" s="624"/>
      <c r="DJ12" s="624"/>
      <c r="DK12" s="624"/>
      <c r="DL12" s="624"/>
      <c r="DM12" s="624"/>
      <c r="DN12" s="624"/>
      <c r="DO12" s="624"/>
      <c r="DP12" s="625"/>
      <c r="DQ12" s="632">
        <v>433839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3627455</v>
      </c>
      <c r="BH13" s="624"/>
      <c r="BI13" s="624"/>
      <c r="BJ13" s="624"/>
      <c r="BK13" s="624"/>
      <c r="BL13" s="624"/>
      <c r="BM13" s="624"/>
      <c r="BN13" s="625"/>
      <c r="BO13" s="626">
        <v>42.5</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2050606</v>
      </c>
      <c r="CS13" s="624"/>
      <c r="CT13" s="624"/>
      <c r="CU13" s="624"/>
      <c r="CV13" s="624"/>
      <c r="CW13" s="624"/>
      <c r="CX13" s="624"/>
      <c r="CY13" s="625"/>
      <c r="CZ13" s="626">
        <v>5.8</v>
      </c>
      <c r="DA13" s="626"/>
      <c r="DB13" s="626"/>
      <c r="DC13" s="626"/>
      <c r="DD13" s="632">
        <v>785116</v>
      </c>
      <c r="DE13" s="624"/>
      <c r="DF13" s="624"/>
      <c r="DG13" s="624"/>
      <c r="DH13" s="624"/>
      <c r="DI13" s="624"/>
      <c r="DJ13" s="624"/>
      <c r="DK13" s="624"/>
      <c r="DL13" s="624"/>
      <c r="DM13" s="624"/>
      <c r="DN13" s="624"/>
      <c r="DO13" s="624"/>
      <c r="DP13" s="625"/>
      <c r="DQ13" s="632">
        <v>982524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1771</v>
      </c>
      <c r="S14" s="624"/>
      <c r="T14" s="624"/>
      <c r="U14" s="624"/>
      <c r="V14" s="624"/>
      <c r="W14" s="624"/>
      <c r="X14" s="624"/>
      <c r="Y14" s="625"/>
      <c r="Z14" s="626">
        <v>0</v>
      </c>
      <c r="AA14" s="626"/>
      <c r="AB14" s="626"/>
      <c r="AC14" s="626"/>
      <c r="AD14" s="627">
        <v>1771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224289</v>
      </c>
      <c r="BH14" s="624"/>
      <c r="BI14" s="624"/>
      <c r="BJ14" s="624"/>
      <c r="BK14" s="624"/>
      <c r="BL14" s="624"/>
      <c r="BM14" s="624"/>
      <c r="BN14" s="625"/>
      <c r="BO14" s="626">
        <v>2.6</v>
      </c>
      <c r="BP14" s="626"/>
      <c r="BQ14" s="626"/>
      <c r="BR14" s="626"/>
      <c r="BS14" s="627">
        <v>7865</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891300</v>
      </c>
      <c r="CS14" s="624"/>
      <c r="CT14" s="624"/>
      <c r="CU14" s="624"/>
      <c r="CV14" s="624"/>
      <c r="CW14" s="624"/>
      <c r="CX14" s="624"/>
      <c r="CY14" s="625"/>
      <c r="CZ14" s="626">
        <v>2.5</v>
      </c>
      <c r="DA14" s="626"/>
      <c r="DB14" s="626"/>
      <c r="DC14" s="626"/>
      <c r="DD14" s="632">
        <v>31188</v>
      </c>
      <c r="DE14" s="624"/>
      <c r="DF14" s="624"/>
      <c r="DG14" s="624"/>
      <c r="DH14" s="624"/>
      <c r="DI14" s="624"/>
      <c r="DJ14" s="624"/>
      <c r="DK14" s="624"/>
      <c r="DL14" s="624"/>
      <c r="DM14" s="624"/>
      <c r="DN14" s="624"/>
      <c r="DO14" s="624"/>
      <c r="DP14" s="625"/>
      <c r="DQ14" s="632">
        <v>826271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348603</v>
      </c>
      <c r="BH15" s="624"/>
      <c r="BI15" s="624"/>
      <c r="BJ15" s="624"/>
      <c r="BK15" s="624"/>
      <c r="BL15" s="624"/>
      <c r="BM15" s="624"/>
      <c r="BN15" s="625"/>
      <c r="BO15" s="626">
        <v>4.0999999999999996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2264640</v>
      </c>
      <c r="CS15" s="624"/>
      <c r="CT15" s="624"/>
      <c r="CU15" s="624"/>
      <c r="CV15" s="624"/>
      <c r="CW15" s="624"/>
      <c r="CX15" s="624"/>
      <c r="CY15" s="625"/>
      <c r="CZ15" s="626">
        <v>6.4</v>
      </c>
      <c r="DA15" s="626"/>
      <c r="DB15" s="626"/>
      <c r="DC15" s="626"/>
      <c r="DD15" s="632">
        <v>132687</v>
      </c>
      <c r="DE15" s="624"/>
      <c r="DF15" s="624"/>
      <c r="DG15" s="624"/>
      <c r="DH15" s="624"/>
      <c r="DI15" s="624"/>
      <c r="DJ15" s="624"/>
      <c r="DK15" s="624"/>
      <c r="DL15" s="624"/>
      <c r="DM15" s="624"/>
      <c r="DN15" s="624"/>
      <c r="DO15" s="624"/>
      <c r="DP15" s="625"/>
      <c r="DQ15" s="632">
        <v>1704585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20639</v>
      </c>
      <c r="S16" s="624"/>
      <c r="T16" s="624"/>
      <c r="U16" s="624"/>
      <c r="V16" s="624"/>
      <c r="W16" s="624"/>
      <c r="X16" s="624"/>
      <c r="Y16" s="625"/>
      <c r="Z16" s="626">
        <v>0.1</v>
      </c>
      <c r="AA16" s="626"/>
      <c r="AB16" s="626"/>
      <c r="AC16" s="626"/>
      <c r="AD16" s="627">
        <v>20639</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126460</v>
      </c>
      <c r="S17" s="624"/>
      <c r="T17" s="624"/>
      <c r="U17" s="624"/>
      <c r="V17" s="624"/>
      <c r="W17" s="624"/>
      <c r="X17" s="624"/>
      <c r="Y17" s="625"/>
      <c r="Z17" s="626">
        <v>0.3</v>
      </c>
      <c r="AA17" s="626"/>
      <c r="AB17" s="626"/>
      <c r="AC17" s="626"/>
      <c r="AD17" s="627">
        <v>126460</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2518772</v>
      </c>
      <c r="CS17" s="624"/>
      <c r="CT17" s="624"/>
      <c r="CU17" s="624"/>
      <c r="CV17" s="624"/>
      <c r="CW17" s="624"/>
      <c r="CX17" s="624"/>
      <c r="CY17" s="625"/>
      <c r="CZ17" s="626">
        <v>7.2</v>
      </c>
      <c r="DA17" s="626"/>
      <c r="DB17" s="626"/>
      <c r="DC17" s="626"/>
      <c r="DD17" s="632" t="s">
        <v>121</v>
      </c>
      <c r="DE17" s="624"/>
      <c r="DF17" s="624"/>
      <c r="DG17" s="624"/>
      <c r="DH17" s="624"/>
      <c r="DI17" s="624"/>
      <c r="DJ17" s="624"/>
      <c r="DK17" s="624"/>
      <c r="DL17" s="624"/>
      <c r="DM17" s="624"/>
      <c r="DN17" s="624"/>
      <c r="DO17" s="624"/>
      <c r="DP17" s="625"/>
      <c r="DQ17" s="632">
        <v>2486193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42158</v>
      </c>
      <c r="S18" s="624"/>
      <c r="T18" s="624"/>
      <c r="U18" s="624"/>
      <c r="V18" s="624"/>
      <c r="W18" s="624"/>
      <c r="X18" s="624"/>
      <c r="Y18" s="625"/>
      <c r="Z18" s="626">
        <v>0.1</v>
      </c>
      <c r="AA18" s="626"/>
      <c r="AB18" s="626"/>
      <c r="AC18" s="626"/>
      <c r="AD18" s="627">
        <v>42158</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2915</v>
      </c>
      <c r="CS18" s="624"/>
      <c r="CT18" s="624"/>
      <c r="CU18" s="624"/>
      <c r="CV18" s="624"/>
      <c r="CW18" s="624"/>
      <c r="CX18" s="624"/>
      <c r="CY18" s="625"/>
      <c r="CZ18" s="626">
        <v>0</v>
      </c>
      <c r="DA18" s="626"/>
      <c r="DB18" s="626"/>
      <c r="DC18" s="626"/>
      <c r="DD18" s="632" t="s">
        <v>121</v>
      </c>
      <c r="DE18" s="624"/>
      <c r="DF18" s="624"/>
      <c r="DG18" s="624"/>
      <c r="DH18" s="624"/>
      <c r="DI18" s="624"/>
      <c r="DJ18" s="624"/>
      <c r="DK18" s="624"/>
      <c r="DL18" s="624"/>
      <c r="DM18" s="624"/>
      <c r="DN18" s="624"/>
      <c r="DO18" s="624"/>
      <c r="DP18" s="625"/>
      <c r="DQ18" s="632">
        <v>2915</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36377</v>
      </c>
      <c r="S19" s="624"/>
      <c r="T19" s="624"/>
      <c r="U19" s="624"/>
      <c r="V19" s="624"/>
      <c r="W19" s="624"/>
      <c r="X19" s="624"/>
      <c r="Y19" s="625"/>
      <c r="Z19" s="626">
        <v>0.1</v>
      </c>
      <c r="AA19" s="626"/>
      <c r="AB19" s="626"/>
      <c r="AC19" s="626"/>
      <c r="AD19" s="627">
        <v>36377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20520</v>
      </c>
      <c r="BH19" s="624"/>
      <c r="BI19" s="624"/>
      <c r="BJ19" s="624"/>
      <c r="BK19" s="624"/>
      <c r="BL19" s="624"/>
      <c r="BM19" s="624"/>
      <c r="BN19" s="625"/>
      <c r="BO19" s="626">
        <v>0.2</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5781</v>
      </c>
      <c r="S20" s="624"/>
      <c r="T20" s="624"/>
      <c r="U20" s="624"/>
      <c r="V20" s="624"/>
      <c r="W20" s="624"/>
      <c r="X20" s="624"/>
      <c r="Y20" s="625"/>
      <c r="Z20" s="626">
        <v>0</v>
      </c>
      <c r="AA20" s="626"/>
      <c r="AB20" s="626"/>
      <c r="AC20" s="626"/>
      <c r="AD20" s="627">
        <v>5781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20520</v>
      </c>
      <c r="BH20" s="624"/>
      <c r="BI20" s="624"/>
      <c r="BJ20" s="624"/>
      <c r="BK20" s="624"/>
      <c r="BL20" s="624"/>
      <c r="BM20" s="624"/>
      <c r="BN20" s="625"/>
      <c r="BO20" s="626">
        <v>0.2</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35111694</v>
      </c>
      <c r="CS20" s="624"/>
      <c r="CT20" s="624"/>
      <c r="CU20" s="624"/>
      <c r="CV20" s="624"/>
      <c r="CW20" s="624"/>
      <c r="CX20" s="624"/>
      <c r="CY20" s="625"/>
      <c r="CZ20" s="626">
        <v>100</v>
      </c>
      <c r="DA20" s="626"/>
      <c r="DB20" s="626"/>
      <c r="DC20" s="626"/>
      <c r="DD20" s="632">
        <v>6868348</v>
      </c>
      <c r="DE20" s="624"/>
      <c r="DF20" s="624"/>
      <c r="DG20" s="624"/>
      <c r="DH20" s="624"/>
      <c r="DI20" s="624"/>
      <c r="DJ20" s="624"/>
      <c r="DK20" s="624"/>
      <c r="DL20" s="624"/>
      <c r="DM20" s="624"/>
      <c r="DN20" s="624"/>
      <c r="DO20" s="624"/>
      <c r="DP20" s="625"/>
      <c r="DQ20" s="632">
        <v>19911222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4971236</v>
      </c>
      <c r="S21" s="624"/>
      <c r="T21" s="624"/>
      <c r="U21" s="624"/>
      <c r="V21" s="624"/>
      <c r="W21" s="624"/>
      <c r="X21" s="624"/>
      <c r="Y21" s="625"/>
      <c r="Z21" s="626">
        <v>13.6</v>
      </c>
      <c r="AA21" s="626"/>
      <c r="AB21" s="626"/>
      <c r="AC21" s="626"/>
      <c r="AD21" s="627">
        <v>4504424</v>
      </c>
      <c r="AE21" s="627"/>
      <c r="AF21" s="627"/>
      <c r="AG21" s="627"/>
      <c r="AH21" s="627"/>
      <c r="AI21" s="627"/>
      <c r="AJ21" s="627"/>
      <c r="AK21" s="627"/>
      <c r="AL21" s="628">
        <v>30.1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20520</v>
      </c>
      <c r="BH21" s="624"/>
      <c r="BI21" s="624"/>
      <c r="BJ21" s="624"/>
      <c r="BK21" s="624"/>
      <c r="BL21" s="624"/>
      <c r="BM21" s="624"/>
      <c r="BN21" s="625"/>
      <c r="BO21" s="626">
        <v>0.2</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4504424</v>
      </c>
      <c r="S22" s="624"/>
      <c r="T22" s="624"/>
      <c r="U22" s="624"/>
      <c r="V22" s="624"/>
      <c r="W22" s="624"/>
      <c r="X22" s="624"/>
      <c r="Y22" s="625"/>
      <c r="Z22" s="626">
        <v>12.3</v>
      </c>
      <c r="AA22" s="626"/>
      <c r="AB22" s="626"/>
      <c r="AC22" s="626"/>
      <c r="AD22" s="627">
        <v>4504424</v>
      </c>
      <c r="AE22" s="627"/>
      <c r="AF22" s="627"/>
      <c r="AG22" s="627"/>
      <c r="AH22" s="627"/>
      <c r="AI22" s="627"/>
      <c r="AJ22" s="627"/>
      <c r="AK22" s="627"/>
      <c r="AL22" s="628">
        <v>30.1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466812</v>
      </c>
      <c r="S23" s="624"/>
      <c r="T23" s="624"/>
      <c r="U23" s="624"/>
      <c r="V23" s="624"/>
      <c r="W23" s="624"/>
      <c r="X23" s="624"/>
      <c r="Y23" s="625"/>
      <c r="Z23" s="626">
        <v>1.3</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14352800</v>
      </c>
      <c r="CS24" s="613"/>
      <c r="CT24" s="613"/>
      <c r="CU24" s="613"/>
      <c r="CV24" s="613"/>
      <c r="CW24" s="613"/>
      <c r="CX24" s="613"/>
      <c r="CY24" s="614"/>
      <c r="CZ24" s="617">
        <v>40.9</v>
      </c>
      <c r="DA24" s="618"/>
      <c r="DB24" s="618"/>
      <c r="DC24" s="634"/>
      <c r="DD24" s="658">
        <v>9559098</v>
      </c>
      <c r="DE24" s="613"/>
      <c r="DF24" s="613"/>
      <c r="DG24" s="613"/>
      <c r="DH24" s="613"/>
      <c r="DI24" s="613"/>
      <c r="DJ24" s="613"/>
      <c r="DK24" s="614"/>
      <c r="DL24" s="658">
        <v>8430210</v>
      </c>
      <c r="DM24" s="613"/>
      <c r="DN24" s="613"/>
      <c r="DO24" s="613"/>
      <c r="DP24" s="613"/>
      <c r="DQ24" s="613"/>
      <c r="DR24" s="613"/>
      <c r="DS24" s="613"/>
      <c r="DT24" s="613"/>
      <c r="DU24" s="613"/>
      <c r="DV24" s="614"/>
      <c r="DW24" s="617">
        <v>55.9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15365865</v>
      </c>
      <c r="S25" s="624"/>
      <c r="T25" s="624"/>
      <c r="U25" s="624"/>
      <c r="V25" s="624"/>
      <c r="W25" s="624"/>
      <c r="X25" s="624"/>
      <c r="Y25" s="625"/>
      <c r="Z25" s="626">
        <v>42.1</v>
      </c>
      <c r="AA25" s="626"/>
      <c r="AB25" s="626"/>
      <c r="AC25" s="626"/>
      <c r="AD25" s="627">
        <v>14899053</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4666205</v>
      </c>
      <c r="CS25" s="655"/>
      <c r="CT25" s="655"/>
      <c r="CU25" s="655"/>
      <c r="CV25" s="655"/>
      <c r="CW25" s="655"/>
      <c r="CX25" s="655"/>
      <c r="CY25" s="656"/>
      <c r="CZ25" s="628">
        <v>13.3</v>
      </c>
      <c r="DA25" s="653"/>
      <c r="DB25" s="653"/>
      <c r="DC25" s="657"/>
      <c r="DD25" s="632">
        <v>4292723</v>
      </c>
      <c r="DE25" s="655"/>
      <c r="DF25" s="655"/>
      <c r="DG25" s="655"/>
      <c r="DH25" s="655"/>
      <c r="DI25" s="655"/>
      <c r="DJ25" s="655"/>
      <c r="DK25" s="656"/>
      <c r="DL25" s="632">
        <v>4136432</v>
      </c>
      <c r="DM25" s="655"/>
      <c r="DN25" s="655"/>
      <c r="DO25" s="655"/>
      <c r="DP25" s="655"/>
      <c r="DQ25" s="655"/>
      <c r="DR25" s="655"/>
      <c r="DS25" s="655"/>
      <c r="DT25" s="655"/>
      <c r="DU25" s="655"/>
      <c r="DV25" s="656"/>
      <c r="DW25" s="628">
        <v>27.4</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6372</v>
      </c>
      <c r="S26" s="624"/>
      <c r="T26" s="624"/>
      <c r="U26" s="624"/>
      <c r="V26" s="624"/>
      <c r="W26" s="624"/>
      <c r="X26" s="624"/>
      <c r="Y26" s="625"/>
      <c r="Z26" s="626">
        <v>0</v>
      </c>
      <c r="AA26" s="626"/>
      <c r="AB26" s="626"/>
      <c r="AC26" s="626"/>
      <c r="AD26" s="627">
        <v>6372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2879498</v>
      </c>
      <c r="CS26" s="624"/>
      <c r="CT26" s="624"/>
      <c r="CU26" s="624"/>
      <c r="CV26" s="624"/>
      <c r="CW26" s="624"/>
      <c r="CX26" s="624"/>
      <c r="CY26" s="625"/>
      <c r="CZ26" s="628">
        <v>8.1999999999999993</v>
      </c>
      <c r="DA26" s="653"/>
      <c r="DB26" s="653"/>
      <c r="DC26" s="657"/>
      <c r="DD26" s="632">
        <v>2628137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59043</v>
      </c>
      <c r="S27" s="624"/>
      <c r="T27" s="624"/>
      <c r="U27" s="624"/>
      <c r="V27" s="624"/>
      <c r="W27" s="624"/>
      <c r="X27" s="624"/>
      <c r="Y27" s="625"/>
      <c r="Z27" s="626">
        <v>0.2</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8532946</v>
      </c>
      <c r="BH27" s="624"/>
      <c r="BI27" s="624"/>
      <c r="BJ27" s="624"/>
      <c r="BK27" s="624"/>
      <c r="BL27" s="624"/>
      <c r="BM27" s="624"/>
      <c r="BN27" s="625"/>
      <c r="BO27" s="626">
        <v>100</v>
      </c>
      <c r="BP27" s="626"/>
      <c r="BQ27" s="626"/>
      <c r="BR27" s="626"/>
      <c r="BS27" s="627">
        <v>499071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7167823</v>
      </c>
      <c r="CS27" s="655"/>
      <c r="CT27" s="655"/>
      <c r="CU27" s="655"/>
      <c r="CV27" s="655"/>
      <c r="CW27" s="655"/>
      <c r="CX27" s="655"/>
      <c r="CY27" s="656"/>
      <c r="CZ27" s="628">
        <v>20.399999999999999</v>
      </c>
      <c r="DA27" s="653"/>
      <c r="DB27" s="653"/>
      <c r="DC27" s="657"/>
      <c r="DD27" s="632">
        <v>2780182</v>
      </c>
      <c r="DE27" s="655"/>
      <c r="DF27" s="655"/>
      <c r="DG27" s="655"/>
      <c r="DH27" s="655"/>
      <c r="DI27" s="655"/>
      <c r="DJ27" s="655"/>
      <c r="DK27" s="656"/>
      <c r="DL27" s="632">
        <v>1807585</v>
      </c>
      <c r="DM27" s="655"/>
      <c r="DN27" s="655"/>
      <c r="DO27" s="655"/>
      <c r="DP27" s="655"/>
      <c r="DQ27" s="655"/>
      <c r="DR27" s="655"/>
      <c r="DS27" s="655"/>
      <c r="DT27" s="655"/>
      <c r="DU27" s="655"/>
      <c r="DV27" s="656"/>
      <c r="DW27" s="628">
        <v>12</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142983</v>
      </c>
      <c r="S28" s="624"/>
      <c r="T28" s="624"/>
      <c r="U28" s="624"/>
      <c r="V28" s="624"/>
      <c r="W28" s="624"/>
      <c r="X28" s="624"/>
      <c r="Y28" s="625"/>
      <c r="Z28" s="626">
        <v>0.4</v>
      </c>
      <c r="AA28" s="626"/>
      <c r="AB28" s="626"/>
      <c r="AC28" s="626"/>
      <c r="AD28" s="627">
        <v>34210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2518772</v>
      </c>
      <c r="CS28" s="624"/>
      <c r="CT28" s="624"/>
      <c r="CU28" s="624"/>
      <c r="CV28" s="624"/>
      <c r="CW28" s="624"/>
      <c r="CX28" s="624"/>
      <c r="CY28" s="625"/>
      <c r="CZ28" s="628">
        <v>7.2</v>
      </c>
      <c r="DA28" s="653"/>
      <c r="DB28" s="653"/>
      <c r="DC28" s="657"/>
      <c r="DD28" s="632">
        <v>2486193</v>
      </c>
      <c r="DE28" s="624"/>
      <c r="DF28" s="624"/>
      <c r="DG28" s="624"/>
      <c r="DH28" s="624"/>
      <c r="DI28" s="624"/>
      <c r="DJ28" s="624"/>
      <c r="DK28" s="625"/>
      <c r="DL28" s="632">
        <v>2486193</v>
      </c>
      <c r="DM28" s="624"/>
      <c r="DN28" s="624"/>
      <c r="DO28" s="624"/>
      <c r="DP28" s="624"/>
      <c r="DQ28" s="624"/>
      <c r="DR28" s="624"/>
      <c r="DS28" s="624"/>
      <c r="DT28" s="624"/>
      <c r="DU28" s="624"/>
      <c r="DV28" s="625"/>
      <c r="DW28" s="628">
        <v>16.5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100763</v>
      </c>
      <c r="S29" s="624"/>
      <c r="T29" s="624"/>
      <c r="U29" s="624"/>
      <c r="V29" s="624"/>
      <c r="W29" s="624"/>
      <c r="X29" s="624"/>
      <c r="Y29" s="625"/>
      <c r="Z29" s="626">
        <v>0.3</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2518772</v>
      </c>
      <c r="CS29" s="655"/>
      <c r="CT29" s="655"/>
      <c r="CU29" s="655"/>
      <c r="CV29" s="655"/>
      <c r="CW29" s="655"/>
      <c r="CX29" s="655"/>
      <c r="CY29" s="656"/>
      <c r="CZ29" s="628">
        <v>7.2</v>
      </c>
      <c r="DA29" s="653"/>
      <c r="DB29" s="653"/>
      <c r="DC29" s="657"/>
      <c r="DD29" s="632">
        <v>2486193</v>
      </c>
      <c r="DE29" s="655"/>
      <c r="DF29" s="655"/>
      <c r="DG29" s="655"/>
      <c r="DH29" s="655"/>
      <c r="DI29" s="655"/>
      <c r="DJ29" s="655"/>
      <c r="DK29" s="656"/>
      <c r="DL29" s="632">
        <v>2486193</v>
      </c>
      <c r="DM29" s="655"/>
      <c r="DN29" s="655"/>
      <c r="DO29" s="655"/>
      <c r="DP29" s="655"/>
      <c r="DQ29" s="655"/>
      <c r="DR29" s="655"/>
      <c r="DS29" s="655"/>
      <c r="DT29" s="655"/>
      <c r="DU29" s="655"/>
      <c r="DV29" s="656"/>
      <c r="DW29" s="628">
        <v>16.5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5377662</v>
      </c>
      <c r="S30" s="624"/>
      <c r="T30" s="624"/>
      <c r="U30" s="624"/>
      <c r="V30" s="624"/>
      <c r="W30" s="624"/>
      <c r="X30" s="624"/>
      <c r="Y30" s="625"/>
      <c r="Z30" s="626">
        <v>14.7</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2394926</v>
      </c>
      <c r="CS30" s="624"/>
      <c r="CT30" s="624"/>
      <c r="CU30" s="624"/>
      <c r="CV30" s="624"/>
      <c r="CW30" s="624"/>
      <c r="CX30" s="624"/>
      <c r="CY30" s="625"/>
      <c r="CZ30" s="628">
        <v>6.8</v>
      </c>
      <c r="DA30" s="653"/>
      <c r="DB30" s="653"/>
      <c r="DC30" s="657"/>
      <c r="DD30" s="632">
        <v>2362347</v>
      </c>
      <c r="DE30" s="624"/>
      <c r="DF30" s="624"/>
      <c r="DG30" s="624"/>
      <c r="DH30" s="624"/>
      <c r="DI30" s="624"/>
      <c r="DJ30" s="624"/>
      <c r="DK30" s="625"/>
      <c r="DL30" s="632">
        <v>2362347</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97.8</v>
      </c>
      <c r="BN31" s="667"/>
      <c r="BO31" s="667"/>
      <c r="BP31" s="667"/>
      <c r="BQ31" s="668"/>
      <c r="BR31" s="679">
        <v>98.9</v>
      </c>
      <c r="BS31" s="667"/>
      <c r="BT31" s="667"/>
      <c r="BU31" s="667"/>
      <c r="BV31" s="667"/>
      <c r="BW31" s="667"/>
      <c r="BX31" s="618">
        <v>97.1</v>
      </c>
      <c r="BY31" s="667"/>
      <c r="BZ31" s="667"/>
      <c r="CA31" s="667"/>
      <c r="CB31" s="668"/>
      <c r="CD31" s="661"/>
      <c r="CE31" s="662"/>
      <c r="CF31" s="620" t="s">
        <v>300</v>
      </c>
      <c r="CG31" s="621"/>
      <c r="CH31" s="621"/>
      <c r="CI31" s="621"/>
      <c r="CJ31" s="621"/>
      <c r="CK31" s="621"/>
      <c r="CL31" s="621"/>
      <c r="CM31" s="621"/>
      <c r="CN31" s="621"/>
      <c r="CO31" s="621"/>
      <c r="CP31" s="621"/>
      <c r="CQ31" s="622"/>
      <c r="CR31" s="623">
        <v>123846</v>
      </c>
      <c r="CS31" s="655"/>
      <c r="CT31" s="655"/>
      <c r="CU31" s="655"/>
      <c r="CV31" s="655"/>
      <c r="CW31" s="655"/>
      <c r="CX31" s="655"/>
      <c r="CY31" s="656"/>
      <c r="CZ31" s="628">
        <v>0.4</v>
      </c>
      <c r="DA31" s="653"/>
      <c r="DB31" s="653"/>
      <c r="DC31" s="657"/>
      <c r="DD31" s="632">
        <v>123846</v>
      </c>
      <c r="DE31" s="655"/>
      <c r="DF31" s="655"/>
      <c r="DG31" s="655"/>
      <c r="DH31" s="655"/>
      <c r="DI31" s="655"/>
      <c r="DJ31" s="655"/>
      <c r="DK31" s="656"/>
      <c r="DL31" s="632">
        <v>123846</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2156945</v>
      </c>
      <c r="S32" s="624"/>
      <c r="T32" s="624"/>
      <c r="U32" s="624"/>
      <c r="V32" s="624"/>
      <c r="W32" s="624"/>
      <c r="X32" s="624"/>
      <c r="Y32" s="625"/>
      <c r="Z32" s="626">
        <v>5.9</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98.8</v>
      </c>
      <c r="BN32" s="655"/>
      <c r="BO32" s="655"/>
      <c r="BP32" s="655"/>
      <c r="BQ32" s="678"/>
      <c r="BR32" s="680">
        <v>98.9</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262560</v>
      </c>
      <c r="S33" s="624"/>
      <c r="T33" s="624"/>
      <c r="U33" s="624"/>
      <c r="V33" s="624"/>
      <c r="W33" s="624"/>
      <c r="X33" s="624"/>
      <c r="Y33" s="625"/>
      <c r="Z33" s="626">
        <v>0.7</v>
      </c>
      <c r="AA33" s="626"/>
      <c r="AB33" s="626"/>
      <c r="AC33" s="626"/>
      <c r="AD33" s="627">
        <v>18853</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97.5</v>
      </c>
      <c r="BN33" s="682"/>
      <c r="BO33" s="682"/>
      <c r="BP33" s="682"/>
      <c r="BQ33" s="684"/>
      <c r="BR33" s="681">
        <v>98.8</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13890546</v>
      </c>
      <c r="CS33" s="655"/>
      <c r="CT33" s="655"/>
      <c r="CU33" s="655"/>
      <c r="CV33" s="655"/>
      <c r="CW33" s="655"/>
      <c r="CX33" s="655"/>
      <c r="CY33" s="656"/>
      <c r="CZ33" s="628">
        <v>39.6</v>
      </c>
      <c r="DA33" s="653"/>
      <c r="DB33" s="653"/>
      <c r="DC33" s="657"/>
      <c r="DD33" s="632">
        <v>10058036</v>
      </c>
      <c r="DE33" s="655"/>
      <c r="DF33" s="655"/>
      <c r="DG33" s="655"/>
      <c r="DH33" s="655"/>
      <c r="DI33" s="655"/>
      <c r="DJ33" s="655"/>
      <c r="DK33" s="656"/>
      <c r="DL33" s="632">
        <v>5438194</v>
      </c>
      <c r="DM33" s="655"/>
      <c r="DN33" s="655"/>
      <c r="DO33" s="655"/>
      <c r="DP33" s="655"/>
      <c r="DQ33" s="655"/>
      <c r="DR33" s="655"/>
      <c r="DS33" s="655"/>
      <c r="DT33" s="655"/>
      <c r="DU33" s="655"/>
      <c r="DV33" s="656"/>
      <c r="DW33" s="628">
        <v>36.1</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802852</v>
      </c>
      <c r="S34" s="624"/>
      <c r="T34" s="624"/>
      <c r="U34" s="624"/>
      <c r="V34" s="624"/>
      <c r="W34" s="624"/>
      <c r="X34" s="624"/>
      <c r="Y34" s="625"/>
      <c r="Z34" s="626">
        <v>2.2000000000000002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3959292</v>
      </c>
      <c r="CS34" s="624"/>
      <c r="CT34" s="624"/>
      <c r="CU34" s="624"/>
      <c r="CV34" s="624"/>
      <c r="CW34" s="624"/>
      <c r="CX34" s="624"/>
      <c r="CY34" s="625"/>
      <c r="CZ34" s="628">
        <v>11.3</v>
      </c>
      <c r="DA34" s="653"/>
      <c r="DB34" s="653"/>
      <c r="DC34" s="657"/>
      <c r="DD34" s="632">
        <v>2786104</v>
      </c>
      <c r="DE34" s="624"/>
      <c r="DF34" s="624"/>
      <c r="DG34" s="624"/>
      <c r="DH34" s="624"/>
      <c r="DI34" s="624"/>
      <c r="DJ34" s="624"/>
      <c r="DK34" s="625"/>
      <c r="DL34" s="632">
        <v>2189196</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3024464</v>
      </c>
      <c r="S35" s="624"/>
      <c r="T35" s="624"/>
      <c r="U35" s="624"/>
      <c r="V35" s="624"/>
      <c r="W35" s="624"/>
      <c r="X35" s="624"/>
      <c r="Y35" s="625"/>
      <c r="Z35" s="626">
        <v>8.3000000000000007</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339733</v>
      </c>
      <c r="CS35" s="655"/>
      <c r="CT35" s="655"/>
      <c r="CU35" s="655"/>
      <c r="CV35" s="655"/>
      <c r="CW35" s="655"/>
      <c r="CX35" s="655"/>
      <c r="CY35" s="656"/>
      <c r="CZ35" s="628">
        <v>1</v>
      </c>
      <c r="DA35" s="653"/>
      <c r="DB35" s="653"/>
      <c r="DC35" s="657"/>
      <c r="DD35" s="632">
        <v>237926</v>
      </c>
      <c r="DE35" s="655"/>
      <c r="DF35" s="655"/>
      <c r="DG35" s="655"/>
      <c r="DH35" s="655"/>
      <c r="DI35" s="655"/>
      <c r="DJ35" s="655"/>
      <c r="DK35" s="656"/>
      <c r="DL35" s="632">
        <v>236719</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1177144</v>
      </c>
      <c r="S36" s="624"/>
      <c r="T36" s="624"/>
      <c r="U36" s="624"/>
      <c r="V36" s="624"/>
      <c r="W36" s="624"/>
      <c r="X36" s="624"/>
      <c r="Y36" s="625"/>
      <c r="Z36" s="626">
        <v>3.2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3969299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62396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2204199</v>
      </c>
      <c r="CS36" s="624"/>
      <c r="CT36" s="624"/>
      <c r="CU36" s="624"/>
      <c r="CV36" s="624"/>
      <c r="CW36" s="624"/>
      <c r="CX36" s="624"/>
      <c r="CY36" s="625"/>
      <c r="CZ36" s="628">
        <v>6.3</v>
      </c>
      <c r="DA36" s="653"/>
      <c r="DB36" s="653"/>
      <c r="DC36" s="657"/>
      <c r="DD36" s="632">
        <v>1363975</v>
      </c>
      <c r="DE36" s="624"/>
      <c r="DF36" s="624"/>
      <c r="DG36" s="624"/>
      <c r="DH36" s="624"/>
      <c r="DI36" s="624"/>
      <c r="DJ36" s="624"/>
      <c r="DK36" s="625"/>
      <c r="DL36" s="632">
        <v>811690</v>
      </c>
      <c r="DM36" s="624"/>
      <c r="DN36" s="624"/>
      <c r="DO36" s="624"/>
      <c r="DP36" s="624"/>
      <c r="DQ36" s="624"/>
      <c r="DR36" s="624"/>
      <c r="DS36" s="624"/>
      <c r="DT36" s="624"/>
      <c r="DU36" s="624"/>
      <c r="DV36" s="625"/>
      <c r="DW36" s="628">
        <v>5.4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2026565</v>
      </c>
      <c r="S37" s="624"/>
      <c r="T37" s="624"/>
      <c r="U37" s="624"/>
      <c r="V37" s="624"/>
      <c r="W37" s="624"/>
      <c r="X37" s="624"/>
      <c r="Y37" s="625"/>
      <c r="Z37" s="626">
        <v>5.6</v>
      </c>
      <c r="AA37" s="626"/>
      <c r="AB37" s="626"/>
      <c r="AC37" s="626"/>
      <c r="AD37" s="627">
        <v>88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669022</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-20869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15456</v>
      </c>
      <c r="CS37" s="655"/>
      <c r="CT37" s="655"/>
      <c r="CU37" s="655"/>
      <c r="CV37" s="655"/>
      <c r="CW37" s="655"/>
      <c r="CX37" s="655"/>
      <c r="CY37" s="656"/>
      <c r="CZ37" s="628">
        <v>0</v>
      </c>
      <c r="DA37" s="653"/>
      <c r="DB37" s="653"/>
      <c r="DC37" s="657"/>
      <c r="DD37" s="632">
        <v>15456</v>
      </c>
      <c r="DE37" s="655"/>
      <c r="DF37" s="655"/>
      <c r="DG37" s="655"/>
      <c r="DH37" s="655"/>
      <c r="DI37" s="655"/>
      <c r="DJ37" s="655"/>
      <c r="DK37" s="656"/>
      <c r="DL37" s="632">
        <v>15456</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5984200</v>
      </c>
      <c r="S38" s="624"/>
      <c r="T38" s="624"/>
      <c r="U38" s="624"/>
      <c r="V38" s="624"/>
      <c r="W38" s="624"/>
      <c r="X38" s="624"/>
      <c r="Y38" s="625"/>
      <c r="Z38" s="626">
        <v>16.399999999999999</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461989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7562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2835373</v>
      </c>
      <c r="CS38" s="624"/>
      <c r="CT38" s="624"/>
      <c r="CU38" s="624"/>
      <c r="CV38" s="624"/>
      <c r="CW38" s="624"/>
      <c r="CX38" s="624"/>
      <c r="CY38" s="625"/>
      <c r="CZ38" s="628">
        <v>8.1</v>
      </c>
      <c r="DA38" s="653"/>
      <c r="DB38" s="653"/>
      <c r="DC38" s="657"/>
      <c r="DD38" s="632">
        <v>2262937</v>
      </c>
      <c r="DE38" s="624"/>
      <c r="DF38" s="624"/>
      <c r="DG38" s="624"/>
      <c r="DH38" s="624"/>
      <c r="DI38" s="624"/>
      <c r="DJ38" s="624"/>
      <c r="DK38" s="625"/>
      <c r="DL38" s="632">
        <v>2175589</v>
      </c>
      <c r="DM38" s="624"/>
      <c r="DN38" s="624"/>
      <c r="DO38" s="624"/>
      <c r="DP38" s="624"/>
      <c r="DQ38" s="624"/>
      <c r="DR38" s="624"/>
      <c r="DS38" s="624"/>
      <c r="DT38" s="624"/>
      <c r="DU38" s="624"/>
      <c r="DV38" s="625"/>
      <c r="DW38" s="628">
        <v>14.4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11732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3863449</v>
      </c>
      <c r="CS39" s="655"/>
      <c r="CT39" s="655"/>
      <c r="CU39" s="655"/>
      <c r="CV39" s="655"/>
      <c r="CW39" s="655"/>
      <c r="CX39" s="655"/>
      <c r="CY39" s="656"/>
      <c r="CZ39" s="628">
        <v>11</v>
      </c>
      <c r="DA39" s="653"/>
      <c r="DB39" s="653"/>
      <c r="DC39" s="657"/>
      <c r="DD39" s="632">
        <v>3382094</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117600</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688500</v>
      </c>
      <c r="CS40" s="624"/>
      <c r="CT40" s="624"/>
      <c r="CU40" s="624"/>
      <c r="CV40" s="624"/>
      <c r="CW40" s="624"/>
      <c r="CX40" s="624"/>
      <c r="CY40" s="625"/>
      <c r="CZ40" s="628">
        <v>2</v>
      </c>
      <c r="DA40" s="653"/>
      <c r="DB40" s="653"/>
      <c r="DC40" s="657"/>
      <c r="DD40" s="632">
        <v>25000</v>
      </c>
      <c r="DE40" s="624"/>
      <c r="DF40" s="624"/>
      <c r="DG40" s="624"/>
      <c r="DH40" s="624"/>
      <c r="DI40" s="624"/>
      <c r="DJ40" s="624"/>
      <c r="DK40" s="625"/>
      <c r="DL40" s="632">
        <v>25000</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36487418</v>
      </c>
      <c r="S41" s="696"/>
      <c r="T41" s="696"/>
      <c r="U41" s="696"/>
      <c r="V41" s="696"/>
      <c r="W41" s="696"/>
      <c r="X41" s="696"/>
      <c r="Y41" s="700"/>
      <c r="Z41" s="701">
        <v>100</v>
      </c>
      <c r="AA41" s="701"/>
      <c r="AB41" s="701"/>
      <c r="AC41" s="701"/>
      <c r="AD41" s="702">
        <v>14958576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626250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2212038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6868348</v>
      </c>
      <c r="CS42" s="655"/>
      <c r="CT42" s="655"/>
      <c r="CU42" s="655"/>
      <c r="CV42" s="655"/>
      <c r="CW42" s="655"/>
      <c r="CX42" s="655"/>
      <c r="CY42" s="656"/>
      <c r="CZ42" s="628">
        <v>19.600000000000001</v>
      </c>
      <c r="DA42" s="653"/>
      <c r="DB42" s="653"/>
      <c r="DC42" s="657"/>
      <c r="DD42" s="632">
        <v>294088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43977</v>
      </c>
      <c r="CS43" s="655"/>
      <c r="CT43" s="655"/>
      <c r="CU43" s="655"/>
      <c r="CV43" s="655"/>
      <c r="CW43" s="655"/>
      <c r="CX43" s="655"/>
      <c r="CY43" s="656"/>
      <c r="CZ43" s="628">
        <v>0.1</v>
      </c>
      <c r="DA43" s="653"/>
      <c r="DB43" s="653"/>
      <c r="DC43" s="657"/>
      <c r="DD43" s="632">
        <v>43977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6868348</v>
      </c>
      <c r="CS44" s="624"/>
      <c r="CT44" s="624"/>
      <c r="CU44" s="624"/>
      <c r="CV44" s="624"/>
      <c r="CW44" s="624"/>
      <c r="CX44" s="624"/>
      <c r="CY44" s="625"/>
      <c r="CZ44" s="628">
        <v>19.600000000000001</v>
      </c>
      <c r="DA44" s="629"/>
      <c r="DB44" s="629"/>
      <c r="DC44" s="635"/>
      <c r="DD44" s="632">
        <v>294088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580367</v>
      </c>
      <c r="CS45" s="655"/>
      <c r="CT45" s="655"/>
      <c r="CU45" s="655"/>
      <c r="CV45" s="655"/>
      <c r="CW45" s="655"/>
      <c r="CX45" s="655"/>
      <c r="CY45" s="656"/>
      <c r="CZ45" s="628">
        <v>1.7</v>
      </c>
      <c r="DA45" s="653"/>
      <c r="DB45" s="653"/>
      <c r="DC45" s="657"/>
      <c r="DD45" s="632">
        <v>21966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6150071</v>
      </c>
      <c r="CS46" s="624"/>
      <c r="CT46" s="624"/>
      <c r="CU46" s="624"/>
      <c r="CV46" s="624"/>
      <c r="CW46" s="624"/>
      <c r="CX46" s="624"/>
      <c r="CY46" s="625"/>
      <c r="CZ46" s="628">
        <v>17.5</v>
      </c>
      <c r="DA46" s="629"/>
      <c r="DB46" s="629"/>
      <c r="DC46" s="635"/>
      <c r="DD46" s="632">
        <v>226277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35111694</v>
      </c>
      <c r="CS49" s="682"/>
      <c r="CT49" s="682"/>
      <c r="CU49" s="682"/>
      <c r="CV49" s="682"/>
      <c r="CW49" s="682"/>
      <c r="CX49" s="682"/>
      <c r="CY49" s="711"/>
      <c r="CZ49" s="703">
        <v>100</v>
      </c>
      <c r="DA49" s="712"/>
      <c r="DB49" s="712"/>
      <c r="DC49" s="713"/>
      <c r="DD49" s="714">
        <v>19911222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3xrCr3VEv5jQWUkeH1ofFSO6/3OENem+p27m92UYT7j5I+XblK3nJLtKFtC6C3Ap6b6jw5ybd+LSfGgsAaLtg==" saltValue="NJUcADTuaj29R2zph6kq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36491</v>
      </c>
      <c r="R7" s="753"/>
      <c r="S7" s="753"/>
      <c r="T7" s="753"/>
      <c r="U7" s="753"/>
      <c r="V7" s="753">
        <v>35116</v>
      </c>
      <c r="W7" s="753"/>
      <c r="X7" s="753"/>
      <c r="Y7" s="753"/>
      <c r="Z7" s="753"/>
      <c r="AA7" s="753">
        <v>1375</v>
      </c>
      <c r="AB7" s="753"/>
      <c r="AC7" s="753"/>
      <c r="AD7" s="753"/>
      <c r="AE7" s="754"/>
      <c r="AF7" s="755">
        <v>1047</v>
      </c>
      <c r="AG7" s="756"/>
      <c r="AH7" s="756"/>
      <c r="AI7" s="756"/>
      <c r="AJ7" s="757"/>
      <c r="AK7" s="758">
        <v>2924</v>
      </c>
      <c r="AL7" s="759"/>
      <c r="AM7" s="759"/>
      <c r="AN7" s="759"/>
      <c r="AO7" s="759"/>
      <c r="AP7" s="759">
        <v>31678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2</v>
      </c>
      <c r="CI7" s="744"/>
      <c r="CJ7" s="744"/>
      <c r="CK7" s="744"/>
      <c r="CL7" s="745"/>
      <c r="CM7" s="743">
        <v>21</v>
      </c>
      <c r="CN7" s="744"/>
      <c r="CO7" s="744"/>
      <c r="CP7" s="744"/>
      <c r="CQ7" s="745"/>
      <c r="CR7" s="743">
        <v>5</v>
      </c>
      <c r="CS7" s="744"/>
      <c r="CT7" s="744"/>
      <c r="CU7" s="744"/>
      <c r="CV7" s="745"/>
      <c r="CW7" s="743" t="s">
        <v>556</v>
      </c>
      <c r="CX7" s="744"/>
      <c r="CY7" s="744"/>
      <c r="CZ7" s="744"/>
      <c r="DA7" s="745"/>
      <c r="DB7" s="743" t="s">
        <v>556</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750</v>
      </c>
      <c r="R8" s="784"/>
      <c r="S8" s="784"/>
      <c r="T8" s="784"/>
      <c r="U8" s="784"/>
      <c r="V8" s="784">
        <v>750</v>
      </c>
      <c r="W8" s="784"/>
      <c r="X8" s="784"/>
      <c r="Y8" s="784"/>
      <c r="Z8" s="784"/>
      <c r="AA8" s="784" t="s">
        <v>556</v>
      </c>
      <c r="AB8" s="784"/>
      <c r="AC8" s="784"/>
      <c r="AD8" s="784"/>
      <c r="AE8" s="785"/>
      <c r="AF8" s="786" t="s">
        <v>121</v>
      </c>
      <c r="AG8" s="787"/>
      <c r="AH8" s="787"/>
      <c r="AI8" s="787"/>
      <c r="AJ8" s="788"/>
      <c r="AK8" s="769" t="s">
        <v>556</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4633</v>
      </c>
      <c r="R9" s="784"/>
      <c r="S9" s="784"/>
      <c r="T9" s="784"/>
      <c r="U9" s="784"/>
      <c r="V9" s="784">
        <v>4633</v>
      </c>
      <c r="W9" s="784"/>
      <c r="X9" s="784"/>
      <c r="Y9" s="784"/>
      <c r="Z9" s="784"/>
      <c r="AA9" s="784" t="s">
        <v>556</v>
      </c>
      <c r="AB9" s="784"/>
      <c r="AC9" s="784"/>
      <c r="AD9" s="784"/>
      <c r="AE9" s="785"/>
      <c r="AF9" s="786" t="s">
        <v>121</v>
      </c>
      <c r="AG9" s="787"/>
      <c r="AH9" s="787"/>
      <c r="AI9" s="787"/>
      <c r="AJ9" s="788"/>
      <c r="AK9" s="769" t="s">
        <v>556</v>
      </c>
      <c r="AL9" s="770"/>
      <c r="AM9" s="770"/>
      <c r="AN9" s="770"/>
      <c r="AO9" s="770"/>
      <c r="AP9" s="770" t="s">
        <v>556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2519</v>
      </c>
      <c r="R10" s="784"/>
      <c r="S10" s="784"/>
      <c r="T10" s="784"/>
      <c r="U10" s="784"/>
      <c r="V10" s="784">
        <v>2519</v>
      </c>
      <c r="W10" s="784"/>
      <c r="X10" s="784"/>
      <c r="Y10" s="784"/>
      <c r="Z10" s="784"/>
      <c r="AA10" s="784" t="s">
        <v>556</v>
      </c>
      <c r="AB10" s="784"/>
      <c r="AC10" s="784"/>
      <c r="AD10" s="784"/>
      <c r="AE10" s="785"/>
      <c r="AF10" s="786" t="s">
        <v>121</v>
      </c>
      <c r="AG10" s="787"/>
      <c r="AH10" s="787"/>
      <c r="AI10" s="787"/>
      <c r="AJ10" s="788"/>
      <c r="AK10" s="769" t="s">
        <v>556</v>
      </c>
      <c r="AL10" s="770"/>
      <c r="AM10" s="770"/>
      <c r="AN10" s="770"/>
      <c r="AO10" s="770"/>
      <c r="AP10" s="770" t="s">
        <v>556</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36488</v>
      </c>
      <c r="R23" s="793"/>
      <c r="S23" s="793"/>
      <c r="T23" s="793"/>
      <c r="U23" s="793"/>
      <c r="V23" s="793">
        <v>35112</v>
      </c>
      <c r="W23" s="793"/>
      <c r="X23" s="793"/>
      <c r="Y23" s="793"/>
      <c r="Z23" s="793"/>
      <c r="AA23" s="793">
        <v>1376</v>
      </c>
      <c r="AB23" s="793"/>
      <c r="AC23" s="793"/>
      <c r="AD23" s="793"/>
      <c r="AE23" s="794"/>
      <c r="AF23" s="795">
        <v>1047</v>
      </c>
      <c r="AG23" s="793"/>
      <c r="AH23" s="793"/>
      <c r="AI23" s="793"/>
      <c r="AJ23" s="796"/>
      <c r="AK23" s="797"/>
      <c r="AL23" s="798"/>
      <c r="AM23" s="798"/>
      <c r="AN23" s="798"/>
      <c r="AO23" s="798"/>
      <c r="AP23" s="793">
        <v>31678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7065</v>
      </c>
      <c r="R28" s="823"/>
      <c r="S28" s="823"/>
      <c r="T28" s="823"/>
      <c r="U28" s="823"/>
      <c r="V28" s="823">
        <v>7003</v>
      </c>
      <c r="W28" s="823"/>
      <c r="X28" s="823"/>
      <c r="Y28" s="823"/>
      <c r="Z28" s="823"/>
      <c r="AA28" s="823">
        <v>62</v>
      </c>
      <c r="AB28" s="823"/>
      <c r="AC28" s="823"/>
      <c r="AD28" s="823"/>
      <c r="AE28" s="824"/>
      <c r="AF28" s="825">
        <v>62</v>
      </c>
      <c r="AG28" s="823"/>
      <c r="AH28" s="823"/>
      <c r="AI28" s="823"/>
      <c r="AJ28" s="826"/>
      <c r="AK28" s="827">
        <v>626</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1104</v>
      </c>
      <c r="R29" s="784"/>
      <c r="S29" s="784"/>
      <c r="T29" s="784"/>
      <c r="U29" s="784"/>
      <c r="V29" s="784">
        <v>1064</v>
      </c>
      <c r="W29" s="784"/>
      <c r="X29" s="784"/>
      <c r="Y29" s="784"/>
      <c r="Z29" s="784"/>
      <c r="AA29" s="784">
        <v>40</v>
      </c>
      <c r="AB29" s="784"/>
      <c r="AC29" s="784"/>
      <c r="AD29" s="784"/>
      <c r="AE29" s="785"/>
      <c r="AF29" s="786">
        <v>40</v>
      </c>
      <c r="AG29" s="787"/>
      <c r="AH29" s="787"/>
      <c r="AI29" s="787"/>
      <c r="AJ29" s="788"/>
      <c r="AK29" s="834">
        <v>274</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7315</v>
      </c>
      <c r="R30" s="784"/>
      <c r="S30" s="784"/>
      <c r="T30" s="784"/>
      <c r="U30" s="784"/>
      <c r="V30" s="784">
        <v>6737</v>
      </c>
      <c r="W30" s="784"/>
      <c r="X30" s="784"/>
      <c r="Y30" s="784"/>
      <c r="Z30" s="784"/>
      <c r="AA30" s="784">
        <v>578</v>
      </c>
      <c r="AB30" s="784"/>
      <c r="AC30" s="784"/>
      <c r="AD30" s="784"/>
      <c r="AE30" s="785"/>
      <c r="AF30" s="786">
        <v>578</v>
      </c>
      <c r="AG30" s="787"/>
      <c r="AH30" s="787"/>
      <c r="AI30" s="787"/>
      <c r="AJ30" s="788"/>
      <c r="AK30" s="834">
        <v>1065</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1338</v>
      </c>
      <c r="R31" s="784"/>
      <c r="S31" s="784"/>
      <c r="T31" s="784"/>
      <c r="U31" s="784"/>
      <c r="V31" s="784">
        <v>1119</v>
      </c>
      <c r="W31" s="784"/>
      <c r="X31" s="784"/>
      <c r="Y31" s="784"/>
      <c r="Z31" s="784"/>
      <c r="AA31" s="784">
        <v>219</v>
      </c>
      <c r="AB31" s="784"/>
      <c r="AC31" s="784"/>
      <c r="AD31" s="784"/>
      <c r="AE31" s="785"/>
      <c r="AF31" s="786">
        <v>2962</v>
      </c>
      <c r="AG31" s="787"/>
      <c r="AH31" s="787"/>
      <c r="AI31" s="787"/>
      <c r="AJ31" s="788"/>
      <c r="AK31" s="834">
        <v>669</v>
      </c>
      <c r="AL31" s="830"/>
      <c r="AM31" s="830"/>
      <c r="AN31" s="830"/>
      <c r="AO31" s="830"/>
      <c r="AP31" s="830">
        <v>5908</v>
      </c>
      <c r="AQ31" s="830"/>
      <c r="AR31" s="830"/>
      <c r="AS31" s="830"/>
      <c r="AT31" s="830"/>
      <c r="AU31" s="830">
        <v>95</v>
      </c>
      <c r="AV31" s="830"/>
      <c r="AW31" s="830"/>
      <c r="AX31" s="830"/>
      <c r="AY31" s="830"/>
      <c r="AZ31" s="831" t="s">
        <v>556</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396</v>
      </c>
      <c r="C32" s="781"/>
      <c r="D32" s="781"/>
      <c r="E32" s="781"/>
      <c r="F32" s="781"/>
      <c r="G32" s="781"/>
      <c r="H32" s="781"/>
      <c r="I32" s="781"/>
      <c r="J32" s="781"/>
      <c r="K32" s="781"/>
      <c r="L32" s="781"/>
      <c r="M32" s="781"/>
      <c r="N32" s="781"/>
      <c r="O32" s="781"/>
      <c r="P32" s="782"/>
      <c r="Q32" s="783">
        <v>769</v>
      </c>
      <c r="R32" s="784"/>
      <c r="S32" s="784"/>
      <c r="T32" s="784"/>
      <c r="U32" s="784"/>
      <c r="V32" s="784">
        <v>712</v>
      </c>
      <c r="W32" s="784"/>
      <c r="X32" s="784"/>
      <c r="Y32" s="784"/>
      <c r="Z32" s="784"/>
      <c r="AA32" s="784">
        <v>57</v>
      </c>
      <c r="AB32" s="784"/>
      <c r="AC32" s="784"/>
      <c r="AD32" s="784"/>
      <c r="AE32" s="785"/>
      <c r="AF32" s="786">
        <v>304</v>
      </c>
      <c r="AG32" s="787"/>
      <c r="AH32" s="787"/>
      <c r="AI32" s="787"/>
      <c r="AJ32" s="788"/>
      <c r="AK32" s="834">
        <v>462</v>
      </c>
      <c r="AL32" s="830"/>
      <c r="AM32" s="830"/>
      <c r="AN32" s="830"/>
      <c r="AO32" s="830"/>
      <c r="AP32" s="830">
        <v>6296</v>
      </c>
      <c r="AQ32" s="830"/>
      <c r="AR32" s="830"/>
      <c r="AS32" s="830"/>
      <c r="AT32" s="830"/>
      <c r="AU32" s="830">
        <v>6038</v>
      </c>
      <c r="AV32" s="830"/>
      <c r="AW32" s="830"/>
      <c r="AX32" s="830"/>
      <c r="AY32" s="830"/>
      <c r="AZ32" s="831" t="s">
        <v>556</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397</v>
      </c>
      <c r="C33" s="781"/>
      <c r="D33" s="781"/>
      <c r="E33" s="781"/>
      <c r="F33" s="781"/>
      <c r="G33" s="781"/>
      <c r="H33" s="781"/>
      <c r="I33" s="781"/>
      <c r="J33" s="781"/>
      <c r="K33" s="781"/>
      <c r="L33" s="781"/>
      <c r="M33" s="781"/>
      <c r="N33" s="781"/>
      <c r="O33" s="781"/>
      <c r="P33" s="782"/>
      <c r="Q33" s="783">
        <v>69777</v>
      </c>
      <c r="R33" s="784"/>
      <c r="S33" s="784"/>
      <c r="T33" s="784"/>
      <c r="U33" s="784"/>
      <c r="V33" s="784">
        <v>62406</v>
      </c>
      <c r="W33" s="784"/>
      <c r="X33" s="784"/>
      <c r="Y33" s="784"/>
      <c r="Z33" s="784"/>
      <c r="AA33" s="784">
        <v>7371</v>
      </c>
      <c r="AB33" s="784"/>
      <c r="AC33" s="784"/>
      <c r="AD33" s="784"/>
      <c r="AE33" s="785"/>
      <c r="AF33" s="786">
        <v>29472</v>
      </c>
      <c r="AG33" s="787"/>
      <c r="AH33" s="787"/>
      <c r="AI33" s="787"/>
      <c r="AJ33" s="788"/>
      <c r="AK33" s="834">
        <v>1359</v>
      </c>
      <c r="AL33" s="830"/>
      <c r="AM33" s="830"/>
      <c r="AN33" s="830"/>
      <c r="AO33" s="830"/>
      <c r="AP33" s="830" t="s">
        <v>556</v>
      </c>
      <c r="AQ33" s="830"/>
      <c r="AR33" s="830"/>
      <c r="AS33" s="830"/>
      <c r="AT33" s="830"/>
      <c r="AU33" s="830">
        <v>3000</v>
      </c>
      <c r="AV33" s="830"/>
      <c r="AW33" s="830"/>
      <c r="AX33" s="830"/>
      <c r="AY33" s="830"/>
      <c r="AZ33" s="831" t="s">
        <v>556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33419</v>
      </c>
      <c r="AG63" s="844"/>
      <c r="AH63" s="844"/>
      <c r="AI63" s="844"/>
      <c r="AJ63" s="845"/>
      <c r="AK63" s="846"/>
      <c r="AL63" s="841"/>
      <c r="AM63" s="841"/>
      <c r="AN63" s="841"/>
      <c r="AO63" s="841"/>
      <c r="AP63" s="844">
        <v>12204</v>
      </c>
      <c r="AQ63" s="844"/>
      <c r="AR63" s="844"/>
      <c r="AS63" s="844"/>
      <c r="AT63" s="844"/>
      <c r="AU63" s="844">
        <v>9133</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558</v>
      </c>
      <c r="C68" s="870"/>
      <c r="D68" s="870"/>
      <c r="E68" s="870"/>
      <c r="F68" s="870"/>
      <c r="G68" s="870"/>
      <c r="H68" s="870"/>
      <c r="I68" s="870"/>
      <c r="J68" s="870"/>
      <c r="K68" s="870"/>
      <c r="L68" s="870"/>
      <c r="M68" s="870"/>
      <c r="N68" s="870"/>
      <c r="O68" s="870"/>
      <c r="P68" s="871"/>
      <c r="Q68" s="872">
        <v>4557</v>
      </c>
      <c r="R68" s="866"/>
      <c r="S68" s="866"/>
      <c r="T68" s="866"/>
      <c r="U68" s="866"/>
      <c r="V68" s="866">
        <v>3585</v>
      </c>
      <c r="W68" s="866"/>
      <c r="X68" s="866"/>
      <c r="Y68" s="866"/>
      <c r="Z68" s="866"/>
      <c r="AA68" s="866">
        <v>972</v>
      </c>
      <c r="AB68" s="866"/>
      <c r="AC68" s="866"/>
      <c r="AD68" s="866"/>
      <c r="AE68" s="866"/>
      <c r="AF68" s="866">
        <v>972</v>
      </c>
      <c r="AG68" s="866"/>
      <c r="AH68" s="866"/>
      <c r="AI68" s="866"/>
      <c r="AJ68" s="866"/>
      <c r="AK68" s="866">
        <v>2</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559</v>
      </c>
      <c r="C69" s="874"/>
      <c r="D69" s="874"/>
      <c r="E69" s="874"/>
      <c r="F69" s="874"/>
      <c r="G69" s="874"/>
      <c r="H69" s="874"/>
      <c r="I69" s="874"/>
      <c r="J69" s="874"/>
      <c r="K69" s="874"/>
      <c r="L69" s="874"/>
      <c r="M69" s="874"/>
      <c r="N69" s="874"/>
      <c r="O69" s="874"/>
      <c r="P69" s="875"/>
      <c r="Q69" s="876">
        <v>101</v>
      </c>
      <c r="R69" s="830"/>
      <c r="S69" s="830"/>
      <c r="T69" s="830"/>
      <c r="U69" s="830"/>
      <c r="V69" s="830">
        <v>70</v>
      </c>
      <c r="W69" s="830"/>
      <c r="X69" s="830"/>
      <c r="Y69" s="830"/>
      <c r="Z69" s="830"/>
      <c r="AA69" s="830">
        <v>31</v>
      </c>
      <c r="AB69" s="830"/>
      <c r="AC69" s="830"/>
      <c r="AD69" s="830"/>
      <c r="AE69" s="830"/>
      <c r="AF69" s="830">
        <v>31</v>
      </c>
      <c r="AG69" s="830"/>
      <c r="AH69" s="830"/>
      <c r="AI69" s="830"/>
      <c r="AJ69" s="830"/>
      <c r="AK69" s="830" t="s">
        <v>556</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560</v>
      </c>
      <c r="C70" s="874"/>
      <c r="D70" s="874"/>
      <c r="E70" s="874"/>
      <c r="F70" s="874"/>
      <c r="G70" s="874"/>
      <c r="H70" s="874"/>
      <c r="I70" s="874"/>
      <c r="J70" s="874"/>
      <c r="K70" s="874"/>
      <c r="L70" s="874"/>
      <c r="M70" s="874"/>
      <c r="N70" s="874"/>
      <c r="O70" s="874"/>
      <c r="P70" s="875"/>
      <c r="Q70" s="876">
        <v>80</v>
      </c>
      <c r="R70" s="830"/>
      <c r="S70" s="830"/>
      <c r="T70" s="830"/>
      <c r="U70" s="830"/>
      <c r="V70" s="830">
        <v>73</v>
      </c>
      <c r="W70" s="830"/>
      <c r="X70" s="830"/>
      <c r="Y70" s="830"/>
      <c r="Z70" s="830"/>
      <c r="AA70" s="830">
        <v>7</v>
      </c>
      <c r="AB70" s="830"/>
      <c r="AC70" s="830"/>
      <c r="AD70" s="830"/>
      <c r="AE70" s="830"/>
      <c r="AF70" s="830">
        <v>7</v>
      </c>
      <c r="AG70" s="830"/>
      <c r="AH70" s="830"/>
      <c r="AI70" s="830"/>
      <c r="AJ70" s="830"/>
      <c r="AK70" s="830">
        <v>20</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561</v>
      </c>
      <c r="C71" s="874"/>
      <c r="D71" s="874"/>
      <c r="E71" s="874"/>
      <c r="F71" s="874"/>
      <c r="G71" s="874"/>
      <c r="H71" s="874"/>
      <c r="I71" s="874"/>
      <c r="J71" s="874"/>
      <c r="K71" s="874"/>
      <c r="L71" s="874"/>
      <c r="M71" s="874"/>
      <c r="N71" s="874"/>
      <c r="O71" s="874"/>
      <c r="P71" s="875"/>
      <c r="Q71" s="876">
        <v>141377</v>
      </c>
      <c r="R71" s="830"/>
      <c r="S71" s="830"/>
      <c r="T71" s="830"/>
      <c r="U71" s="830"/>
      <c r="V71" s="830">
        <v>138807</v>
      </c>
      <c r="W71" s="830"/>
      <c r="X71" s="830"/>
      <c r="Y71" s="830"/>
      <c r="Z71" s="830"/>
      <c r="AA71" s="830">
        <v>2570</v>
      </c>
      <c r="AB71" s="830"/>
      <c r="AC71" s="830"/>
      <c r="AD71" s="830"/>
      <c r="AE71" s="830"/>
      <c r="AF71" s="830">
        <v>2570</v>
      </c>
      <c r="AG71" s="830"/>
      <c r="AH71" s="830"/>
      <c r="AI71" s="830"/>
      <c r="AJ71" s="830"/>
      <c r="AK71" s="830" t="s">
        <v>556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3580</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2777498</v>
      </c>
      <c r="AB110" s="900"/>
      <c r="AC110" s="900"/>
      <c r="AD110" s="900"/>
      <c r="AE110" s="901"/>
      <c r="AF110" s="902">
        <v>2681653</v>
      </c>
      <c r="AG110" s="900"/>
      <c r="AH110" s="900"/>
      <c r="AI110" s="900"/>
      <c r="AJ110" s="901"/>
      <c r="AK110" s="902">
        <v>2446026</v>
      </c>
      <c r="AL110" s="900"/>
      <c r="AM110" s="900"/>
      <c r="AN110" s="900"/>
      <c r="AO110" s="901"/>
      <c r="AP110" s="903">
        <v>19.7</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27626566</v>
      </c>
      <c r="BR110" s="931"/>
      <c r="BS110" s="931"/>
      <c r="BT110" s="931"/>
      <c r="BU110" s="931"/>
      <c r="BV110" s="931">
        <v>28088706</v>
      </c>
      <c r="BW110" s="931"/>
      <c r="BX110" s="931"/>
      <c r="BY110" s="931"/>
      <c r="BZ110" s="931"/>
      <c r="CA110" s="931">
        <v>31677980</v>
      </c>
      <c r="CB110" s="931"/>
      <c r="CC110" s="931"/>
      <c r="CD110" s="931"/>
      <c r="CE110" s="931"/>
      <c r="CF110" s="944">
        <v>255.4</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9290573</v>
      </c>
      <c r="BR112" s="926"/>
      <c r="BS112" s="926"/>
      <c r="BT112" s="926"/>
      <c r="BU112" s="926"/>
      <c r="BV112" s="926">
        <v>9225959</v>
      </c>
      <c r="BW112" s="926"/>
      <c r="BX112" s="926"/>
      <c r="BY112" s="926"/>
      <c r="BZ112" s="926"/>
      <c r="CA112" s="926">
        <v>9132833</v>
      </c>
      <c r="CB112" s="926"/>
      <c r="CC112" s="926"/>
      <c r="CD112" s="926"/>
      <c r="CE112" s="926"/>
      <c r="CF112" s="920">
        <v>73.599999999999994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360937</v>
      </c>
      <c r="AB113" s="938"/>
      <c r="AC113" s="938"/>
      <c r="AD113" s="938"/>
      <c r="AE113" s="939"/>
      <c r="AF113" s="940">
        <v>355061</v>
      </c>
      <c r="AG113" s="938"/>
      <c r="AH113" s="938"/>
      <c r="AI113" s="938"/>
      <c r="AJ113" s="939"/>
      <c r="AK113" s="940">
        <v>366090</v>
      </c>
      <c r="AL113" s="938"/>
      <c r="AM113" s="938"/>
      <c r="AN113" s="938"/>
      <c r="AO113" s="939"/>
      <c r="AP113" s="941">
        <v>3</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121</v>
      </c>
      <c r="BR113" s="926"/>
      <c r="BS113" s="926"/>
      <c r="BT113" s="926"/>
      <c r="BU113" s="926"/>
      <c r="BV113" s="926" t="s">
        <v>121</v>
      </c>
      <c r="BW113" s="926"/>
      <c r="BX113" s="926"/>
      <c r="BY113" s="926"/>
      <c r="BZ113" s="926"/>
      <c r="CA113" s="926" t="s">
        <v>121</v>
      </c>
      <c r="CB113" s="926"/>
      <c r="CC113" s="926"/>
      <c r="CD113" s="926"/>
      <c r="CE113" s="926"/>
      <c r="CF113" s="920" t="s">
        <v>121</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121</v>
      </c>
      <c r="AB114" s="959"/>
      <c r="AC114" s="959"/>
      <c r="AD114" s="959"/>
      <c r="AE114" s="960"/>
      <c r="AF114" s="961" t="s">
        <v>121</v>
      </c>
      <c r="AG114" s="959"/>
      <c r="AH114" s="959"/>
      <c r="AI114" s="959"/>
      <c r="AJ114" s="960"/>
      <c r="AK114" s="961" t="s">
        <v>121</v>
      </c>
      <c r="AL114" s="959"/>
      <c r="AM114" s="959"/>
      <c r="AN114" s="959"/>
      <c r="AO114" s="960"/>
      <c r="AP114" s="962" t="s">
        <v>121</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2931075</v>
      </c>
      <c r="BR114" s="926"/>
      <c r="BS114" s="926"/>
      <c r="BT114" s="926"/>
      <c r="BU114" s="926"/>
      <c r="BV114" s="926">
        <v>2917963</v>
      </c>
      <c r="BW114" s="926"/>
      <c r="BX114" s="926"/>
      <c r="BY114" s="926"/>
      <c r="BZ114" s="926"/>
      <c r="CA114" s="926">
        <v>3048958</v>
      </c>
      <c r="CB114" s="926"/>
      <c r="CC114" s="926"/>
      <c r="CD114" s="926"/>
      <c r="CE114" s="926"/>
      <c r="CF114" s="920">
        <v>24.6</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3138435</v>
      </c>
      <c r="AB117" s="979"/>
      <c r="AC117" s="979"/>
      <c r="AD117" s="979"/>
      <c r="AE117" s="980"/>
      <c r="AF117" s="981">
        <v>3036714</v>
      </c>
      <c r="AG117" s="979"/>
      <c r="AH117" s="979"/>
      <c r="AI117" s="979"/>
      <c r="AJ117" s="980"/>
      <c r="AK117" s="981">
        <v>2812116</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39848214</v>
      </c>
      <c r="BR119" s="1000"/>
      <c r="BS119" s="1000"/>
      <c r="BT119" s="1000"/>
      <c r="BU119" s="1000"/>
      <c r="BV119" s="1000">
        <v>40232628</v>
      </c>
      <c r="BW119" s="1000"/>
      <c r="BX119" s="1000"/>
      <c r="BY119" s="1000"/>
      <c r="BZ119" s="1000"/>
      <c r="CA119" s="1000">
        <v>43859771</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9863110</v>
      </c>
      <c r="BR120" s="931"/>
      <c r="BS120" s="931"/>
      <c r="BT120" s="931"/>
      <c r="BU120" s="931"/>
      <c r="BV120" s="931">
        <v>10284823</v>
      </c>
      <c r="BW120" s="931"/>
      <c r="BX120" s="931"/>
      <c r="BY120" s="931"/>
      <c r="BZ120" s="931"/>
      <c r="CA120" s="931">
        <v>11337927</v>
      </c>
      <c r="CB120" s="931"/>
      <c r="CC120" s="931"/>
      <c r="CD120" s="931"/>
      <c r="CE120" s="931"/>
      <c r="CF120" s="944">
        <v>91.4</v>
      </c>
      <c r="CG120" s="945"/>
      <c r="CH120" s="945"/>
      <c r="CI120" s="945"/>
      <c r="CJ120" s="945"/>
      <c r="CK120" s="1006" t="s">
        <v>448</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6223720</v>
      </c>
      <c r="DH120" s="931"/>
      <c r="DI120" s="931"/>
      <c r="DJ120" s="931"/>
      <c r="DK120" s="931"/>
      <c r="DL120" s="931">
        <v>6121203</v>
      </c>
      <c r="DM120" s="931"/>
      <c r="DN120" s="931"/>
      <c r="DO120" s="931"/>
      <c r="DP120" s="931"/>
      <c r="DQ120" s="931">
        <v>6038311</v>
      </c>
      <c r="DR120" s="931"/>
      <c r="DS120" s="931"/>
      <c r="DT120" s="931"/>
      <c r="DU120" s="931"/>
      <c r="DV120" s="932">
        <v>48.7</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497781</v>
      </c>
      <c r="BR121" s="926"/>
      <c r="BS121" s="926"/>
      <c r="BT121" s="926"/>
      <c r="BU121" s="926"/>
      <c r="BV121" s="926">
        <v>487270</v>
      </c>
      <c r="BW121" s="926"/>
      <c r="BX121" s="926"/>
      <c r="BY121" s="926"/>
      <c r="BZ121" s="926"/>
      <c r="CA121" s="926">
        <v>446070</v>
      </c>
      <c r="CB121" s="926"/>
      <c r="CC121" s="926"/>
      <c r="CD121" s="926"/>
      <c r="CE121" s="926"/>
      <c r="CF121" s="920">
        <v>3.6</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3000000</v>
      </c>
      <c r="DH121" s="926"/>
      <c r="DI121" s="926"/>
      <c r="DJ121" s="926"/>
      <c r="DK121" s="926"/>
      <c r="DL121" s="926">
        <v>3000000</v>
      </c>
      <c r="DM121" s="926"/>
      <c r="DN121" s="926"/>
      <c r="DO121" s="926"/>
      <c r="DP121" s="926"/>
      <c r="DQ121" s="926">
        <v>3000000</v>
      </c>
      <c r="DR121" s="926"/>
      <c r="DS121" s="926"/>
      <c r="DT121" s="926"/>
      <c r="DU121" s="926"/>
      <c r="DV121" s="927">
        <v>24.2</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18363920</v>
      </c>
      <c r="BR122" s="1000"/>
      <c r="BS122" s="1000"/>
      <c r="BT122" s="1000"/>
      <c r="BU122" s="1000"/>
      <c r="BV122" s="1000">
        <v>18475783</v>
      </c>
      <c r="BW122" s="1000"/>
      <c r="BX122" s="1000"/>
      <c r="BY122" s="1000"/>
      <c r="BZ122" s="1000"/>
      <c r="CA122" s="1000">
        <v>20261493</v>
      </c>
      <c r="CB122" s="1000"/>
      <c r="CC122" s="1000"/>
      <c r="CD122" s="1000"/>
      <c r="CE122" s="1000"/>
      <c r="CF122" s="1017">
        <v>163.30000000000001</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66853</v>
      </c>
      <c r="DH122" s="926"/>
      <c r="DI122" s="926"/>
      <c r="DJ122" s="926"/>
      <c r="DK122" s="926"/>
      <c r="DL122" s="926">
        <v>60854</v>
      </c>
      <c r="DM122" s="926"/>
      <c r="DN122" s="926"/>
      <c r="DO122" s="926"/>
      <c r="DP122" s="926"/>
      <c r="DQ122" s="926">
        <v>94522</v>
      </c>
      <c r="DR122" s="926"/>
      <c r="DS122" s="926"/>
      <c r="DT122" s="926"/>
      <c r="DU122" s="926"/>
      <c r="DV122" s="927">
        <v>0.8</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28724811</v>
      </c>
      <c r="BR123" s="1064"/>
      <c r="BS123" s="1064"/>
      <c r="BT123" s="1064"/>
      <c r="BU123" s="1064"/>
      <c r="BV123" s="1064">
        <v>29247876</v>
      </c>
      <c r="BW123" s="1064"/>
      <c r="BX123" s="1064"/>
      <c r="BY123" s="1064"/>
      <c r="BZ123" s="1064"/>
      <c r="CA123" s="1064">
        <v>32045490</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87.6</v>
      </c>
      <c r="BR124" s="1027"/>
      <c r="BS124" s="1027"/>
      <c r="BT124" s="1027"/>
      <c r="BU124" s="1027"/>
      <c r="BV124" s="1027">
        <v>89.7</v>
      </c>
      <c r="BW124" s="1027"/>
      <c r="BX124" s="1027"/>
      <c r="BY124" s="1027"/>
      <c r="BZ124" s="1027"/>
      <c r="CA124" s="1027">
        <v>95.2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48843</v>
      </c>
      <c r="AB128" s="1046"/>
      <c r="AC128" s="1046"/>
      <c r="AD128" s="1046"/>
      <c r="AE128" s="1047"/>
      <c r="AF128" s="1048">
        <v>49346</v>
      </c>
      <c r="AG128" s="1046"/>
      <c r="AH128" s="1046"/>
      <c r="AI128" s="1046"/>
      <c r="AJ128" s="1047"/>
      <c r="AK128" s="1048">
        <v>32579</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121</v>
      </c>
      <c r="BG128" s="1053"/>
      <c r="BH128" s="1053"/>
      <c r="BI128" s="1053"/>
      <c r="BJ128" s="1053"/>
      <c r="BK128" s="1053"/>
      <c r="BL128" s="1054"/>
      <c r="BM128" s="1052">
        <v>12.88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14210638</v>
      </c>
      <c r="AB129" s="959"/>
      <c r="AC129" s="959"/>
      <c r="AD129" s="959"/>
      <c r="AE129" s="960"/>
      <c r="AF129" s="961">
        <v>13722919</v>
      </c>
      <c r="AG129" s="959"/>
      <c r="AH129" s="959"/>
      <c r="AI129" s="959"/>
      <c r="AJ129" s="960"/>
      <c r="AK129" s="961">
        <v>13780714</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121</v>
      </c>
      <c r="BG129" s="1067"/>
      <c r="BH129" s="1067"/>
      <c r="BI129" s="1067"/>
      <c r="BJ129" s="1067"/>
      <c r="BK129" s="1067"/>
      <c r="BL129" s="1068"/>
      <c r="BM129" s="1066">
        <v>17.88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1522166</v>
      </c>
      <c r="AB130" s="959"/>
      <c r="AC130" s="959"/>
      <c r="AD130" s="959"/>
      <c r="AE130" s="960"/>
      <c r="AF130" s="961">
        <v>1487185</v>
      </c>
      <c r="AG130" s="959"/>
      <c r="AH130" s="959"/>
      <c r="AI130" s="959"/>
      <c r="AJ130" s="960"/>
      <c r="AK130" s="961">
        <v>1376898</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12688472</v>
      </c>
      <c r="AB131" s="986"/>
      <c r="AC131" s="986"/>
      <c r="AD131" s="986"/>
      <c r="AE131" s="987"/>
      <c r="AF131" s="985">
        <v>12235734</v>
      </c>
      <c r="AG131" s="986"/>
      <c r="AH131" s="986"/>
      <c r="AI131" s="986"/>
      <c r="AJ131" s="987"/>
      <c r="AK131" s="985">
        <v>12403816</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95.2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12.353150169999999</v>
      </c>
      <c r="AB132" s="1097"/>
      <c r="AC132" s="1097"/>
      <c r="AD132" s="1097"/>
      <c r="AE132" s="1098"/>
      <c r="AF132" s="1099">
        <v>12.260670259999999</v>
      </c>
      <c r="AG132" s="1097"/>
      <c r="AH132" s="1097"/>
      <c r="AI132" s="1097"/>
      <c r="AJ132" s="1098"/>
      <c r="AK132" s="1099">
        <v>11.30812485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12.5</v>
      </c>
      <c r="AB133" s="1080"/>
      <c r="AC133" s="1080"/>
      <c r="AD133" s="1080"/>
      <c r="AE133" s="1081"/>
      <c r="AF133" s="1079">
        <v>12.3</v>
      </c>
      <c r="AG133" s="1080"/>
      <c r="AH133" s="1080"/>
      <c r="AI133" s="1080"/>
      <c r="AJ133" s="1081"/>
      <c r="AK133" s="1079">
        <v>11.9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9ZDPImOkYUKK50IizI6Ri8QveUaouJ661JXgF04qqiz/mKf7nTAtd1Fs3cGzZIR9dmPZkk+T2uHDz2RpN/F+Q==" saltValue="L9SD13Fg+BaFdxBSMidr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zUXz1GSVxD9iXxHx7q1MNDHwD0IWKerhi/1cVqFEbiTdKTWUmHMaHI9m8ILotXTJy9aq7xsySrptDzgXNFYFw==" saltValue="brfuR5x4uG7FF20bUiRwvQ==" spinCount="100000" sheet="1" objects="1" scenarios="1"/>
  <dataConsolidate/>
  <phoneticPr fontId="2"/>
  <printOptions horizontalCentered="1" verticalCentered="1"/>
  <pageMargins left="0" right="0" top="0" bottom="0" header="0" footer="0"/>
  <pageSetup paperSize="9" scale="43"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AAg8jmLdHlIB4wf3Q6baX31k4adsj7u3KI5zBkSC4bUFF8isN/GeI7kwGuV/nNIWZ4hP92P5XfTBlBKgeA5hA==" saltValue="suDvM3peyhJbORqo0WPA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4666205</v>
      </c>
      <c r="AP9" s="281">
        <v>86358</v>
      </c>
      <c r="AQ9" s="282">
        <v>88459</v>
      </c>
      <c r="AR9" s="283">
        <v>-2.4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1113</v>
      </c>
      <c r="AP10" s="284">
        <v>21</v>
      </c>
      <c r="AQ10" s="285">
        <v>6814</v>
      </c>
      <c r="AR10" s="286">
        <v>-99.7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5099</v>
      </c>
      <c r="AP11" s="284">
        <v>94</v>
      </c>
      <c r="AQ11" s="285">
        <v>1610</v>
      </c>
      <c r="AR11" s="286">
        <v>-94.2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24</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t="s">
        <v>490</v>
      </c>
      <c r="AP13" s="284" t="s">
        <v>490</v>
      </c>
      <c r="AQ13" s="285">
        <v>3854</v>
      </c>
      <c r="AR13" s="286" t="s">
        <v>490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43977</v>
      </c>
      <c r="AP14" s="284">
        <v>814</v>
      </c>
      <c r="AQ14" s="285">
        <v>1979</v>
      </c>
      <c r="AR14" s="286">
        <v>-58.9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-153227</v>
      </c>
      <c r="AP15" s="284">
        <v>-2836</v>
      </c>
      <c r="AQ15" s="285">
        <v>-5062</v>
      </c>
      <c r="AR15" s="286">
        <v>-44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4563167</v>
      </c>
      <c r="AP16" s="284">
        <v>84451</v>
      </c>
      <c r="AQ16" s="285">
        <v>97678</v>
      </c>
      <c r="AR16" s="286">
        <v>-13.5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9.0500000000000007</v>
      </c>
      <c r="AP21" s="298">
        <v>8.7899999999999991</v>
      </c>
      <c r="AQ21" s="299">
        <v>0.26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96.8</v>
      </c>
      <c r="AP22" s="303">
        <v>97.7</v>
      </c>
      <c r="AQ22" s="304">
        <v>-0.9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2446026</v>
      </c>
      <c r="AP32" s="312">
        <v>45269</v>
      </c>
      <c r="AQ32" s="313">
        <v>63215</v>
      </c>
      <c r="AR32" s="314">
        <v>-28.4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3</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366090</v>
      </c>
      <c r="AP35" s="312">
        <v>6775</v>
      </c>
      <c r="AQ35" s="313">
        <v>15084</v>
      </c>
      <c r="AR35" s="314">
        <v>-55.1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t="s">
        <v>490</v>
      </c>
      <c r="AP36" s="312" t="s">
        <v>490</v>
      </c>
      <c r="AQ36" s="313">
        <v>1958</v>
      </c>
      <c r="AR36" s="314" t="s">
        <v>490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529</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2</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-32579</v>
      </c>
      <c r="AP39" s="312">
        <v>-603</v>
      </c>
      <c r="AQ39" s="313">
        <v>-3177</v>
      </c>
      <c r="AR39" s="314">
        <v>-81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-1376898</v>
      </c>
      <c r="AP40" s="312">
        <v>-25483</v>
      </c>
      <c r="AQ40" s="313">
        <v>-54547</v>
      </c>
      <c r="AR40" s="314">
        <v>-53.3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1402639</v>
      </c>
      <c r="AP41" s="312">
        <v>25959</v>
      </c>
      <c r="AQ41" s="313">
        <v>23067</v>
      </c>
      <c r="AR41" s="314">
        <v>12.5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2703715</v>
      </c>
      <c r="AN51" s="334">
        <v>47461</v>
      </c>
      <c r="AO51" s="335">
        <v>3</v>
      </c>
      <c r="AP51" s="336">
        <v>70166</v>
      </c>
      <c r="AQ51" s="337">
        <v>1.4</v>
      </c>
      <c r="AR51" s="338">
        <v>1.6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1692165</v>
      </c>
      <c r="AN52" s="342">
        <v>29704</v>
      </c>
      <c r="AO52" s="343">
        <v>13.8</v>
      </c>
      <c r="AP52" s="344">
        <v>36115</v>
      </c>
      <c r="AQ52" s="345">
        <v>-6.2</v>
      </c>
      <c r="AR52" s="346">
        <v>20</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3005234</v>
      </c>
      <c r="AN53" s="334">
        <v>53439</v>
      </c>
      <c r="AO53" s="335">
        <v>12.6</v>
      </c>
      <c r="AP53" s="336">
        <v>70329</v>
      </c>
      <c r="AQ53" s="337">
        <v>0.2</v>
      </c>
      <c r="AR53" s="338">
        <v>12.4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2175279</v>
      </c>
      <c r="AN54" s="342">
        <v>38681</v>
      </c>
      <c r="AO54" s="343">
        <v>30.2</v>
      </c>
      <c r="AP54" s="344">
        <v>39403</v>
      </c>
      <c r="AQ54" s="345">
        <v>9.1</v>
      </c>
      <c r="AR54" s="346">
        <v>21.1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4266694</v>
      </c>
      <c r="AN55" s="334">
        <v>76924</v>
      </c>
      <c r="AO55" s="335">
        <v>43.9</v>
      </c>
      <c r="AP55" s="336">
        <v>71871</v>
      </c>
      <c r="AQ55" s="337">
        <v>2.2000000000000002</v>
      </c>
      <c r="AR55" s="338">
        <v>41.7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1976630</v>
      </c>
      <c r="AN56" s="342">
        <v>35637</v>
      </c>
      <c r="AO56" s="343">
        <v>-7.9</v>
      </c>
      <c r="AP56" s="344">
        <v>38232</v>
      </c>
      <c r="AQ56" s="345">
        <v>-3</v>
      </c>
      <c r="AR56" s="346">
        <v>-4.9000000000000004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3369902</v>
      </c>
      <c r="AN57" s="334">
        <v>61555</v>
      </c>
      <c r="AO57" s="335">
        <v>-20</v>
      </c>
      <c r="AP57" s="336">
        <v>71807</v>
      </c>
      <c r="AQ57" s="337">
        <v>-0.1</v>
      </c>
      <c r="AR57" s="338">
        <v>-19.899999999999999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2779346</v>
      </c>
      <c r="AN58" s="342">
        <v>50768</v>
      </c>
      <c r="AO58" s="343">
        <v>42.5</v>
      </c>
      <c r="AP58" s="344">
        <v>37333</v>
      </c>
      <c r="AQ58" s="345">
        <v>-2.4</v>
      </c>
      <c r="AR58" s="346">
        <v>44.9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6868348</v>
      </c>
      <c r="AN59" s="334">
        <v>127114</v>
      </c>
      <c r="AO59" s="335">
        <v>106.5</v>
      </c>
      <c r="AP59" s="336">
        <v>80821</v>
      </c>
      <c r="AQ59" s="337">
        <v>12.6</v>
      </c>
      <c r="AR59" s="338">
        <v>93.9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6150071</v>
      </c>
      <c r="AN60" s="342">
        <v>113821</v>
      </c>
      <c r="AO60" s="343">
        <v>124.2</v>
      </c>
      <c r="AP60" s="344">
        <v>49586</v>
      </c>
      <c r="AQ60" s="345">
        <v>32.799999999999997</v>
      </c>
      <c r="AR60" s="346">
        <v>91.4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4042779</v>
      </c>
      <c r="AN61" s="349">
        <v>73299</v>
      </c>
      <c r="AO61" s="350">
        <v>29.2</v>
      </c>
      <c r="AP61" s="351">
        <v>72999</v>
      </c>
      <c r="AQ61" s="352">
        <v>3.3</v>
      </c>
      <c r="AR61" s="338">
        <v>25.9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2954698</v>
      </c>
      <c r="AN62" s="342">
        <v>53722</v>
      </c>
      <c r="AO62" s="343">
        <v>40.6</v>
      </c>
      <c r="AP62" s="344">
        <v>40134</v>
      </c>
      <c r="AQ62" s="345">
        <v>6.1</v>
      </c>
      <c r="AR62" s="346">
        <v>34.5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wRhQeibe1VhmyjpVppiPxuti2YOUicXsnTG8RAUaFKykGfdJvCcFfBjCQNP/MxyH2aBX6BJZfyi6sVuAZHkHw==" saltValue="fwx3DzaODGb3qs0scpyw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NuBBAKSRdJW2IRTN7ODyQWmqBafllXxx3e4P6XeTbnyziUKoztNVf6BGc2CWaE3s5wpVZcZCLvH5DFVDh23QSg==" saltValue="ysiw2XHNMLpwklYcyRRs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dHTBJRtwampFf4x/dKVptDxBk8gnSJ71BSvMyla+z5nxfsvjhzNVz6oYV5VT63cM0jBF2nIfxe0UPFEGGeMxtA==" saltValue="zGmh2inNAL+rixi0ORYj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12.63</v>
      </c>
      <c r="G47" s="12">
        <v>9.9600000000000009</v>
      </c>
      <c r="H47" s="12">
        <v>20.22</v>
      </c>
      <c r="I47" s="12">
        <v>25.93</v>
      </c>
      <c r="J47" s="13">
        <v>38.78</v>
      </c>
    </row>
    <row r="48" spans="2:10" ht="57.75" customHeight="1" x14ac:dyDescent="0.2">
      <c r="B48" s="14"/>
      <c r="C48" s="1141" t="s">
        <v>4</v>
      </c>
      <c r="D48" s="1141"/>
      <c r="E48" s="1142"/>
      <c r="F48" s="15">
        <v>5.44</v>
      </c>
      <c r="G48" s="16">
        <v>6.24</v>
      </c>
      <c r="H48" s="16">
        <v>6.21</v>
      </c>
      <c r="I48" s="16">
        <v>6.39</v>
      </c>
      <c r="J48" s="17">
        <v>7.6</v>
      </c>
    </row>
    <row r="49" spans="2:10" ht="57.75" customHeight="1" thickBot="1" x14ac:dyDescent="0.25">
      <c r="B49" s="18"/>
      <c r="C49" s="1143" t="s">
        <v>5</v>
      </c>
      <c r="D49" s="1143"/>
      <c r="E49" s="1144"/>
      <c r="F49" s="19" t="s">
        <v>533</v>
      </c>
      <c r="G49" s="20" t="s">
        <v>534</v>
      </c>
      <c r="H49" s="20">
        <v>10.83</v>
      </c>
      <c r="I49" s="20">
        <v>4.95</v>
      </c>
      <c r="J49" s="21">
        <v>14.66</v>
      </c>
    </row>
    <row r="50" spans="2:10" ht="13" x14ac:dyDescent="0.2"/>
  </sheetData>
  <sheetProtection algorithmName="SHA-512" hashValue="zX7a+Xju8hhHbc4oXgng+LqgPsW7kemdg+CDEkHmCbi/mEpsGAQQxAWsRSKCRHUX37Kui7A5gstS3ttB5RkeGA==" saltValue="SzYDjGH4FUbniRlEnd+n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535</v>
      </c>
      <c r="D34" s="1151"/>
      <c r="E34" s="1152"/>
      <c r="F34" s="32">
        <v>76.2</v>
      </c>
      <c r="G34" s="33">
        <v>114.46</v>
      </c>
      <c r="H34" s="33">
        <v>119.61</v>
      </c>
      <c r="I34" s="33">
        <v>170.79</v>
      </c>
      <c r="J34" s="34">
        <v>213.86</v>
      </c>
      <c r="K34" s="22"/>
      <c r="L34" s="22"/>
      <c r="M34" s="22"/>
      <c r="N34" s="22"/>
      <c r="O34" s="22"/>
      <c r="P34" s="22"/>
    </row>
    <row r="35" spans="1:16" ht="39" customHeight="1" x14ac:dyDescent="0.2">
      <c r="A35" s="22"/>
      <c r="B35" s="35"/>
      <c r="C35" s="1145" t="s">
        <v>536</v>
      </c>
      <c r="D35" s="1146"/>
      <c r="E35" s="1147"/>
      <c r="F35" s="36">
        <v>12.45</v>
      </c>
      <c r="G35" s="37">
        <v>14.18</v>
      </c>
      <c r="H35" s="37">
        <v>16.420000000000002</v>
      </c>
      <c r="I35" s="37">
        <v>19.46</v>
      </c>
      <c r="J35" s="38">
        <v>21.49</v>
      </c>
      <c r="K35" s="22"/>
      <c r="L35" s="22"/>
      <c r="M35" s="22"/>
      <c r="N35" s="22"/>
      <c r="O35" s="22"/>
      <c r="P35" s="22"/>
    </row>
    <row r="36" spans="1:16" ht="39" customHeight="1" x14ac:dyDescent="0.2">
      <c r="A36" s="22"/>
      <c r="B36" s="35"/>
      <c r="C36" s="1145" t="s">
        <v>537</v>
      </c>
      <c r="D36" s="1146"/>
      <c r="E36" s="1147"/>
      <c r="F36" s="36">
        <v>5.39</v>
      </c>
      <c r="G36" s="37">
        <v>6.24</v>
      </c>
      <c r="H36" s="37">
        <v>6.21</v>
      </c>
      <c r="I36" s="37">
        <v>6.38</v>
      </c>
      <c r="J36" s="38">
        <v>7.59</v>
      </c>
      <c r="K36" s="22"/>
      <c r="L36" s="22"/>
      <c r="M36" s="22"/>
      <c r="N36" s="22"/>
      <c r="O36" s="22"/>
      <c r="P36" s="22"/>
    </row>
    <row r="37" spans="1:16" ht="39" customHeight="1" x14ac:dyDescent="0.2">
      <c r="A37" s="22"/>
      <c r="B37" s="35"/>
      <c r="C37" s="1145" t="s">
        <v>538</v>
      </c>
      <c r="D37" s="1146"/>
      <c r="E37" s="1147"/>
      <c r="F37" s="36">
        <v>2</v>
      </c>
      <c r="G37" s="37">
        <v>0.97</v>
      </c>
      <c r="H37" s="37">
        <v>2.46</v>
      </c>
      <c r="I37" s="37">
        <v>4.1500000000000004</v>
      </c>
      <c r="J37" s="38">
        <v>4.1900000000000004</v>
      </c>
      <c r="K37" s="22"/>
      <c r="L37" s="22"/>
      <c r="M37" s="22"/>
      <c r="N37" s="22"/>
      <c r="O37" s="22"/>
      <c r="P37" s="22"/>
    </row>
    <row r="38" spans="1:16" ht="39" customHeight="1" x14ac:dyDescent="0.2">
      <c r="A38" s="22"/>
      <c r="B38" s="35"/>
      <c r="C38" s="1145" t="s">
        <v>539</v>
      </c>
      <c r="D38" s="1146"/>
      <c r="E38" s="1147"/>
      <c r="F38" s="36" t="s">
        <v>490</v>
      </c>
      <c r="G38" s="37">
        <v>0.54</v>
      </c>
      <c r="H38" s="37">
        <v>1.4</v>
      </c>
      <c r="I38" s="37">
        <v>1.83</v>
      </c>
      <c r="J38" s="38">
        <v>2.2000000000000002</v>
      </c>
      <c r="K38" s="22"/>
      <c r="L38" s="22"/>
      <c r="M38" s="22"/>
      <c r="N38" s="22"/>
      <c r="O38" s="22"/>
      <c r="P38" s="22"/>
    </row>
    <row r="39" spans="1:16" ht="39" customHeight="1" x14ac:dyDescent="0.2">
      <c r="A39" s="22"/>
      <c r="B39" s="35"/>
      <c r="C39" s="1145" t="s">
        <v>540</v>
      </c>
      <c r="D39" s="1146"/>
      <c r="E39" s="1147"/>
      <c r="F39" s="36">
        <v>0.23</v>
      </c>
      <c r="G39" s="37">
        <v>0.41</v>
      </c>
      <c r="H39" s="37">
        <v>0.43</v>
      </c>
      <c r="I39" s="37">
        <v>0.59</v>
      </c>
      <c r="J39" s="38">
        <v>0.45</v>
      </c>
      <c r="K39" s="22"/>
      <c r="L39" s="22"/>
      <c r="M39" s="22"/>
      <c r="N39" s="22"/>
      <c r="O39" s="22"/>
      <c r="P39" s="22"/>
    </row>
    <row r="40" spans="1:16" ht="39" customHeight="1" x14ac:dyDescent="0.2">
      <c r="A40" s="22"/>
      <c r="B40" s="35"/>
      <c r="C40" s="1145" t="s">
        <v>541</v>
      </c>
      <c r="D40" s="1146"/>
      <c r="E40" s="1147"/>
      <c r="F40" s="36">
        <v>0.17</v>
      </c>
      <c r="G40" s="37">
        <v>0.17</v>
      </c>
      <c r="H40" s="37">
        <v>0.23</v>
      </c>
      <c r="I40" s="37">
        <v>0.28000000000000003</v>
      </c>
      <c r="J40" s="38">
        <v>0.28000000000000003</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544</v>
      </c>
      <c r="D43" s="1149"/>
      <c r="E43" s="1150"/>
      <c r="F43" s="41">
        <v>0.06</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I9eQH1QGcwHPWfduOLOsAM7SxkYo2vPl39bFRL4Io0XMcLGR434LTxmpThv/PckX0WXLNEse0K6oTEzUrzdTg==" saltValue="7zMWZSqCppUx1ri3SRIs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2775</v>
      </c>
      <c r="L45" s="60">
        <v>2779</v>
      </c>
      <c r="M45" s="60">
        <v>2777</v>
      </c>
      <c r="N45" s="60">
        <v>2682</v>
      </c>
      <c r="O45" s="61">
        <v>2446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345</v>
      </c>
      <c r="L48" s="64">
        <v>349</v>
      </c>
      <c r="M48" s="64">
        <v>361</v>
      </c>
      <c r="N48" s="64">
        <v>354</v>
      </c>
      <c r="O48" s="65">
        <v>366</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490</v>
      </c>
      <c r="L49" s="64" t="s">
        <v>490</v>
      </c>
      <c r="M49" s="64" t="s">
        <v>490</v>
      </c>
      <c r="N49" s="64" t="s">
        <v>490</v>
      </c>
      <c r="O49" s="65" t="s">
        <v>490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1604</v>
      </c>
      <c r="L52" s="64">
        <v>1619</v>
      </c>
      <c r="M52" s="64">
        <v>1571</v>
      </c>
      <c r="N52" s="64">
        <v>1537</v>
      </c>
      <c r="O52" s="65">
        <v>1410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1516</v>
      </c>
      <c r="L53" s="69">
        <v>1509</v>
      </c>
      <c r="M53" s="69">
        <v>1567</v>
      </c>
      <c r="N53" s="69">
        <v>1499</v>
      </c>
      <c r="O53" s="70">
        <v>1402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v7/n5hg4Qhk6+WqTfjwg6qDFnaYSlSZVVhPU17YJywywAmfqPW0XOsPP2KrgSXmCqGYE5PhB7xgmailky2jWg==" saltValue="cpwakpmW+J1wvMFfS+eX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26885</v>
      </c>
      <c r="J41" s="356">
        <v>26857</v>
      </c>
      <c r="K41" s="356">
        <v>27627</v>
      </c>
      <c r="L41" s="356">
        <v>28089</v>
      </c>
      <c r="M41" s="357">
        <v>31678</v>
      </c>
    </row>
    <row r="42" spans="2:13" ht="27.75" customHeight="1" x14ac:dyDescent="0.2">
      <c r="B42" s="1186"/>
      <c r="C42" s="1187"/>
      <c r="D42" s="106"/>
      <c r="E42" s="1192" t="s">
        <v>32</v>
      </c>
      <c r="F42" s="1192"/>
      <c r="G42" s="1192"/>
      <c r="H42" s="1193"/>
      <c r="I42" s="358" t="s">
        <v>490</v>
      </c>
      <c r="J42" s="359" t="s">
        <v>490</v>
      </c>
      <c r="K42" s="359" t="s">
        <v>490</v>
      </c>
      <c r="L42" s="359" t="s">
        <v>490</v>
      </c>
      <c r="M42" s="360" t="s">
        <v>490</v>
      </c>
    </row>
    <row r="43" spans="2:13" ht="27.75" customHeight="1" x14ac:dyDescent="0.2">
      <c r="B43" s="1186"/>
      <c r="C43" s="1187"/>
      <c r="D43" s="106"/>
      <c r="E43" s="1192" t="s">
        <v>33</v>
      </c>
      <c r="F43" s="1192"/>
      <c r="G43" s="1192"/>
      <c r="H43" s="1193"/>
      <c r="I43" s="358">
        <v>8384</v>
      </c>
      <c r="J43" s="359">
        <v>9404</v>
      </c>
      <c r="K43" s="359">
        <v>9291</v>
      </c>
      <c r="L43" s="359">
        <v>9226</v>
      </c>
      <c r="M43" s="360">
        <v>9133</v>
      </c>
    </row>
    <row r="44" spans="2:13" ht="27.75" customHeight="1" x14ac:dyDescent="0.2">
      <c r="B44" s="1186"/>
      <c r="C44" s="1187"/>
      <c r="D44" s="106"/>
      <c r="E44" s="1192" t="s">
        <v>34</v>
      </c>
      <c r="F44" s="1192"/>
      <c r="G44" s="1192"/>
      <c r="H44" s="1193"/>
      <c r="I44" s="358" t="s">
        <v>490</v>
      </c>
      <c r="J44" s="359" t="s">
        <v>490</v>
      </c>
      <c r="K44" s="359" t="s">
        <v>490</v>
      </c>
      <c r="L44" s="359" t="s">
        <v>490</v>
      </c>
      <c r="M44" s="360" t="s">
        <v>490</v>
      </c>
    </row>
    <row r="45" spans="2:13" ht="27.75" customHeight="1" x14ac:dyDescent="0.2">
      <c r="B45" s="1186"/>
      <c r="C45" s="1187"/>
      <c r="D45" s="106"/>
      <c r="E45" s="1192" t="s">
        <v>35</v>
      </c>
      <c r="F45" s="1192"/>
      <c r="G45" s="1192"/>
      <c r="H45" s="1193"/>
      <c r="I45" s="358">
        <v>3029</v>
      </c>
      <c r="J45" s="359">
        <v>2936</v>
      </c>
      <c r="K45" s="359">
        <v>2931</v>
      </c>
      <c r="L45" s="359">
        <v>2918</v>
      </c>
      <c r="M45" s="360">
        <v>3049</v>
      </c>
    </row>
    <row r="46" spans="2:13" ht="27.75" customHeight="1" x14ac:dyDescent="0.2">
      <c r="B46" s="1186"/>
      <c r="C46" s="1187"/>
      <c r="D46" s="107"/>
      <c r="E46" s="1192" t="s">
        <v>36</v>
      </c>
      <c r="F46" s="1192"/>
      <c r="G46" s="1192"/>
      <c r="H46" s="1193"/>
      <c r="I46" s="358" t="s">
        <v>490</v>
      </c>
      <c r="J46" s="359" t="s">
        <v>490</v>
      </c>
      <c r="K46" s="359" t="s">
        <v>490</v>
      </c>
      <c r="L46" s="359" t="s">
        <v>490</v>
      </c>
      <c r="M46" s="360" t="s">
        <v>490</v>
      </c>
    </row>
    <row r="47" spans="2:13" ht="27.75" customHeight="1" x14ac:dyDescent="0.2">
      <c r="B47" s="1186"/>
      <c r="C47" s="1187"/>
      <c r="D47" s="108"/>
      <c r="E47" s="1194" t="s">
        <v>37</v>
      </c>
      <c r="F47" s="1195"/>
      <c r="G47" s="1195"/>
      <c r="H47" s="1196"/>
      <c r="I47" s="358" t="s">
        <v>490</v>
      </c>
      <c r="J47" s="359" t="s">
        <v>490</v>
      </c>
      <c r="K47" s="359" t="s">
        <v>490</v>
      </c>
      <c r="L47" s="359" t="s">
        <v>490</v>
      </c>
      <c r="M47" s="360" t="s">
        <v>490</v>
      </c>
    </row>
    <row r="48" spans="2:13" ht="27.75" customHeight="1" x14ac:dyDescent="0.2">
      <c r="B48" s="1186"/>
      <c r="C48" s="1187"/>
      <c r="D48" s="106"/>
      <c r="E48" s="1192" t="s">
        <v>38</v>
      </c>
      <c r="F48" s="1192"/>
      <c r="G48" s="1192"/>
      <c r="H48" s="1193"/>
      <c r="I48" s="358" t="s">
        <v>490</v>
      </c>
      <c r="J48" s="359" t="s">
        <v>490</v>
      </c>
      <c r="K48" s="359" t="s">
        <v>490</v>
      </c>
      <c r="L48" s="359" t="s">
        <v>490</v>
      </c>
      <c r="M48" s="360" t="s">
        <v>490</v>
      </c>
    </row>
    <row r="49" spans="2:13" ht="27.75" customHeight="1" x14ac:dyDescent="0.2">
      <c r="B49" s="1188"/>
      <c r="C49" s="1189"/>
      <c r="D49" s="106"/>
      <c r="E49" s="1192" t="s">
        <v>39</v>
      </c>
      <c r="F49" s="1192"/>
      <c r="G49" s="1192"/>
      <c r="H49" s="1193"/>
      <c r="I49" s="358" t="s">
        <v>490</v>
      </c>
      <c r="J49" s="359" t="s">
        <v>490</v>
      </c>
      <c r="K49" s="359" t="s">
        <v>490</v>
      </c>
      <c r="L49" s="359" t="s">
        <v>490</v>
      </c>
      <c r="M49" s="360" t="s">
        <v>490</v>
      </c>
    </row>
    <row r="50" spans="2:13" ht="27.75" customHeight="1" x14ac:dyDescent="0.2">
      <c r="B50" s="1197" t="s">
        <v>40</v>
      </c>
      <c r="C50" s="1198"/>
      <c r="D50" s="109"/>
      <c r="E50" s="1192" t="s">
        <v>41</v>
      </c>
      <c r="F50" s="1192"/>
      <c r="G50" s="1192"/>
      <c r="H50" s="1193"/>
      <c r="I50" s="358">
        <v>4514</v>
      </c>
      <c r="J50" s="359">
        <v>5083</v>
      </c>
      <c r="K50" s="359">
        <v>9863</v>
      </c>
      <c r="L50" s="359">
        <v>10285</v>
      </c>
      <c r="M50" s="360">
        <v>11338</v>
      </c>
    </row>
    <row r="51" spans="2:13" ht="27.75" customHeight="1" x14ac:dyDescent="0.2">
      <c r="B51" s="1186"/>
      <c r="C51" s="1187"/>
      <c r="D51" s="106"/>
      <c r="E51" s="1192" t="s">
        <v>42</v>
      </c>
      <c r="F51" s="1192"/>
      <c r="G51" s="1192"/>
      <c r="H51" s="1193"/>
      <c r="I51" s="358">
        <v>531</v>
      </c>
      <c r="J51" s="359">
        <v>509</v>
      </c>
      <c r="K51" s="359">
        <v>498</v>
      </c>
      <c r="L51" s="359">
        <v>487</v>
      </c>
      <c r="M51" s="360">
        <v>446</v>
      </c>
    </row>
    <row r="52" spans="2:13" ht="27.75" customHeight="1" x14ac:dyDescent="0.2">
      <c r="B52" s="1188"/>
      <c r="C52" s="1189"/>
      <c r="D52" s="106"/>
      <c r="E52" s="1192" t="s">
        <v>43</v>
      </c>
      <c r="F52" s="1192"/>
      <c r="G52" s="1192"/>
      <c r="H52" s="1193"/>
      <c r="I52" s="358">
        <v>18242</v>
      </c>
      <c r="J52" s="359">
        <v>18127</v>
      </c>
      <c r="K52" s="359">
        <v>18364</v>
      </c>
      <c r="L52" s="359">
        <v>18476</v>
      </c>
      <c r="M52" s="360">
        <v>20261</v>
      </c>
    </row>
    <row r="53" spans="2:13" ht="27.75" customHeight="1" thickBot="1" x14ac:dyDescent="0.25">
      <c r="B53" s="1199" t="s">
        <v>19</v>
      </c>
      <c r="C53" s="1200"/>
      <c r="D53" s="110"/>
      <c r="E53" s="1201" t="s">
        <v>44</v>
      </c>
      <c r="F53" s="1201"/>
      <c r="G53" s="1201"/>
      <c r="H53" s="1202"/>
      <c r="I53" s="361">
        <v>15010</v>
      </c>
      <c r="J53" s="362">
        <v>15477</v>
      </c>
      <c r="K53" s="362">
        <v>11123</v>
      </c>
      <c r="L53" s="362">
        <v>10985</v>
      </c>
      <c r="M53" s="363">
        <v>11814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2VVlRwA07YJWDsgdyfVKhftlw3tMxtyl2vpqwPDcYi8onXH4hAnwFL1FfgzFKo/M4MZNXqdbi7MHFBUenPsn8A==" saltValue="QROFPUPHnDkn4xZX9vKR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2873</v>
      </c>
      <c r="G55" s="122">
        <v>3559</v>
      </c>
      <c r="H55" s="123">
        <v>5344</v>
      </c>
    </row>
    <row r="56" spans="2:8" ht="52.5" customHeight="1" x14ac:dyDescent="0.2">
      <c r="B56" s="124"/>
      <c r="C56" s="1213" t="s">
        <v>47</v>
      </c>
      <c r="D56" s="1213"/>
      <c r="E56" s="1214"/>
      <c r="F56" s="125">
        <v>1878</v>
      </c>
      <c r="G56" s="125">
        <v>1670</v>
      </c>
      <c r="H56" s="126">
        <v>1603</v>
      </c>
    </row>
    <row r="57" spans="2:8" ht="53.25" customHeight="1" x14ac:dyDescent="0.2">
      <c r="B57" s="124"/>
      <c r="C57" s="1215" t="s">
        <v>48</v>
      </c>
      <c r="D57" s="1215"/>
      <c r="E57" s="1216"/>
      <c r="F57" s="127">
        <v>4391</v>
      </c>
      <c r="G57" s="127">
        <v>4273</v>
      </c>
      <c r="H57" s="128">
        <v>3497</v>
      </c>
    </row>
    <row r="58" spans="2:8" ht="45.75" customHeight="1" x14ac:dyDescent="0.2">
      <c r="B58" s="129"/>
      <c r="C58" s="1203" t="s">
        <v>550</v>
      </c>
      <c r="D58" s="1204"/>
      <c r="E58" s="1205"/>
      <c r="F58" s="130">
        <v>2139</v>
      </c>
      <c r="G58" s="130">
        <v>2339</v>
      </c>
      <c r="H58" s="131">
        <v>1590</v>
      </c>
    </row>
    <row r="59" spans="2:8" ht="45.75" customHeight="1" x14ac:dyDescent="0.2">
      <c r="B59" s="129"/>
      <c r="C59" s="1203" t="s">
        <v>551</v>
      </c>
      <c r="D59" s="1204"/>
      <c r="E59" s="1205"/>
      <c r="F59" s="130">
        <v>1166</v>
      </c>
      <c r="G59" s="130">
        <v>881</v>
      </c>
      <c r="H59" s="131">
        <v>691</v>
      </c>
    </row>
    <row r="60" spans="2:8" ht="45.75" customHeight="1" x14ac:dyDescent="0.2">
      <c r="B60" s="129"/>
      <c r="C60" s="1203" t="s">
        <v>552</v>
      </c>
      <c r="D60" s="1204"/>
      <c r="E60" s="1205"/>
      <c r="F60" s="130">
        <v>535</v>
      </c>
      <c r="G60" s="130">
        <v>523</v>
      </c>
      <c r="H60" s="131">
        <v>603</v>
      </c>
    </row>
    <row r="61" spans="2:8" ht="45.75" customHeight="1" x14ac:dyDescent="0.2">
      <c r="B61" s="129"/>
      <c r="C61" s="1203" t="s">
        <v>553</v>
      </c>
      <c r="D61" s="1204"/>
      <c r="E61" s="1205"/>
      <c r="F61" s="130" t="s">
        <v>555</v>
      </c>
      <c r="G61" s="130">
        <v>66</v>
      </c>
      <c r="H61" s="131">
        <v>154</v>
      </c>
    </row>
    <row r="62" spans="2:8" ht="45.75" customHeight="1" thickBot="1" x14ac:dyDescent="0.25">
      <c r="B62" s="132"/>
      <c r="C62" s="1206" t="s">
        <v>554</v>
      </c>
      <c r="D62" s="1207"/>
      <c r="E62" s="1208"/>
      <c r="F62" s="133">
        <v>135</v>
      </c>
      <c r="G62" s="133">
        <v>135</v>
      </c>
      <c r="H62" s="134">
        <v>146</v>
      </c>
    </row>
    <row r="63" spans="2:8" ht="52.5" customHeight="1" thickBot="1" x14ac:dyDescent="0.25">
      <c r="B63" s="135"/>
      <c r="C63" s="1209" t="s">
        <v>49</v>
      </c>
      <c r="D63" s="1209"/>
      <c r="E63" s="1210"/>
      <c r="F63" s="136">
        <v>9142</v>
      </c>
      <c r="G63" s="136">
        <v>9502</v>
      </c>
      <c r="H63" s="137">
        <v>10443</v>
      </c>
    </row>
    <row r="64" spans="2:8" ht="13" x14ac:dyDescent="0.2"/>
  </sheetData>
  <sheetProtection algorithmName="SHA-512" hashValue="kkOqbpLujD7ypttaxhfloJtXOyuzwDWFDi95Dx9H63LvD/aNA9K5OdN5twvXO2yI3EGNo9iw+UesDupaveuPyQ==" saltValue="4LG0EWSHRlrweA02NFRj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47461</v>
      </c>
      <c r="E3" s="156"/>
      <c r="F3" s="157">
        <v>70166</v>
      </c>
      <c r="G3" s="158"/>
      <c r="H3" s="159"/>
    </row>
    <row r="4" spans="1:8" x14ac:dyDescent="0.2">
      <c r="A4" s="160"/>
      <c r="B4" s="161"/>
      <c r="C4" s="162"/>
      <c r="D4" s="163">
        <v>29704</v>
      </c>
      <c r="E4" s="164"/>
      <c r="F4" s="165">
        <v>36115</v>
      </c>
      <c r="G4" s="166"/>
      <c r="H4" s="167"/>
    </row>
    <row r="5" spans="1:8" x14ac:dyDescent="0.2">
      <c r="A5" s="148" t="s">
        <v>522</v>
      </c>
      <c r="B5" s="153"/>
      <c r="C5" s="154"/>
      <c r="D5" s="155">
        <v>53439</v>
      </c>
      <c r="E5" s="156"/>
      <c r="F5" s="157">
        <v>70329</v>
      </c>
      <c r="G5" s="158"/>
      <c r="H5" s="159"/>
    </row>
    <row r="6" spans="1:8" x14ac:dyDescent="0.2">
      <c r="A6" s="160"/>
      <c r="B6" s="161"/>
      <c r="C6" s="162"/>
      <c r="D6" s="163">
        <v>38681</v>
      </c>
      <c r="E6" s="164"/>
      <c r="F6" s="165">
        <v>39403</v>
      </c>
      <c r="G6" s="166"/>
      <c r="H6" s="167"/>
    </row>
    <row r="7" spans="1:8" x14ac:dyDescent="0.2">
      <c r="A7" s="148" t="s">
        <v>523</v>
      </c>
      <c r="B7" s="153"/>
      <c r="C7" s="154"/>
      <c r="D7" s="155">
        <v>76924</v>
      </c>
      <c r="E7" s="156"/>
      <c r="F7" s="157">
        <v>71871</v>
      </c>
      <c r="G7" s="158"/>
      <c r="H7" s="159"/>
    </row>
    <row r="8" spans="1:8" x14ac:dyDescent="0.2">
      <c r="A8" s="160"/>
      <c r="B8" s="161"/>
      <c r="C8" s="162"/>
      <c r="D8" s="163">
        <v>35637</v>
      </c>
      <c r="E8" s="164"/>
      <c r="F8" s="165">
        <v>38232</v>
      </c>
      <c r="G8" s="166"/>
      <c r="H8" s="167"/>
    </row>
    <row r="9" spans="1:8" x14ac:dyDescent="0.2">
      <c r="A9" s="148" t="s">
        <v>524</v>
      </c>
      <c r="B9" s="153"/>
      <c r="C9" s="154"/>
      <c r="D9" s="155">
        <v>61555</v>
      </c>
      <c r="E9" s="156"/>
      <c r="F9" s="157">
        <v>71807</v>
      </c>
      <c r="G9" s="158"/>
      <c r="H9" s="159"/>
    </row>
    <row r="10" spans="1:8" x14ac:dyDescent="0.2">
      <c r="A10" s="160"/>
      <c r="B10" s="161"/>
      <c r="C10" s="162"/>
      <c r="D10" s="163">
        <v>50768</v>
      </c>
      <c r="E10" s="164"/>
      <c r="F10" s="165">
        <v>37333</v>
      </c>
      <c r="G10" s="166"/>
      <c r="H10" s="167"/>
    </row>
    <row r="11" spans="1:8" x14ac:dyDescent="0.2">
      <c r="A11" s="148" t="s">
        <v>525</v>
      </c>
      <c r="B11" s="153"/>
      <c r="C11" s="154"/>
      <c r="D11" s="155">
        <v>127114</v>
      </c>
      <c r="E11" s="156"/>
      <c r="F11" s="157">
        <v>80821</v>
      </c>
      <c r="G11" s="158"/>
      <c r="H11" s="159"/>
    </row>
    <row r="12" spans="1:8" x14ac:dyDescent="0.2">
      <c r="A12" s="160"/>
      <c r="B12" s="161"/>
      <c r="C12" s="168"/>
      <c r="D12" s="163">
        <v>113821</v>
      </c>
      <c r="E12" s="164"/>
      <c r="F12" s="165">
        <v>49586</v>
      </c>
      <c r="G12" s="166"/>
      <c r="H12" s="167"/>
    </row>
    <row r="13" spans="1:8" x14ac:dyDescent="0.2">
      <c r="A13" s="148"/>
      <c r="B13" s="153"/>
      <c r="C13" s="169"/>
      <c r="D13" s="170">
        <v>73299</v>
      </c>
      <c r="E13" s="171"/>
      <c r="F13" s="172">
        <v>72999</v>
      </c>
      <c r="G13" s="173"/>
      <c r="H13" s="159"/>
    </row>
    <row r="14" spans="1:8" x14ac:dyDescent="0.2">
      <c r="A14" s="160"/>
      <c r="B14" s="161"/>
      <c r="C14" s="162"/>
      <c r="D14" s="163">
        <v>53722</v>
      </c>
      <c r="E14" s="164"/>
      <c r="F14" s="165">
        <v>40134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5.44</v>
      </c>
      <c r="C19" s="174">
        <f>ROUND(VALUE(SUBSTITUTE(実質収支比率等に係る経年分析!G$48,"▲","-")),2)</f>
        <v>6.24</v>
      </c>
      <c r="D19" s="174">
        <f>ROUND(VALUE(SUBSTITUTE(実質収支比率等に係る経年分析!H$48,"▲","-")),2)</f>
        <v>6.21</v>
      </c>
      <c r="E19" s="174">
        <f>ROUND(VALUE(SUBSTITUTE(実質収支比率等に係る経年分析!I$48,"▲","-")),2)</f>
        <v>6.39</v>
      </c>
      <c r="F19" s="174">
        <f>ROUND(VALUE(SUBSTITUTE(実質収支比率等に係る経年分析!J$48,"▲","-")),2)</f>
        <v>7.6</v>
      </c>
    </row>
    <row r="20" spans="1:11" x14ac:dyDescent="0.2">
      <c r="A20" s="174" t="s">
        <v>53</v>
      </c>
      <c r="B20" s="174">
        <f>ROUND(VALUE(SUBSTITUTE(実質収支比率等に係る経年分析!F$47,"▲","-")),2)</f>
        <v>12.63</v>
      </c>
      <c r="C20" s="174">
        <f>ROUND(VALUE(SUBSTITUTE(実質収支比率等に係る経年分析!G$47,"▲","-")),2)</f>
        <v>9.9600000000000009</v>
      </c>
      <c r="D20" s="174">
        <f>ROUND(VALUE(SUBSTITUTE(実質収支比率等に係る経年分析!H$47,"▲","-")),2)</f>
        <v>20.22</v>
      </c>
      <c r="E20" s="174">
        <f>ROUND(VALUE(SUBSTITUTE(実質収支比率等に係る経年分析!I$47,"▲","-")),2)</f>
        <v>25.93</v>
      </c>
      <c r="F20" s="174">
        <f>ROUND(VALUE(SUBSTITUTE(実質収支比率等に係る経年分析!J$47,"▲","-")),2)</f>
        <v>38.78</v>
      </c>
    </row>
    <row r="21" spans="1:11" x14ac:dyDescent="0.2">
      <c r="A21" s="174" t="s">
        <v>54</v>
      </c>
      <c r="B21" s="174">
        <f>IF(ISNUMBER(VALUE(SUBSTITUTE(実質収支比率等に係る経年分析!F$49,"▲","-"))),ROUND(VALUE(SUBSTITUTE(実質収支比率等に係る経年分析!F$49,"▲","-")),2),NA())</f>
        <v>-1.47</v>
      </c>
      <c r="C21" s="174">
        <f>IF(ISNUMBER(VALUE(SUBSTITUTE(実質収支比率等に係る経年分析!G$49,"▲","-"))),ROUND(VALUE(SUBSTITUTE(実質収支比率等に係る経年分析!G$49,"▲","-")),2),NA())</f>
        <v>-1.31</v>
      </c>
      <c r="D21" s="174">
        <f>IF(ISNUMBER(VALUE(SUBSTITUTE(実質収支比率等に係る経年分析!H$49,"▲","-"))),ROUND(VALUE(SUBSTITUTE(実質収支比率等に係る経年分析!H$49,"▲","-")),2),NA())</f>
        <v>10.83</v>
      </c>
      <c r="E21" s="174">
        <f>IF(ISNUMBER(VALUE(SUBSTITUTE(実質収支比率等に係る経年分析!I$49,"▲","-"))),ROUND(VALUE(SUBSTITUTE(実質収支比率等に係る経年分析!I$49,"▲","-")),2),NA())</f>
        <v>4.95</v>
      </c>
      <c r="F21" s="174">
        <f>IF(ISNUMBER(VALUE(SUBSTITUTE(実質収支比率等に係る経年分析!J$49,"▲","-"))),ROUND(VALUE(SUBSTITUTE(実質収支比率等に係る経年分析!J$49,"▲","-")),2),NA())</f>
        <v>14.66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鳴門市光熱水費等支出特別会計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鳴門市後期高齢者医療特別会計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2">
      <c r="A31" s="175" t="str">
        <f>IF(連結実質赤字比率に係る赤字・黒字の構成分析!C$39="",NA(),連結実質赤字比率に係る赤字・黒字の構成分析!C$39)</f>
        <v>鳴門市国民健康保険事業特別会計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0.45</v>
      </c>
    </row>
    <row r="32" spans="1:11" x14ac:dyDescent="0.2">
      <c r="A32" s="175" t="str">
        <f>IF(連結実質赤字比率に係る赤字・黒字の構成分析!C$38="",NA(),連結実質赤字比率に係る赤字・黒字の構成分析!C$38)</f>
        <v>鳴門市下水道事業会計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2.2000000000000002</v>
      </c>
    </row>
    <row r="33" spans="1:16" x14ac:dyDescent="0.2">
      <c r="A33" s="175" t="str">
        <f>IF(連結実質赤字比率に係る赤字・黒字の構成分析!C$37="",NA(),連結実質赤字比率に係る赤字・黒字の構成分析!C$37)</f>
        <v>鳴門市介護保険事業特別会計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4.1500000000000004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4.1900000000000004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7.59</v>
      </c>
    </row>
    <row r="35" spans="1:16" x14ac:dyDescent="0.2">
      <c r="A35" s="175" t="str">
        <f>IF(連結実質赤字比率に係る赤字・黒字の構成分析!C$35="",NA(),連結実質赤字比率に係る赤字・黒字の構成分析!C$35)</f>
        <v>鳴門市水道事業会計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16.420000000000002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21.49</v>
      </c>
    </row>
    <row r="36" spans="1:16" x14ac:dyDescent="0.2">
      <c r="A36" s="175" t="str">
        <f>IF(連結実質赤字比率に係る赤字・黒字の構成分析!C$34="",NA(),連結実質赤字比率に係る赤字・黒字の構成分析!C$34)</f>
        <v>鳴門市モーターボート競走事業会計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114.46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213.86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1604</v>
      </c>
      <c r="E42" s="176"/>
      <c r="F42" s="176"/>
      <c r="G42" s="176">
        <f>'実質公債費比率（分子）の構造'!L$52</f>
        <v>1619</v>
      </c>
      <c r="H42" s="176"/>
      <c r="I42" s="176"/>
      <c r="J42" s="176">
        <f>'実質公債費比率（分子）の構造'!M$52</f>
        <v>1571</v>
      </c>
      <c r="K42" s="176"/>
      <c r="L42" s="176"/>
      <c r="M42" s="176">
        <f>'実質公債費比率（分子）の構造'!N$52</f>
        <v>1537</v>
      </c>
      <c r="N42" s="176"/>
      <c r="O42" s="176"/>
      <c r="P42" s="176">
        <f>'実質公債費比率（分子）の構造'!O$52</f>
        <v>1410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345</v>
      </c>
      <c r="C46" s="176"/>
      <c r="D46" s="176"/>
      <c r="E46" s="176">
        <f>'実質公債費比率（分子）の構造'!L$48</f>
        <v>349</v>
      </c>
      <c r="F46" s="176"/>
      <c r="G46" s="176"/>
      <c r="H46" s="176">
        <f>'実質公債費比率（分子）の構造'!M$48</f>
        <v>361</v>
      </c>
      <c r="I46" s="176"/>
      <c r="J46" s="176"/>
      <c r="K46" s="176">
        <f>'実質公債費比率（分子）の構造'!N$48</f>
        <v>354</v>
      </c>
      <c r="L46" s="176"/>
      <c r="M46" s="176"/>
      <c r="N46" s="176">
        <f>'実質公債費比率（分子）の構造'!O$48</f>
        <v>366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2775</v>
      </c>
      <c r="C49" s="176"/>
      <c r="D49" s="176"/>
      <c r="E49" s="176">
        <f>'実質公債費比率（分子）の構造'!L$45</f>
        <v>2779</v>
      </c>
      <c r="F49" s="176"/>
      <c r="G49" s="176"/>
      <c r="H49" s="176">
        <f>'実質公債費比率（分子）の構造'!M$45</f>
        <v>2777</v>
      </c>
      <c r="I49" s="176"/>
      <c r="J49" s="176"/>
      <c r="K49" s="176">
        <f>'実質公債費比率（分子）の構造'!N$45</f>
        <v>2682</v>
      </c>
      <c r="L49" s="176"/>
      <c r="M49" s="176"/>
      <c r="N49" s="176">
        <f>'実質公債費比率（分子）の構造'!O$45</f>
        <v>2446</v>
      </c>
      <c r="O49" s="176"/>
      <c r="P49" s="176"/>
    </row>
    <row r="50" spans="1:16" x14ac:dyDescent="0.2">
      <c r="A50" s="176" t="s">
        <v>67</v>
      </c>
      <c r="B50" s="176" t="e">
        <f>NA()</f>
        <v>#N/A</v>
      </c>
      <c r="C50" s="176">
        <f>IF(ISNUMBER('実質公債費比率（分子）の構造'!K$53),'実質公債費比率（分子）の構造'!K$53,NA())</f>
        <v>1516</v>
      </c>
      <c r="D50" s="176" t="e">
        <f>NA()</f>
        <v>#N/A</v>
      </c>
      <c r="E50" s="176" t="e">
        <f>NA()</f>
        <v>#N/A</v>
      </c>
      <c r="F50" s="176">
        <f>IF(ISNUMBER('実質公債費比率（分子）の構造'!L$53),'実質公債費比率（分子）の構造'!L$53,NA())</f>
        <v>1509</v>
      </c>
      <c r="G50" s="176" t="e">
        <f>NA()</f>
        <v>#N/A</v>
      </c>
      <c r="H50" s="176" t="e">
        <f>NA()</f>
        <v>#N/A</v>
      </c>
      <c r="I50" s="176">
        <f>IF(ISNUMBER('実質公債費比率（分子）の構造'!M$53),'実質公債費比率（分子）の構造'!M$53,NA())</f>
        <v>1567</v>
      </c>
      <c r="J50" s="176" t="e">
        <f>NA()</f>
        <v>#N/A</v>
      </c>
      <c r="K50" s="176" t="e">
        <f>NA()</f>
        <v>#N/A</v>
      </c>
      <c r="L50" s="176">
        <f>IF(ISNUMBER('実質公債費比率（分子）の構造'!N$53),'実質公債費比率（分子）の構造'!N$53,NA())</f>
        <v>1499</v>
      </c>
      <c r="M50" s="176" t="e">
        <f>NA()</f>
        <v>#N/A</v>
      </c>
      <c r="N50" s="176" t="e">
        <f>NA()</f>
        <v>#N/A</v>
      </c>
      <c r="O50" s="176">
        <f>IF(ISNUMBER('実質公債費比率（分子）の構造'!O$53),'実質公債費比率（分子）の構造'!O$53,NA())</f>
        <v>1402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18242</v>
      </c>
      <c r="E56" s="175"/>
      <c r="F56" s="175"/>
      <c r="G56" s="175">
        <f>'将来負担比率（分子）の構造'!J$52</f>
        <v>18127</v>
      </c>
      <c r="H56" s="175"/>
      <c r="I56" s="175"/>
      <c r="J56" s="175">
        <f>'将来負担比率（分子）の構造'!K$52</f>
        <v>18364</v>
      </c>
      <c r="K56" s="175"/>
      <c r="L56" s="175"/>
      <c r="M56" s="175">
        <f>'将来負担比率（分子）の構造'!L$52</f>
        <v>18476</v>
      </c>
      <c r="N56" s="175"/>
      <c r="O56" s="175"/>
      <c r="P56" s="175">
        <f>'将来負担比率（分子）の構造'!M$52</f>
        <v>20261</v>
      </c>
    </row>
    <row r="57" spans="1:16" x14ac:dyDescent="0.2">
      <c r="A57" s="175" t="s">
        <v>42</v>
      </c>
      <c r="B57" s="175"/>
      <c r="C57" s="175"/>
      <c r="D57" s="175">
        <f>'将来負担比率（分子）の構造'!I$51</f>
        <v>531</v>
      </c>
      <c r="E57" s="175"/>
      <c r="F57" s="175"/>
      <c r="G57" s="175">
        <f>'将来負担比率（分子）の構造'!J$51</f>
        <v>509</v>
      </c>
      <c r="H57" s="175"/>
      <c r="I57" s="175"/>
      <c r="J57" s="175">
        <f>'将来負担比率（分子）の構造'!K$51</f>
        <v>498</v>
      </c>
      <c r="K57" s="175"/>
      <c r="L57" s="175"/>
      <c r="M57" s="175">
        <f>'将来負担比率（分子）の構造'!L$51</f>
        <v>487</v>
      </c>
      <c r="N57" s="175"/>
      <c r="O57" s="175"/>
      <c r="P57" s="175">
        <f>'将来負担比率（分子）の構造'!M$51</f>
        <v>446</v>
      </c>
    </row>
    <row r="58" spans="1:16" x14ac:dyDescent="0.2">
      <c r="A58" s="175" t="s">
        <v>41</v>
      </c>
      <c r="B58" s="175"/>
      <c r="C58" s="175"/>
      <c r="D58" s="175">
        <f>'将来負担比率（分子）の構造'!I$50</f>
        <v>4514</v>
      </c>
      <c r="E58" s="175"/>
      <c r="F58" s="175"/>
      <c r="G58" s="175">
        <f>'将来負担比率（分子）の構造'!J$50</f>
        <v>5083</v>
      </c>
      <c r="H58" s="175"/>
      <c r="I58" s="175"/>
      <c r="J58" s="175">
        <f>'将来負担比率（分子）の構造'!K$50</f>
        <v>9863</v>
      </c>
      <c r="K58" s="175"/>
      <c r="L58" s="175"/>
      <c r="M58" s="175">
        <f>'将来負担比率（分子）の構造'!L$50</f>
        <v>10285</v>
      </c>
      <c r="N58" s="175"/>
      <c r="O58" s="175"/>
      <c r="P58" s="175">
        <f>'将来負担比率（分子）の構造'!M$50</f>
        <v>11338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3029</v>
      </c>
      <c r="C62" s="175"/>
      <c r="D62" s="175"/>
      <c r="E62" s="175">
        <f>'将来負担比率（分子）の構造'!J$45</f>
        <v>2936</v>
      </c>
      <c r="F62" s="175"/>
      <c r="G62" s="175"/>
      <c r="H62" s="175">
        <f>'将来負担比率（分子）の構造'!K$45</f>
        <v>2931</v>
      </c>
      <c r="I62" s="175"/>
      <c r="J62" s="175"/>
      <c r="K62" s="175">
        <f>'将来負担比率（分子）の構造'!L$45</f>
        <v>2918</v>
      </c>
      <c r="L62" s="175"/>
      <c r="M62" s="175"/>
      <c r="N62" s="175">
        <f>'将来負担比率（分子）の構造'!M$45</f>
        <v>3049</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8384</v>
      </c>
      <c r="C64" s="175"/>
      <c r="D64" s="175"/>
      <c r="E64" s="175">
        <f>'将来負担比率（分子）の構造'!J$43</f>
        <v>9404</v>
      </c>
      <c r="F64" s="175"/>
      <c r="G64" s="175"/>
      <c r="H64" s="175">
        <f>'将来負担比率（分子）の構造'!K$43</f>
        <v>9291</v>
      </c>
      <c r="I64" s="175"/>
      <c r="J64" s="175"/>
      <c r="K64" s="175">
        <f>'将来負担比率（分子）の構造'!L$43</f>
        <v>9226</v>
      </c>
      <c r="L64" s="175"/>
      <c r="M64" s="175"/>
      <c r="N64" s="175">
        <f>'将来負担比率（分子）の構造'!M$43</f>
        <v>9133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26885</v>
      </c>
      <c r="C66" s="175"/>
      <c r="D66" s="175"/>
      <c r="E66" s="175">
        <f>'将来負担比率（分子）の構造'!J$41</f>
        <v>26857</v>
      </c>
      <c r="F66" s="175"/>
      <c r="G66" s="175"/>
      <c r="H66" s="175">
        <f>'将来負担比率（分子）の構造'!K$41</f>
        <v>27627</v>
      </c>
      <c r="I66" s="175"/>
      <c r="J66" s="175"/>
      <c r="K66" s="175">
        <f>'将来負担比率（分子）の構造'!L$41</f>
        <v>28089</v>
      </c>
      <c r="L66" s="175"/>
      <c r="M66" s="175"/>
      <c r="N66" s="175">
        <f>'将来負担比率（分子）の構造'!M$41</f>
        <v>31678</v>
      </c>
      <c r="O66" s="175"/>
      <c r="P66" s="175"/>
    </row>
    <row r="67" spans="1:16" x14ac:dyDescent="0.2">
      <c r="A67" s="175" t="s">
        <v>71</v>
      </c>
      <c r="B67" s="175" t="e">
        <f>NA()</f>
        <v>#N/A</v>
      </c>
      <c r="C67" s="175">
        <f>IF(ISNUMBER('将来負担比率（分子）の構造'!I$53), IF('将来負担比率（分子）の構造'!I$53 &lt; 0, 0, '将来負担比率（分子）の構造'!I$53), NA())</f>
        <v>15010</v>
      </c>
      <c r="D67" s="175" t="e">
        <f>NA()</f>
        <v>#N/A</v>
      </c>
      <c r="E67" s="175" t="e">
        <f>NA()</f>
        <v>#N/A</v>
      </c>
      <c r="F67" s="175">
        <f>IF(ISNUMBER('将来負担比率（分子）の構造'!J$53), IF('将来負担比率（分子）の構造'!J$53 &lt; 0, 0, '将来負担比率（分子）の構造'!J$53), NA())</f>
        <v>15477</v>
      </c>
      <c r="G67" s="175" t="e">
        <f>NA()</f>
        <v>#N/A</v>
      </c>
      <c r="H67" s="175" t="e">
        <f>NA()</f>
        <v>#N/A</v>
      </c>
      <c r="I67" s="175">
        <f>IF(ISNUMBER('将来負担比率（分子）の構造'!K$53), IF('将来負担比率（分子）の構造'!K$53 &lt; 0, 0, '将来負担比率（分子）の構造'!K$53), NA())</f>
        <v>11123</v>
      </c>
      <c r="J67" s="175" t="e">
        <f>NA()</f>
        <v>#N/A</v>
      </c>
      <c r="K67" s="175" t="e">
        <f>NA()</f>
        <v>#N/A</v>
      </c>
      <c r="L67" s="175">
        <f>IF(ISNUMBER('将来負担比率（分子）の構造'!L$53), IF('将来負担比率（分子）の構造'!L$53 &lt; 0, 0, '将来負担比率（分子）の構造'!L$53), NA())</f>
        <v>10985</v>
      </c>
      <c r="M67" s="175" t="e">
        <f>NA()</f>
        <v>#N/A</v>
      </c>
      <c r="N67" s="175" t="e">
        <f>NA()</f>
        <v>#N/A</v>
      </c>
      <c r="O67" s="175">
        <f>IF(ISNUMBER('将来負担比率（分子）の構造'!M$53), IF('将来負担比率（分子）の構造'!M$53 &lt; 0, 0, '将来負担比率（分子）の構造'!M$53), NA())</f>
        <v>11814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2873</v>
      </c>
      <c r="C72" s="179">
        <f>基金残高に係る経年分析!G55</f>
        <v>3559</v>
      </c>
      <c r="D72" s="179">
        <f>基金残高に係る経年分析!H55</f>
        <v>5344</v>
      </c>
    </row>
    <row r="73" spans="1:16" x14ac:dyDescent="0.2">
      <c r="A73" s="178" t="s">
        <v>74</v>
      </c>
      <c r="B73" s="179">
        <f>基金残高に係る経年分析!F56</f>
        <v>1878</v>
      </c>
      <c r="C73" s="179">
        <f>基金残高に係る経年分析!G56</f>
        <v>1670</v>
      </c>
      <c r="D73" s="179">
        <f>基金残高に係る経年分析!H56</f>
        <v>1603</v>
      </c>
    </row>
    <row r="74" spans="1:16" x14ac:dyDescent="0.2">
      <c r="A74" s="178" t="s">
        <v>75</v>
      </c>
      <c r="B74" s="179">
        <f>基金残高に係る経年分析!F57</f>
        <v>4391</v>
      </c>
      <c r="C74" s="179">
        <f>基金残高に係る経年分析!G57</f>
        <v>4273</v>
      </c>
      <c r="D74" s="179">
        <f>基金残高に係る経年分析!H57</f>
        <v>3497</v>
      </c>
    </row>
  </sheetData>
  <sheetProtection algorithmName="SHA-512" hashValue="2thjavmKJDEL5t8m0kSJ3DCAcrLm4oWotMiWoAAkAI3AjSkcGbxpSKUejXI6r4l7nWvt/8aOsZXxWZtbMQ9LHg==" saltValue="TrFfimDIiNBuUghZKQ1u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2025-03-18T04:07:29Z</cp:lastPrinted>
  <dcterms:created xsi:type="dcterms:W3CDTF">2025-02-19T04:23:37Z</dcterms:created>
  <dcterms:modified xsi:type="dcterms:W3CDTF">2025-03-21T01:28:09Z</dcterms:modified>
  <cp:category/>
</cp:coreProperties>
</file>