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529328B6-A165-446E-BC96-152BA78A6FDD}" xr6:coauthVersionLast="47" xr6:coauthVersionMax="47" xr10:uidLastSave="{00000000-0000-0000-0000-000000000000}"/>
  <bookViews>
    <workbookView xWindow="-27610" yWindow="460" windowWidth="2575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U39" i="10"/>
  <c r="C39" i="10"/>
  <c r="BW38" i="10"/>
  <c r="BE38" i="10"/>
  <c r="U38" i="10"/>
  <c r="C38" i="10"/>
  <c r="BE37" i="10"/>
  <c r="U37" i="10"/>
  <c r="BE36" i="10"/>
  <c r="BE35"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AM37" i="10" s="1"/>
  <c r="AM38" i="10" s="1"/>
  <c r="AM39" i="10" s="1"/>
  <c r="BE34" i="10" l="1"/>
  <c r="BW34" i="10" s="1"/>
  <c r="BW35" i="10" s="1"/>
  <c r="BW36" i="10" s="1"/>
  <c r="BW37" i="10" s="1"/>
  <c r="CO34" i="10" l="1"/>
  <c r="CO35" i="10" s="1"/>
  <c r="CO36" i="10" s="1"/>
  <c r="CO37" i="10" s="1"/>
  <c r="CO38" i="10" s="1"/>
</calcChain>
</file>

<file path=xl/sharedStrings.xml><?xml version="1.0" encoding="utf-8"?>
<sst xmlns="http://schemas.openxmlformats.org/spreadsheetml/2006/main" count="1067" uniqueCount="576">
  <si>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</si>
  <si>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</si>
  <si>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</si>
  <si>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</si>
  <si>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</si>
  <si>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</si>
  <si>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</si>
  <si>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</si>
  <si>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</si>
  <si>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</si>
  <si>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</si>
  <si>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</si>
  <si>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</si>
  <si>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</si>
  <si>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</si>
  <si>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</si>
  <si>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</si>
  <si>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</si>
  <si>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</si>
  <si>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</si>
  <si>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</si>
  <si>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</si>
  <si>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</si>
  <si>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</si>
  <si>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</si>
  <si>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</si>
  <si>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</si>
  <si>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</si>
  <si>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</si>
  <si>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</si>
  <si>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</si>
  <si>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</si>
  <si>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</si>
  <si>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</si>
  <si>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</si>
  <si>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</si>
  <si>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</si>
  <si>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</si>
  <si>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</si>
  <si>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</si>
  <si>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</si>
  <si>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</si>
  <si>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</si>
  <si>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</si>
  <si>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</si>
  <si>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</si>
  <si>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</si>
  <si>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</si>
  <si>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</si>
  <si>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</si>
  <si>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</si>
  <si>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</si>
  <si>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</si>
  <si>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</si>
  <si>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</si>
  <si>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</si>
  <si>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</si>
  <si>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</si>
  <si>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</si>
  <si>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</si>
  <si>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</si>
  <si>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</si>
  <si>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</si>
  <si>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</si>
  <si>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</si>
  <si>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</si>
  <si>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</si>
  <si>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</si>
  <si>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</si>
  <si>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</si>
  <si>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</si>
  <si>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</si>
  <si>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</si>
  <si>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</si>
  <si>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</si>
  <si>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</si>
  <si>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</si>
  <si>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</si>
  <si>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</si>
  <si>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</si>
  <si>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</si>
  <si>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</si>
  <si>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</si>
  <si>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</si>
  <si>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</si>
  <si>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</si>
  <si>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</si>
  <si>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</si>
  <si>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</si>
  <si>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</si>
  <si>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</si>
  <si>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</si>
  <si>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</si>
  <si>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</si>
  <si>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</si>
  <si>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</si>
  <si>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</si>
  <si>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</si>
  <si>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</si>
  <si>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</si>
  <si>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</si>
  <si>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</si>
  <si>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</si>
  <si>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</si>
  <si>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</si>
  <si>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</si>
  <si>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</si>
  <si>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</si>
  <si>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</si>
  <si>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</si>
  <si>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</si>
  <si>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</si>
  <si>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</si>
  <si>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</si>
  <si>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</si>
  <si>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</si>
  <si>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</si>
  <si>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</si>
  <si>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</si>
  <si>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</si>
  <si>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</si>
  <si>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</si>
  <si>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</si>
  <si>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</si>
  <si>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</si>
  <si>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</si>
  <si>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</si>
  <si>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</si>
  <si>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</si>
  <si>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</si>
  <si>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</si>
  <si>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</si>
  <si>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</si>
  <si>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</si>
  <si>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</si>
  <si>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</si>
  <si>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</si>
  <si>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</si>
  <si>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</si>
  <si>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</si>
  <si>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</si>
  <si>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</si>
  <si>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</si>
  <si>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</si>
  <si>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</si>
  <si>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</si>
  <si>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</si>
  <si>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</si>
  <si>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</si>
  <si>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</si>
  <si>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</si>
  <si>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</si>
  <si>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</si>
  <si>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</si>
  <si>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</si>
  <si>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</si>
  <si>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</si>
  <si>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</si>
  <si>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</si>
  <si>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</si>
  <si>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</si>
  <si>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</si>
  <si>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</si>
  <si>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</si>
  <si>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</si>
  <si>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</si>
  <si>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</si>
  <si>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</si>
  <si>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</si>
  <si>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</si>
  <si>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</si>
  <si>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</si>
  <si>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</si>
  <si>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</si>
  <si>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</si>
  <si>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</si>
  <si>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</si>
  <si>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</si>
  <si>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</si>
  <si>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</si>
  <si>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</si>
  <si>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</si>
  <si>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</si>
  <si>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</si>
  <si>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</si>
  <si>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</si>
  <si>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</si>
  <si>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</si>
  <si>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</si>
  <si>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</si>
  <si>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</si>
  <si>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</si>
  <si>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</si>
  <si>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</si>
  <si>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</si>
  <si>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</si>
  <si>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</si>
  <si>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</si>
  <si>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</si>
  <si>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</si>
  <si>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</si>
  <si>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</si>
  <si>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</si>
  <si>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徳島県徳島市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</si>
  <si>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</si>
  <si>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</si>
  <si>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</si>
  <si>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</si>
  <si>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</si>
  <si>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</si>
  <si>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</si>
  <si>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</si>
  <si>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</si>
  <si>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</si>
  <si>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</si>
  <si>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</si>
  <si>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</si>
  <si>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</si>
  <si>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</si>
  <si>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</si>
  <si>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</si>
  <si>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</si>
  <si>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</si>
  <si>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</si>
  <si>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</si>
  <si>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</si>
  <si>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</si>
  <si>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</si>
  <si>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</si>
  <si>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</si>
  <si>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</si>
  <si>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</si>
  <si>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</si>
  <si>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</si>
  <si>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</si>
  <si>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</si>
  <si>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</si>
  <si>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</si>
  <si>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</si>
  <si>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</si>
  <si>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</si>
  <si>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</si>
  <si>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</si>
  <si>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</si>
  <si>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</si>
  <si>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</si>
  <si>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</si>
  <si>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</si>
  <si>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</si>
  <si>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</si>
  <si>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</si>
  <si>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</si>
  <si>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</si>
  <si>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</si>
  <si>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</si>
  <si>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</si>
  <si>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</si>
  <si>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</si>
  <si>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</si>
  <si>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</si>
  <si>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</si>
  <si>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</si>
  <si>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</si>
  <si>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</si>
  <si>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</si>
  <si>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</si>
  <si>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</si>
  <si>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</si>
  <si>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</si>
  <si>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</si>
  <si>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</si>
  <si>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</si>
  <si>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</si>
  <si>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</si>
  <si>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</si>
  <si>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</si>
  <si>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</si>
  <si>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</si>
  <si>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</si>
  <si>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</si>
  <si>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</si>
  <si>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</si>
  <si>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</si>
  <si>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</si>
  <si>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</si>
  <si>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</si>
  <si>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</si>
  <si>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</si>
  <si>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</si>
  <si>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</si>
  <si>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</si>
  <si>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</si>
  <si>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</si>
  <si>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</si>
  <si>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</si>
  <si>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</si>
  <si>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</si>
  <si>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</si>
  <si>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</si>
  <si>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</si>
  <si>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</si>
  <si>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</si>
  <si>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</si>
  <si>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</si>
  <si>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</si>
  <si>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</si>
  <si>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</si>
  <si>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</si>
  <si>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</si>
  <si>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</si>
  <si>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</si>
  <si>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</si>
  <si>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</si>
  <si>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</si>
  <si>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</si>
  <si>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</si>
  <si>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</si>
  <si>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</si>
  <si>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</si>
  <si>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</si>
  <si>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</si>
  <si>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</si>
  <si>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</si>
  <si>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</si>
  <si>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</si>
  <si>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</si>
  <si>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</si>
  <si>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</si>
  <si>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</si>
  <si>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</si>
  <si>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</si>
  <si>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</si>
  <si>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</si>
  <si>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</si>
  <si>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</si>
  <si>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</si>
  <si>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</si>
  <si>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</si>
  <si>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</si>
  <si>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</si>
  <si>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</si>
  <si>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</si>
  <si>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</si>
  <si>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</si>
  <si>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</si>
  <si>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</si>
  <si>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</si>
  <si>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</si>
  <si>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</si>
  <si>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</si>
  <si>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</si>
  <si>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</si>
  <si>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</si>
  <si>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</si>
  <si>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徳島県徳島市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</si>
  <si>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</si>
  <si>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</si>
  <si>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</si>
  <si>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</si>
  <si>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</si>
  <si>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</si>
  <si>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</si>
  <si>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</si>
  <si>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</si>
  <si>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</si>
  <si>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</si>
  <si>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</si>
  <si>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</si>
  <si>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</si>
  <si>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</si>
  <si>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</si>
  <si>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</si>
  <si>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</si>
  <si>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</si>
  <si>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</si>
  <si>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</si>
  <si>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</si>
  <si>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</si>
  <si>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</si>
  <si>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</si>
  <si>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</si>
  <si>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</si>
  <si>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</si>
  <si>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</si>
  <si>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</si>
  <si>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</si>
  <si>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</si>
  <si>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</si>
  <si>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</si>
  <si>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</si>
  <si>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</si>
  <si>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</si>
  <si>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</si>
  <si>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</si>
  <si>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</si>
  <si>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</si>
  <si>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</si>
  <si>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徳島市水道事業会計</t>
    <phoneticPr fontId="5"/>
  </si>
  <si>
    <t>徳島市公共下水道事業会計</t>
    <phoneticPr fontId="5"/>
  </si>
  <si>
    <t>徳島市営旅客自動車運送事業会計</t>
    <phoneticPr fontId="5"/>
  </si>
  <si>
    <t>徳島市民病院事業会計</t>
    <phoneticPr fontId="5"/>
  </si>
  <si>
    <t>徳島市立食肉センター事業特別会計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</si>
  <si>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</si>
  <si>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</si>
  <si>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</si>
  <si>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</si>
  <si>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</si>
  <si>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</si>
  <si>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</si>
  <si>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</si>
  <si>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</si>
  <si>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</si>
  <si>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</si>
  <si>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</si>
  <si>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</si>
  <si>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</si>
  <si>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</si>
  <si>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</si>
  <si>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</si>
  <si>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</si>
  <si>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</si>
  <si>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</si>
  <si>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</si>
  <si>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</si>
  <si>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</si>
  <si>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</si>
  <si>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</si>
  <si>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</si>
  <si>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</si>
  <si>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</si>
  <si>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</si>
  <si>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</si>
  <si>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</si>
  <si>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</si>
  <si>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</si>
  <si>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</si>
  <si>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</si>
  <si>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</si>
  <si>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</si>
  <si>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</si>
  <si>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</si>
  <si>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</si>
  <si>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</si>
  <si>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</si>
  <si>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</si>
  <si>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</si>
  <si>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</si>
  <si>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</si>
  <si>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</si>
  <si>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</si>
  <si>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</si>
  <si>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</si>
  <si>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</si>
  <si>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</si>
  <si>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</si>
  <si>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</si>
  <si>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</si>
  <si>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</si>
  <si>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</si>
  <si>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</si>
  <si>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</si>
  <si>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</si>
  <si>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</si>
  <si>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</si>
  <si>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</si>
  <si>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</si>
  <si>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</si>
  <si>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</si>
  <si>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</si>
  <si>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</si>
  <si>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</si>
  <si>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</si>
  <si>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</si>
  <si>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</si>
  <si>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</si>
  <si>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</si>
  <si>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</si>
  <si>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</si>
  <si>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</si>
  <si>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</si>
  <si>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</si>
  <si>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</si>
  <si>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</si>
  <si>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</si>
  <si>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</si>
  <si>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</si>
  <si>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</si>
  <si>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</si>
  <si>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</si>
  <si>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</si>
  <si>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</si>
  <si>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</si>
  <si>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</si>
  <si>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</si>
  <si>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</si>
  <si>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</si>
  <si>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</si>
  <si>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</si>
  <si>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</si>
  <si>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</si>
  <si>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</si>
  <si>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</si>
  <si>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</si>
  <si>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</si>
  <si>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</si>
  <si>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</si>
  <si>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</si>
  <si>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</si>
  <si>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</si>
  <si>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</si>
  <si>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</si>
  <si>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</si>
  <si>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</si>
  <si>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</si>
  <si>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</si>
  <si>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</si>
  <si>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</si>
  <si>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</si>
  <si>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</si>
  <si>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</si>
  <si>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</si>
  <si>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</si>
  <si>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</si>
  <si>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</si>
  <si>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</si>
  <si>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</si>
  <si>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</si>
  <si>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</si>
  <si>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</si>
  <si>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</si>
  <si>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</si>
  <si>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</si>
  <si>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</si>
  <si>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</si>
  <si>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</si>
  <si>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</si>
  <si>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</si>
  <si>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</si>
  <si>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1.32</t>
  </si>
  <si>
    <t>▲ 1.91</t>
  </si>
  <si>
    <t>▲ 1.99</t>
  </si>
  <si>
    <t>徳島市水道事業会計</t>
  </si>
  <si>
    <t>徳島市民病院事業会計</t>
  </si>
  <si>
    <t>一般会計</t>
  </si>
  <si>
    <t>徳島市介護保険事業特別会計</t>
  </si>
  <si>
    <t>徳島市中央卸売市場事業会計</t>
  </si>
  <si>
    <t>徳島市公共下水道事業会計</t>
  </si>
  <si>
    <t>徳島市営旅客自動車運送事業会計</t>
  </si>
  <si>
    <t>徳島市後期高齢者医療事業特別会計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</si>
  <si>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</si>
  <si>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</si>
  <si>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</si>
  <si>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</si>
  <si>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</si>
  <si>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</si>
  <si>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</si>
  <si>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</si>
  <si>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 xml:space="preserve">  </t>
    <phoneticPr fontId="2"/>
  </si>
  <si>
    <t>-</t>
    <phoneticPr fontId="2"/>
  </si>
  <si>
    <t>徳島県後期高齢者医療広域連合一般会計</t>
    <rPh sb="0" eb="3">
      <t>トクシマケン</t>
    </rPh>
    <rPh sb="3" eb="8">
      <t>コウキコウレイシャ</t>
    </rPh>
    <rPh sb="8" eb="10">
      <t>イリョウ</t>
    </rPh>
    <rPh sb="10" eb="14">
      <t>コウイキレンゴウ</t>
    </rPh>
    <rPh sb="14" eb="18">
      <t>イッパンカイケイ</t>
    </rPh>
    <phoneticPr fontId="2"/>
  </si>
  <si>
    <t>徳島県後期高齢者医療広域連合後期高齢者医療特別会計</t>
    <rPh sb="0" eb="3">
      <t>トクシマケン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</si>
  <si>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徳島県市町村総合事務組合一般会計</t>
    <rPh sb="0" eb="3">
      <t>トクシマケン</t>
    </rPh>
    <rPh sb="3" eb="6">
      <t>シチョウソン</t>
    </rPh>
    <rPh sb="6" eb="10">
      <t>ソウゴウジム</t>
    </rPh>
    <rPh sb="10" eb="12">
      <t>クミアイ</t>
    </rPh>
    <rPh sb="12" eb="16">
      <t>イッパンカイケイ</t>
    </rPh>
    <phoneticPr fontId="2"/>
  </si>
  <si>
    <t>徳島県市町村総合事務組合徳島滞納整理機構特別会計</t>
    <rPh sb="0" eb="3">
      <t>トクシマケン</t>
    </rPh>
    <rPh sb="3" eb="6">
      <t>シチョウソン</t>
    </rPh>
    <rPh sb="6" eb="10">
      <t>ソウゴウジム</t>
    </rPh>
    <rPh sb="10" eb="12">
      <t>クミアイ</t>
    </rPh>
    <rPh sb="12" eb="14">
      <t>トクシマ</t>
    </rPh>
    <rPh sb="14" eb="16">
      <t>タイノウ</t>
    </rPh>
    <rPh sb="16" eb="20">
      <t>セイリキコウ</t>
    </rPh>
    <rPh sb="20" eb="22">
      <t>トクベツ</t>
    </rPh>
    <rPh sb="22" eb="24">
      <t>カイケイ</t>
    </rPh>
    <phoneticPr fontId="2"/>
  </si>
  <si>
    <t>-</t>
    <phoneticPr fontId="2"/>
  </si>
  <si>
    <t>徳島市公園緑地管理公社</t>
  </si>
  <si>
    <t>徳島市文化振興公社</t>
  </si>
  <si>
    <t>徳島市スポーツ協会</t>
  </si>
  <si>
    <t>徳島都市開発</t>
  </si>
  <si>
    <t>徳島市土地開発公社</t>
  </si>
  <si>
    <t>-</t>
    <phoneticPr fontId="2"/>
  </si>
  <si>
    <t>ﾃﾞｼﾞﾀﾙ・ﾄﾗﾝｽﾌｫｰﾒｰｼｮﾝ推進基金</t>
    <rPh sb="19" eb="21">
      <t>スイシン</t>
    </rPh>
    <rPh sb="21" eb="23">
      <t>キキン</t>
    </rPh>
    <phoneticPr fontId="5"/>
  </si>
  <si>
    <t>LEDが魅せるまち・とくしま事業推進基金</t>
    <rPh sb="4" eb="5">
      <t>ミ</t>
    </rPh>
    <rPh sb="14" eb="16">
      <t>ジギョウ</t>
    </rPh>
    <rPh sb="16" eb="18">
      <t>スイシン</t>
    </rPh>
    <rPh sb="18" eb="20">
      <t>キキン</t>
    </rPh>
    <phoneticPr fontId="2"/>
  </si>
  <si>
    <t>市民福祉基金</t>
    <rPh sb="0" eb="2">
      <t>シミン</t>
    </rPh>
    <rPh sb="2" eb="4">
      <t>フクシ</t>
    </rPh>
    <rPh sb="4" eb="6">
      <t>キキン</t>
    </rPh>
    <phoneticPr fontId="2"/>
  </si>
  <si>
    <t>子ども未来基金</t>
    <rPh sb="0" eb="1">
      <t>コ</t>
    </rPh>
    <rPh sb="3" eb="5">
      <t>ミライ</t>
    </rPh>
    <rPh sb="5" eb="7">
      <t>キキン</t>
    </rPh>
    <phoneticPr fontId="2"/>
  </si>
  <si>
    <t>中小企業振興基金</t>
    <rPh sb="0" eb="2">
      <t>チュウショウ</t>
    </rPh>
    <rPh sb="2" eb="4">
      <t>キギョウ</t>
    </rPh>
    <rPh sb="4" eb="6">
      <t>シンコウ</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</si>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</sst>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5372-4ABB-B873-5BC342A180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34612</c:v>
                </c:pt>
                <c:pt idx="1">
                  <c:v>31282</c:v>
                </c:pt>
                <c:pt idx="2">
                  <c:v>37016</c:v>
                </c:pt>
                <c:pt idx="3">
                  <c:v>36659</c:v>
                </c:pt>
                <c:pt idx="4">
                  <c:v>40414</c:v>
                </c:pt>
              </c:numCache>
            </c:numRef>
          </c:val>
          <c:smooth val="0"/>
          <c:extLst>
            <c:ext xmlns:c16="http://schemas.microsoft.com/office/drawing/2014/chart" uri="{C3380CC4-5D6E-409C-BE32-E72D297353CC}">
              <c16:uniqueId val="{00000001-5372-4ABB-B873-5BC342A180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0.53</c:v>
                </c:pt>
                <c:pt idx="1">
                  <c:v>1.36</c:v>
                </c:pt>
                <c:pt idx="2">
                  <c:v>7.05</c:v>
                </c:pt>
                <c:pt idx="3">
                  <c:v>5.3</c:v>
                </c:pt>
                <c:pt idx="4">
                  <c:v>3.08</c:v>
                </c:pt>
              </c:numCache>
            </c:numRef>
          </c:val>
          <c:extLst>
            <c:ext xmlns:c16="http://schemas.microsoft.com/office/drawing/2014/chart" uri="{C3380CC4-5D6E-409C-BE32-E72D297353CC}">
              <c16:uniqueId val="{00000000-276E-4DD3-B2DB-1961945B9C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8.3000000000000007</c:v>
                </c:pt>
                <c:pt idx="1">
                  <c:v>8.4</c:v>
                </c:pt>
                <c:pt idx="2">
                  <c:v>8.68</c:v>
                </c:pt>
                <c:pt idx="3">
                  <c:v>12.52</c:v>
                </c:pt>
                <c:pt idx="4">
                  <c:v>14.97</c:v>
                </c:pt>
              </c:numCache>
            </c:numRef>
          </c:val>
          <c:extLst>
            <c:ext xmlns:c16="http://schemas.microsoft.com/office/drawing/2014/chart" uri="{C3380CC4-5D6E-409C-BE32-E72D297353CC}">
              <c16:uniqueId val="{00000001-276E-4DD3-B2DB-1961945B9C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-1.32</c:v>
                </c:pt>
                <c:pt idx="1">
                  <c:v>0.89</c:v>
                </c:pt>
                <c:pt idx="2">
                  <c:v>5.77</c:v>
                </c:pt>
                <c:pt idx="3">
                  <c:v>-1.91</c:v>
                </c:pt>
                <c:pt idx="4">
                  <c:v>-1.99</c:v>
                </c:pt>
              </c:numCache>
            </c:numRef>
          </c:val>
          <c:smooth val="0"/>
          <c:extLst>
            <c:ext xmlns:c16="http://schemas.microsoft.com/office/drawing/2014/chart" uri="{C3380CC4-5D6E-409C-BE32-E72D297353CC}">
              <c16:uniqueId val="{00000002-276E-4DD3-B2DB-1961945B9C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1.81</c:v>
                </c:pt>
                <c:pt idx="2">
                  <c:v>#N/A</c:v>
                </c:pt>
                <c:pt idx="3">
                  <c:v>0.71</c:v>
                </c:pt>
                <c:pt idx="4">
                  <c:v>#N/A</c:v>
                </c:pt>
                <c:pt idx="5">
                  <c:v>0.81</c:v>
                </c:pt>
                <c:pt idx="6">
                  <c:v>#N/A</c:v>
                </c:pt>
                <c:pt idx="7">
                  <c:v>0.93</c:v>
                </c:pt>
                <c:pt idx="8">
                  <c:v>#N/A</c:v>
                </c:pt>
                <c:pt idx="9">
                  <c:v>0.16</c:v>
                </c:pt>
              </c:numCache>
            </c:numRef>
          </c:val>
          <c:extLst>
            <c:ext xmlns:c16="http://schemas.microsoft.com/office/drawing/2014/chart" uri="{C3380CC4-5D6E-409C-BE32-E72D297353CC}">
              <c16:uniqueId val="{00000000-1205-473E-94E7-438A6FD831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05-473E-94E7-438A6FD831BC}"/>
            </c:ext>
          </c:extLst>
        </c:ser>
        <c:ser>
          <c:idx val="2"/>
          <c:order val="2"/>
          <c:tx>
            <c:strRef>
              <c:f>データシート!$A$29</c:f>
              <c:strCache>
                <c:ptCount val="1"/>
                <c:pt idx="0">
                  <c:v>徳島市後期高齢者医療事業特別会計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0.28000000000000003</c:v>
                </c:pt>
                <c:pt idx="2">
                  <c:v>#N/A</c:v>
                </c:pt>
                <c:pt idx="3">
                  <c:v>0.28999999999999998</c:v>
                </c:pt>
                <c:pt idx="4">
                  <c:v>#N/A</c:v>
                </c:pt>
                <c:pt idx="5">
                  <c:v>0.27</c:v>
                </c:pt>
                <c:pt idx="6">
                  <c:v>#N/A</c:v>
                </c:pt>
                <c:pt idx="7">
                  <c:v>0.3</c:v>
                </c:pt>
                <c:pt idx="8">
                  <c:v>#N/A</c:v>
                </c:pt>
                <c:pt idx="9">
                  <c:v>0.32</c:v>
                </c:pt>
              </c:numCache>
            </c:numRef>
          </c:val>
          <c:extLst>
            <c:ext xmlns:c16="http://schemas.microsoft.com/office/drawing/2014/chart" uri="{C3380CC4-5D6E-409C-BE32-E72D297353CC}">
              <c16:uniqueId val="{00000002-1205-473E-94E7-438A6FD831BC}"/>
            </c:ext>
          </c:extLst>
        </c:ser>
        <c:ser>
          <c:idx val="3"/>
          <c:order val="3"/>
          <c:tx>
            <c:strRef>
              <c:f>データシート!$A$30</c:f>
              <c:strCache>
                <c:ptCount val="1"/>
                <c:pt idx="0">
                  <c:v>徳島市営旅客自動車運送事業会計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0.37</c:v>
                </c:pt>
                <c:pt idx="2">
                  <c:v>#N/A</c:v>
                </c:pt>
                <c:pt idx="3">
                  <c:v>0.32</c:v>
                </c:pt>
                <c:pt idx="4">
                  <c:v>#N/A</c:v>
                </c:pt>
                <c:pt idx="5">
                  <c:v>0.35</c:v>
                </c:pt>
                <c:pt idx="6">
                  <c:v>#N/A</c:v>
                </c:pt>
                <c:pt idx="7">
                  <c:v>0.36</c:v>
                </c:pt>
                <c:pt idx="8">
                  <c:v>#N/A</c:v>
                </c:pt>
                <c:pt idx="9">
                  <c:v>0.48</c:v>
                </c:pt>
              </c:numCache>
            </c:numRef>
          </c:val>
          <c:extLst>
            <c:ext xmlns:c16="http://schemas.microsoft.com/office/drawing/2014/chart" uri="{C3380CC4-5D6E-409C-BE32-E72D297353CC}">
              <c16:uniqueId val="{00000003-1205-473E-94E7-438A6FD831BC}"/>
            </c:ext>
          </c:extLst>
        </c:ser>
        <c:ser>
          <c:idx val="4"/>
          <c:order val="4"/>
          <c:tx>
            <c:strRef>
              <c:f>データシート!$A$31</c:f>
              <c:strCache>
                <c:ptCount val="1"/>
                <c:pt idx="0">
                  <c:v>徳島市公共下水道事業会計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0.86</c:v>
                </c:pt>
                <c:pt idx="4">
                  <c:v>#N/A</c:v>
                </c:pt>
                <c:pt idx="5">
                  <c:v>0.74</c:v>
                </c:pt>
                <c:pt idx="6">
                  <c:v>#N/A</c:v>
                </c:pt>
                <c:pt idx="7">
                  <c:v>1.04</c:v>
                </c:pt>
                <c:pt idx="8">
                  <c:v>#N/A</c:v>
                </c:pt>
                <c:pt idx="9">
                  <c:v>1.25</c:v>
                </c:pt>
              </c:numCache>
            </c:numRef>
          </c:val>
          <c:extLst>
            <c:ext xmlns:c16="http://schemas.microsoft.com/office/drawing/2014/chart" uri="{C3380CC4-5D6E-409C-BE32-E72D297353CC}">
              <c16:uniqueId val="{00000004-1205-473E-94E7-438A6FD831BC}"/>
            </c:ext>
          </c:extLst>
        </c:ser>
        <c:ser>
          <c:idx val="5"/>
          <c:order val="5"/>
          <c:tx>
            <c:strRef>
              <c:f>データシート!$A$32</c:f>
              <c:strCache>
                <c:ptCount val="1"/>
                <c:pt idx="0">
                  <c:v>徳島市中央卸売市場事業会計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1.17</c:v>
                </c:pt>
                <c:pt idx="4">
                  <c:v>#N/A</c:v>
                </c:pt>
                <c:pt idx="5">
                  <c:v>1.19</c:v>
                </c:pt>
                <c:pt idx="6">
                  <c:v>#N/A</c:v>
                </c:pt>
                <c:pt idx="7">
                  <c:v>1.3</c:v>
                </c:pt>
                <c:pt idx="8">
                  <c:v>#N/A</c:v>
                </c:pt>
                <c:pt idx="9">
                  <c:v>1.38</c:v>
                </c:pt>
              </c:numCache>
            </c:numRef>
          </c:val>
          <c:extLst>
            <c:ext xmlns:c16="http://schemas.microsoft.com/office/drawing/2014/chart" uri="{C3380CC4-5D6E-409C-BE32-E72D297353CC}">
              <c16:uniqueId val="{00000005-1205-473E-94E7-438A6FD831BC}"/>
            </c:ext>
          </c:extLst>
        </c:ser>
        <c:ser>
          <c:idx val="6"/>
          <c:order val="6"/>
          <c:tx>
            <c:strRef>
              <c:f>データシート!$A$33</c:f>
              <c:strCache>
                <c:ptCount val="1"/>
                <c:pt idx="0">
                  <c:v>徳島市介護保険事業特別会計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1.46</c:v>
                </c:pt>
                <c:pt idx="2">
                  <c:v>#N/A</c:v>
                </c:pt>
                <c:pt idx="3">
                  <c:v>2.36</c:v>
                </c:pt>
                <c:pt idx="4">
                  <c:v>#N/A</c:v>
                </c:pt>
                <c:pt idx="5">
                  <c:v>2.08</c:v>
                </c:pt>
                <c:pt idx="6">
                  <c:v>#N/A</c:v>
                </c:pt>
                <c:pt idx="7">
                  <c:v>2.56</c:v>
                </c:pt>
                <c:pt idx="8">
                  <c:v>#N/A</c:v>
                </c:pt>
                <c:pt idx="9">
                  <c:v>1.81</c:v>
                </c:pt>
              </c:numCache>
            </c:numRef>
          </c:val>
          <c:extLst>
            <c:ext xmlns:c16="http://schemas.microsoft.com/office/drawing/2014/chart" uri="{C3380CC4-5D6E-409C-BE32-E72D297353CC}">
              <c16:uniqueId val="{00000006-1205-473E-94E7-438A6FD831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0.51</c:v>
                </c:pt>
                <c:pt idx="2">
                  <c:v>#N/A</c:v>
                </c:pt>
                <c:pt idx="3">
                  <c:v>1.34</c:v>
                </c:pt>
                <c:pt idx="4">
                  <c:v>#N/A</c:v>
                </c:pt>
                <c:pt idx="5">
                  <c:v>7.01</c:v>
                </c:pt>
                <c:pt idx="6">
                  <c:v>#N/A</c:v>
                </c:pt>
                <c:pt idx="7">
                  <c:v>5.28</c:v>
                </c:pt>
                <c:pt idx="8">
                  <c:v>#N/A</c:v>
                </c:pt>
                <c:pt idx="9">
                  <c:v>3.06</c:v>
                </c:pt>
              </c:numCache>
            </c:numRef>
          </c:val>
          <c:extLst>
            <c:ext xmlns:c16="http://schemas.microsoft.com/office/drawing/2014/chart" uri="{C3380CC4-5D6E-409C-BE32-E72D297353CC}">
              <c16:uniqueId val="{00000007-1205-473E-94E7-438A6FD831BC}"/>
            </c:ext>
          </c:extLst>
        </c:ser>
        <c:ser>
          <c:idx val="8"/>
          <c:order val="8"/>
          <c:tx>
            <c:strRef>
              <c:f>データシート!$A$35</c:f>
              <c:strCache>
                <c:ptCount val="1"/>
                <c:pt idx="0">
                  <c:v>徳島市民病院事業会計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c:v>
                </c:pt>
                <c:pt idx="2">
                  <c:v>#N/A</c:v>
                </c:pt>
                <c:pt idx="3">
                  <c:v>2.2799999999999998</c:v>
                </c:pt>
                <c:pt idx="4">
                  <c:v>#N/A</c:v>
                </c:pt>
                <c:pt idx="5">
                  <c:v>4.5199999999999996</c:v>
                </c:pt>
                <c:pt idx="6">
                  <c:v>#N/A</c:v>
                </c:pt>
                <c:pt idx="7">
                  <c:v>5.99</c:v>
                </c:pt>
                <c:pt idx="8">
                  <c:v>#N/A</c:v>
                </c:pt>
                <c:pt idx="9">
                  <c:v>6.26</c:v>
                </c:pt>
              </c:numCache>
            </c:numRef>
          </c:val>
          <c:extLst>
            <c:ext xmlns:c16="http://schemas.microsoft.com/office/drawing/2014/chart" uri="{C3380CC4-5D6E-409C-BE32-E72D297353CC}">
              <c16:uniqueId val="{00000008-1205-473E-94E7-438A6FD831BC}"/>
            </c:ext>
          </c:extLst>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10.26</c:v>
                </c:pt>
                <c:pt idx="2">
                  <c:v>#N/A</c:v>
                </c:pt>
                <c:pt idx="3">
                  <c:v>9.77</c:v>
                </c:pt>
                <c:pt idx="4">
                  <c:v>#N/A</c:v>
                </c:pt>
                <c:pt idx="5">
                  <c:v>9.44</c:v>
                </c:pt>
                <c:pt idx="6">
                  <c:v>#N/A</c:v>
                </c:pt>
                <c:pt idx="7">
                  <c:v>10.09</c:v>
                </c:pt>
                <c:pt idx="8">
                  <c:v>#N/A</c:v>
                </c:pt>
                <c:pt idx="9">
                  <c:v>10.29</c:v>
                </c:pt>
              </c:numCache>
            </c:numRef>
          </c:val>
          <c:extLst>
            <c:ext xmlns:c16="http://schemas.microsoft.com/office/drawing/2014/chart" uri="{C3380CC4-5D6E-409C-BE32-E72D297353CC}">
              <c16:uniqueId val="{00000009-1205-473E-94E7-438A6FD831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8342</c:v>
                </c:pt>
                <c:pt idx="5">
                  <c:v>7985</c:v>
                </c:pt>
                <c:pt idx="8">
                  <c:v>8055</c:v>
                </c:pt>
                <c:pt idx="11">
                  <c:v>7832</c:v>
                </c:pt>
                <c:pt idx="14">
                  <c:v>7602</c:v>
                </c:pt>
              </c:numCache>
            </c:numRef>
          </c:val>
          <c:extLst>
            <c:ext xmlns:c16="http://schemas.microsoft.com/office/drawing/2014/chart" uri="{C3380CC4-5D6E-409C-BE32-E72D297353CC}">
              <c16:uniqueId val="{00000000-FAD4-4CFC-B1CC-B8FA241359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2</c:v>
                </c:pt>
                <c:pt idx="12">
                  <c:v>4</c:v>
                </c:pt>
              </c:numCache>
            </c:numRef>
          </c:val>
          <c:extLst>
            <c:ext xmlns:c16="http://schemas.microsoft.com/office/drawing/2014/chart" uri="{C3380CC4-5D6E-409C-BE32-E72D297353CC}">
              <c16:uniqueId val="{00000001-FAD4-4CFC-B1CC-B8FA241359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D4-4CFC-B1CC-B8FA241359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D4-4CFC-B1CC-B8FA241359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2629</c:v>
                </c:pt>
                <c:pt idx="3">
                  <c:v>2363</c:v>
                </c:pt>
                <c:pt idx="6">
                  <c:v>2236</c:v>
                </c:pt>
                <c:pt idx="9">
                  <c:v>2019</c:v>
                </c:pt>
                <c:pt idx="12">
                  <c:v>1810</c:v>
                </c:pt>
              </c:numCache>
            </c:numRef>
          </c:val>
          <c:extLst>
            <c:ext xmlns:c16="http://schemas.microsoft.com/office/drawing/2014/chart" uri="{C3380CC4-5D6E-409C-BE32-E72D297353CC}">
              <c16:uniqueId val="{00000004-FAD4-4CFC-B1CC-B8FA241359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4-4CFC-B1CC-B8FA241359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4-4CFC-B1CC-B8FA241359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8644</c:v>
                </c:pt>
                <c:pt idx="3">
                  <c:v>8682</c:v>
                </c:pt>
                <c:pt idx="6">
                  <c:v>8733</c:v>
                </c:pt>
                <c:pt idx="9">
                  <c:v>8857</c:v>
                </c:pt>
                <c:pt idx="12">
                  <c:v>8776</c:v>
                </c:pt>
              </c:numCache>
            </c:numRef>
          </c:val>
          <c:extLst>
            <c:ext xmlns:c16="http://schemas.microsoft.com/office/drawing/2014/chart" uri="{C3380CC4-5D6E-409C-BE32-E72D297353CC}">
              <c16:uniqueId val="{00000007-FAD4-4CFC-B1CC-B8FA241359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2931</c:v>
                </c:pt>
                <c:pt idx="2">
                  <c:v>#N/A</c:v>
                </c:pt>
                <c:pt idx="3">
                  <c:v>#N/A</c:v>
                </c:pt>
                <c:pt idx="4">
                  <c:v>3061</c:v>
                </c:pt>
                <c:pt idx="5">
                  <c:v>#N/A</c:v>
                </c:pt>
                <c:pt idx="6">
                  <c:v>#N/A</c:v>
                </c:pt>
                <c:pt idx="7">
                  <c:v>2915</c:v>
                </c:pt>
                <c:pt idx="8">
                  <c:v>#N/A</c:v>
                </c:pt>
                <c:pt idx="9">
                  <c:v>#N/A</c:v>
                </c:pt>
                <c:pt idx="10">
                  <c:v>3046</c:v>
                </c:pt>
                <c:pt idx="11">
                  <c:v>#N/A</c:v>
                </c:pt>
                <c:pt idx="12">
                  <c:v>#N/A</c:v>
                </c:pt>
                <c:pt idx="13">
                  <c:v>2988</c:v>
                </c:pt>
                <c:pt idx="14">
                  <c:v>#N/A</c:v>
                </c:pt>
              </c:numCache>
            </c:numRef>
          </c:val>
          <c:smooth val="0"/>
          <c:extLst>
            <c:ext xmlns:c16="http://schemas.microsoft.com/office/drawing/2014/chart" uri="{C3380CC4-5D6E-409C-BE32-E72D297353CC}">
              <c16:uniqueId val="{00000008-FAD4-4CFC-B1CC-B8FA241359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75120</c:v>
                </c:pt>
                <c:pt idx="5">
                  <c:v>75459</c:v>
                </c:pt>
                <c:pt idx="8">
                  <c:v>75912</c:v>
                </c:pt>
                <c:pt idx="11">
                  <c:v>74003</c:v>
                </c:pt>
                <c:pt idx="14">
                  <c:v>72891</c:v>
                </c:pt>
              </c:numCache>
            </c:numRef>
          </c:val>
          <c:extLst>
            <c:ext xmlns:c16="http://schemas.microsoft.com/office/drawing/2014/chart" uri="{C3380CC4-5D6E-409C-BE32-E72D297353CC}">
              <c16:uniqueId val="{00000000-6DCC-4FFE-A6D9-0E987FDDB7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29222</c:v>
                </c:pt>
                <c:pt idx="5">
                  <c:v>31858</c:v>
                </c:pt>
                <c:pt idx="8">
                  <c:v>34872</c:v>
                </c:pt>
                <c:pt idx="11">
                  <c:v>36234</c:v>
                </c:pt>
                <c:pt idx="14">
                  <c:v>34598</c:v>
                </c:pt>
              </c:numCache>
            </c:numRef>
          </c:val>
          <c:extLst>
            <c:ext xmlns:c16="http://schemas.microsoft.com/office/drawing/2014/chart" uri="{C3380CC4-5D6E-409C-BE32-E72D297353CC}">
              <c16:uniqueId val="{00000001-6DCC-4FFE-A6D9-0E987FDDB7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13147</c:v>
                </c:pt>
                <c:pt idx="5">
                  <c:v>13801</c:v>
                </c:pt>
                <c:pt idx="8">
                  <c:v>14835</c:v>
                </c:pt>
                <c:pt idx="11">
                  <c:v>17988</c:v>
                </c:pt>
                <c:pt idx="14">
                  <c:v>20325</c:v>
                </c:pt>
              </c:numCache>
            </c:numRef>
          </c:val>
          <c:extLst>
            <c:ext xmlns:c16="http://schemas.microsoft.com/office/drawing/2014/chart" uri="{C3380CC4-5D6E-409C-BE32-E72D297353CC}">
              <c16:uniqueId val="{00000002-6DCC-4FFE-A6D9-0E987FDDB7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CC-4FFE-A6D9-0E987FDDB7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CC-4FFE-A6D9-0E987FDDB7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178</c:v>
                </c:pt>
                <c:pt idx="3">
                  <c:v>178</c:v>
                </c:pt>
                <c:pt idx="6">
                  <c:v>178</c:v>
                </c:pt>
                <c:pt idx="9">
                  <c:v>179</c:v>
                </c:pt>
                <c:pt idx="12">
                  <c:v>180</c:v>
                </c:pt>
              </c:numCache>
            </c:numRef>
          </c:val>
          <c:extLst>
            <c:ext xmlns:c16="http://schemas.microsoft.com/office/drawing/2014/chart" uri="{C3380CC4-5D6E-409C-BE32-E72D297353CC}">
              <c16:uniqueId val="{00000005-6DCC-4FFE-A6D9-0E987FDDB7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18302</c:v>
                </c:pt>
                <c:pt idx="3">
                  <c:v>18256</c:v>
                </c:pt>
                <c:pt idx="6">
                  <c:v>18183</c:v>
                </c:pt>
                <c:pt idx="9">
                  <c:v>18061</c:v>
                </c:pt>
                <c:pt idx="12">
                  <c:v>18343</c:v>
                </c:pt>
              </c:numCache>
            </c:numRef>
          </c:val>
          <c:extLst>
            <c:ext xmlns:c16="http://schemas.microsoft.com/office/drawing/2014/chart" uri="{C3380CC4-5D6E-409C-BE32-E72D297353CC}">
              <c16:uniqueId val="{00000006-6DCC-4FFE-A6D9-0E987FDDB7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DCC-4FFE-A6D9-0E987FDDB7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33945</c:v>
                </c:pt>
                <c:pt idx="3">
                  <c:v>32319</c:v>
                </c:pt>
                <c:pt idx="6">
                  <c:v>30605</c:v>
                </c:pt>
                <c:pt idx="9">
                  <c:v>27920</c:v>
                </c:pt>
                <c:pt idx="12">
                  <c:v>25866</c:v>
                </c:pt>
              </c:numCache>
            </c:numRef>
          </c:val>
          <c:extLst>
            <c:ext xmlns:c16="http://schemas.microsoft.com/office/drawing/2014/chart" uri="{C3380CC4-5D6E-409C-BE32-E72D297353CC}">
              <c16:uniqueId val="{00000008-6DCC-4FFE-A6D9-0E987FDDB7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350</c:v>
                </c:pt>
                <c:pt idx="3">
                  <c:v>260</c:v>
                </c:pt>
                <c:pt idx="6">
                  <c:v>260</c:v>
                </c:pt>
                <c:pt idx="9">
                  <c:v>260</c:v>
                </c:pt>
                <c:pt idx="12">
                  <c:v>260</c:v>
                </c:pt>
              </c:numCache>
            </c:numRef>
          </c:val>
          <c:extLst>
            <c:ext xmlns:c16="http://schemas.microsoft.com/office/drawing/2014/chart" uri="{C3380CC4-5D6E-409C-BE32-E72D297353CC}">
              <c16:uniqueId val="{00000009-6DCC-4FFE-A6D9-0E987FDDB7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99867</c:v>
                </c:pt>
                <c:pt idx="3">
                  <c:v>101726</c:v>
                </c:pt>
                <c:pt idx="6">
                  <c:v>103365</c:v>
                </c:pt>
                <c:pt idx="9">
                  <c:v>101687</c:v>
                </c:pt>
                <c:pt idx="12">
                  <c:v>99790</c:v>
                </c:pt>
              </c:numCache>
            </c:numRef>
          </c:val>
          <c:extLst>
            <c:ext xmlns:c16="http://schemas.microsoft.com/office/drawing/2014/chart" uri="{C3380CC4-5D6E-409C-BE32-E72D297353CC}">
              <c16:uniqueId val="{0000000A-6DCC-4FFE-A6D9-0E987FDDB7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35152</c:v>
                </c:pt>
                <c:pt idx="2">
                  <c:v>#N/A</c:v>
                </c:pt>
                <c:pt idx="3">
                  <c:v>#N/A</c:v>
                </c:pt>
                <c:pt idx="4">
                  <c:v>31621</c:v>
                </c:pt>
                <c:pt idx="5">
                  <c:v>#N/A</c:v>
                </c:pt>
                <c:pt idx="6">
                  <c:v>#N/A</c:v>
                </c:pt>
                <c:pt idx="7">
                  <c:v>26973</c:v>
                </c:pt>
                <c:pt idx="8">
                  <c:v>#N/A</c:v>
                </c:pt>
                <c:pt idx="9">
                  <c:v>#N/A</c:v>
                </c:pt>
                <c:pt idx="10">
                  <c:v>19882</c:v>
                </c:pt>
                <c:pt idx="11">
                  <c:v>#N/A</c:v>
                </c:pt>
                <c:pt idx="12">
                  <c:v>#N/A</c:v>
                </c:pt>
                <c:pt idx="13">
                  <c:v>16625</c:v>
                </c:pt>
                <c:pt idx="14">
                  <c:v>#N/A</c:v>
                </c:pt>
              </c:numCache>
            </c:numRef>
          </c:val>
          <c:smooth val="0"/>
          <c:extLst>
            <c:ext xmlns:c16="http://schemas.microsoft.com/office/drawing/2014/chart" uri="{C3380CC4-5D6E-409C-BE32-E72D297353CC}">
              <c16:uniqueId val="{0000000B-6DCC-4FFE-A6D9-0E987FDDB7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5052</c:v>
                </c:pt>
                <c:pt idx="1">
                  <c:v>7115</c:v>
                </c:pt>
                <c:pt idx="2">
                  <c:v>8632</c:v>
                </c:pt>
              </c:numCache>
            </c:numRef>
          </c:val>
          <c:extLst>
            <c:ext xmlns:c16="http://schemas.microsoft.com/office/drawing/2014/chart" uri="{C3380CC4-5D6E-409C-BE32-E72D297353CC}">
              <c16:uniqueId val="{00000000-E6E3-4542-9C17-494AE966C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914</c:v>
                </c:pt>
                <c:pt idx="1">
                  <c:v>915</c:v>
                </c:pt>
                <c:pt idx="2">
                  <c:v>1216</c:v>
                </c:pt>
              </c:numCache>
            </c:numRef>
          </c:val>
          <c:extLst>
            <c:ext xmlns:c16="http://schemas.microsoft.com/office/drawing/2014/chart" uri="{C3380CC4-5D6E-409C-BE32-E72D297353CC}">
              <c16:uniqueId val="{00000001-E6E3-4542-9C17-494AE966C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2618</c:v>
                </c:pt>
                <c:pt idx="1">
                  <c:v>3197</c:v>
                </c:pt>
                <c:pt idx="2">
                  <c:v>2911</c:v>
                </c:pt>
              </c:numCache>
            </c:numRef>
          </c:val>
          <c:extLst>
            <c:ext xmlns:c16="http://schemas.microsoft.com/office/drawing/2014/chart" uri="{C3380CC4-5D6E-409C-BE32-E72D297353CC}">
              <c16:uniqueId val="{00000002-E6E3-4542-9C17-494AE966CE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246,967
244,335
191.52
114,838,341
112,267,938
1,777,871
57,666,114
99,789,625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本市の財政力指数は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近年ほぼ横ばいであるが、類似団体平均値より低く、財源に余裕がない状況である。これまで以上に歳入の確保が重要であるため、行財政力の強化に向けた取り組みを中心に財政基盤の一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歳入では、地方税や地方交付税が増加し、歳出では、定年延長により退職手当が減少したことなどに伴い、経常収支比率は前年度より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ポイント改善している。今後とも、扶助費の適正な認定給付を行い歳出を抑制するとともに、収入の確保・拡大につながる事業に取り組むなど、財政基盤の強化に努める。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65</xdr:row>
      <xdr:rowOff>79057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9314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79057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1565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156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54928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0869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28257</xdr:rowOff>
    </xdr:from>
    <xdr:to>
      <xdr:col>19</xdr:col>
      <xdr:colOff>184150</xdr:colOff>
      <xdr:row>65</xdr:row>
      <xdr:rowOff>129857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引き続き、内部管理経費の抑制をはじめ、より一層適正かつ効率的な経費執行に努める。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107638</xdr:rowOff>
    </xdr:from>
    <xdr:to>
      <xdr:col>23</xdr:col>
      <xdr:colOff>133350</xdr:colOff>
      <xdr:row>83</xdr:row>
      <xdr:rowOff>120776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37988"/>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99527</xdr:rowOff>
    </xdr:from>
    <xdr:to>
      <xdr:col>19</xdr:col>
      <xdr:colOff>133350</xdr:colOff>
      <xdr:row>83</xdr:row>
      <xdr:rowOff>120776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29877"/>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68776</xdr:rowOff>
    </xdr:from>
    <xdr:to>
      <xdr:col>15</xdr:col>
      <xdr:colOff>82550</xdr:colOff>
      <xdr:row>83</xdr:row>
      <xdr:rowOff>99527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99126"/>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105701</xdr:rowOff>
    </xdr:from>
    <xdr:to>
      <xdr:col>11</xdr:col>
      <xdr:colOff>31750</xdr:colOff>
      <xdr:row>83</xdr:row>
      <xdr:rowOff>68776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64601"/>
          <a:ext cx="88900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56838</xdr:rowOff>
    </xdr:from>
    <xdr:to>
      <xdr:col>23</xdr:col>
      <xdr:colOff>184150</xdr:colOff>
      <xdr:row>83</xdr:row>
      <xdr:rowOff>158438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73365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69976</xdr:rowOff>
    </xdr:from>
    <xdr:to>
      <xdr:col>19</xdr:col>
      <xdr:colOff>184150</xdr:colOff>
      <xdr:row>84</xdr:row>
      <xdr:rowOff>126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10303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6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48727</xdr:rowOff>
    </xdr:from>
    <xdr:to>
      <xdr:col>15</xdr:col>
      <xdr:colOff>133350</xdr:colOff>
      <xdr:row>83</xdr:row>
      <xdr:rowOff>150327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135104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6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17976</xdr:rowOff>
    </xdr:from>
    <xdr:to>
      <xdr:col>11</xdr:col>
      <xdr:colOff>82550</xdr:colOff>
      <xdr:row>83</xdr:row>
      <xdr:rowOff>119576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104353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3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54901</xdr:rowOff>
    </xdr:from>
    <xdr:to>
      <xdr:col>7</xdr:col>
      <xdr:colOff>31750</xdr:colOff>
      <xdr:row>82</xdr:row>
      <xdr:rowOff>156501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141278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引き続き、地域の民間給与水準や徳島県等他の地方公共団体の動向を注視し、給与水準の適正化に努める。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62441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240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62441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441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保育所、幼稚園など多数の子育て関係施設を保有していることや、直営による市民サービスの充実等により類似団体平均値より多い職員数となっている。このため、平成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人削減する行財政改革推進プランに取り組んでいる。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112667</xdr:rowOff>
    </xdr:from>
    <xdr:to>
      <xdr:col>81</xdr:col>
      <xdr:colOff>44450</xdr:colOff>
      <xdr:row>65</xdr:row>
      <xdr:rowOff>171269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256917"/>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112667</xdr:rowOff>
    </xdr:from>
    <xdr:to>
      <xdr:col>77</xdr:col>
      <xdr:colOff>44450</xdr:colOff>
      <xdr:row>65</xdr:row>
      <xdr:rowOff>112667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256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95431</xdr:rowOff>
    </xdr:from>
    <xdr:to>
      <xdr:col>72</xdr:col>
      <xdr:colOff>203200</xdr:colOff>
      <xdr:row>65</xdr:row>
      <xdr:rowOff>112667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396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88537</xdr:rowOff>
    </xdr:from>
    <xdr:to>
      <xdr:col>68</xdr:col>
      <xdr:colOff>152400</xdr:colOff>
      <xdr:row>65</xdr:row>
      <xdr:rowOff>95431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327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120469</xdr:rowOff>
    </xdr:from>
    <xdr:to>
      <xdr:col>81</xdr:col>
      <xdr:colOff>95250</xdr:colOff>
      <xdr:row>66</xdr:row>
      <xdr:rowOff>50619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92546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3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61867</xdr:rowOff>
    </xdr:from>
    <xdr:to>
      <xdr:col>77</xdr:col>
      <xdr:colOff>95250</xdr:colOff>
      <xdr:row>65</xdr:row>
      <xdr:rowOff>163467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148244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61867</xdr:rowOff>
    </xdr:from>
    <xdr:to>
      <xdr:col>73</xdr:col>
      <xdr:colOff>44450</xdr:colOff>
      <xdr:row>65</xdr:row>
      <xdr:rowOff>163467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148244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44631</xdr:rowOff>
    </xdr:from>
    <xdr:to>
      <xdr:col>68</xdr:col>
      <xdr:colOff>203200</xdr:colOff>
      <xdr:row>65</xdr:row>
      <xdr:rowOff>146231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131008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37737</xdr:rowOff>
    </xdr:from>
    <xdr:to>
      <xdr:col>64</xdr:col>
      <xdr:colOff>152400</xdr:colOff>
      <xdr:row>65</xdr:row>
      <xdr:rowOff>139337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124114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標準税収入額等の増加や投資事業の抑制等に伴い、実質公債費比率は減少傾向である。今後も地方債については適正な発行に努めるとともに、比率の算定に影響する他会計への繰出しの抑制に努める。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104926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28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127907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150888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公共下水道事業の将来負担額の減等に伴い、公営企業債等繰入見込額が減少したことなどにより、前年度から</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平均値及び全国市町村平均値より高く、将来財政を圧迫する度合いが高い状況であるため、より一層、歳入の確保や現在の負担と将来の負担のバランスを念頭におい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97473</xdr:rowOff>
    </xdr:from>
    <xdr:to>
      <xdr:col>81</xdr:col>
      <xdr:colOff>44450</xdr:colOff>
      <xdr:row>18</xdr:row>
      <xdr:rowOff>64770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12123"/>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64770</xdr:rowOff>
    </xdr:from>
    <xdr:to>
      <xdr:col>77</xdr:col>
      <xdr:colOff>44450</xdr:colOff>
      <xdr:row>19</xdr:row>
      <xdr:rowOff>146685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5087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146685</xdr:rowOff>
    </xdr:from>
    <xdr:to>
      <xdr:col>72</xdr:col>
      <xdr:colOff>203200</xdr:colOff>
      <xdr:row>21</xdr:row>
      <xdr:rowOff>45085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40423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45085</xdr:rowOff>
    </xdr:from>
    <xdr:to>
      <xdr:col>68</xdr:col>
      <xdr:colOff>152400</xdr:colOff>
      <xdr:row>22</xdr:row>
      <xdr:rowOff>54610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64553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46673</xdr:rowOff>
    </xdr:from>
    <xdr:to>
      <xdr:col>81</xdr:col>
      <xdr:colOff>95250</xdr:colOff>
      <xdr:row>17</xdr:row>
      <xdr:rowOff>148273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18750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3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13970</xdr:rowOff>
    </xdr:from>
    <xdr:to>
      <xdr:col>77</xdr:col>
      <xdr:colOff>95250</xdr:colOff>
      <xdr:row>18</xdr:row>
      <xdr:rowOff>115570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100347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8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95885</xdr:rowOff>
    </xdr:from>
    <xdr:to>
      <xdr:col>73</xdr:col>
      <xdr:colOff>44450</xdr:colOff>
      <xdr:row>20</xdr:row>
      <xdr:rowOff>26035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10812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165735</xdr:rowOff>
    </xdr:from>
    <xdr:to>
      <xdr:col>68</xdr:col>
      <xdr:colOff>203200</xdr:colOff>
      <xdr:row>21</xdr:row>
      <xdr:rowOff>95885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80662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3810</xdr:rowOff>
    </xdr:from>
    <xdr:to>
      <xdr:col>64</xdr:col>
      <xdr:colOff>152400</xdr:colOff>
      <xdr:row>22</xdr:row>
      <xdr:rowOff>105410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90187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8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246,967
244,335
191.52
114,838,341
112,267,938
1,777,871
57,666,114
99,789,625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保育所、幼稚園など多数の子育て関係施設を保有していることや、直営による市民サービスの充実等により類似団体平均値より多い職員数となっている。このため、平成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人削減する行財政改革推進プランに取り組んでいる。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50800</xdr:rowOff>
    </xdr:from>
    <xdr:to>
      <xdr:col>24</xdr:col>
      <xdr:colOff>25400</xdr:colOff>
      <xdr:row>41</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086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137177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50800</xdr:rowOff>
    </xdr:from>
    <xdr:to>
      <xdr:col>24</xdr:col>
      <xdr:colOff>114300</xdr:colOff>
      <xdr:row>33</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127000</xdr:rowOff>
    </xdr:from>
    <xdr:to>
      <xdr:col>24</xdr:col>
      <xdr:colOff>25400</xdr:colOff>
      <xdr:row>41</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9850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98425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985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123825</xdr:rowOff>
    </xdr:from>
    <xdr:to>
      <xdr:col>20</xdr:col>
      <xdr:colOff>38100</xdr:colOff>
      <xdr:row>38</xdr:row>
      <xdr:rowOff>53975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64152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3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41275</xdr:rowOff>
    </xdr:from>
    <xdr:to>
      <xdr:col>15</xdr:col>
      <xdr:colOff>98425</xdr:colOff>
      <xdr:row>40</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899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95250</xdr:rowOff>
    </xdr:from>
    <xdr:to>
      <xdr:col>15</xdr:col>
      <xdr:colOff>149225</xdr:colOff>
      <xdr:row>38</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41275</xdr:rowOff>
    </xdr:from>
    <xdr:to>
      <xdr:col>11</xdr:col>
      <xdr:colOff>9525</xdr:colOff>
      <xdr:row>40</xdr:row>
      <xdr:rowOff>79375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899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161925</xdr:rowOff>
    </xdr:from>
    <xdr:to>
      <xdr:col>6</xdr:col>
      <xdr:colOff>171450</xdr:colOff>
      <xdr:row>38</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7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47625</xdr:rowOff>
    </xdr:from>
    <xdr:to>
      <xdr:col>20</xdr:col>
      <xdr:colOff>38100</xdr:colOff>
      <xdr:row>41</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134002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716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161925</xdr:rowOff>
    </xdr:from>
    <xdr:to>
      <xdr:col>11</xdr:col>
      <xdr:colOff>60325</xdr:colOff>
      <xdr:row>40</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76852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28575</xdr:rowOff>
    </xdr:from>
    <xdr:to>
      <xdr:col>6</xdr:col>
      <xdr:colOff>171450</xdr:colOff>
      <xdr:row>40</xdr:row>
      <xdr:rowOff>130175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114952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9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これまでの行財政改革推進プランの取組により、経常的な経費の見直し等を行うことで、歳出を抑制してきた結果、類似団体平均値より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ポイント低く、経常一般財源に対する経常的な物件費の支出割合が低い状況となっている。引き続き、内部努力を継続していく。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168910</xdr:rowOff>
    </xdr:from>
    <xdr:to>
      <xdr:col>82</xdr:col>
      <xdr:colOff>107950</xdr:colOff>
      <xdr:row>14</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9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13</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2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153670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2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13</xdr:row>
      <xdr:rowOff>153670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6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118110</xdr:rowOff>
    </xdr:from>
    <xdr:to>
      <xdr:col>78</xdr:col>
      <xdr:colOff>120650</xdr:colOff>
      <xdr:row>14</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58437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経常一般財源に対する経常的な扶助費の支出割合が高い状況となっている。今後も子ども・子育て支援や、障害者福祉など社会保障費の増加に伴い上昇傾向が見込まれることから、引き続き扶助費の適正実施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60</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09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令和５年度は、積立金の減少等により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ポイント減少しているが、類似団体平均値よりも高く、経常一般財源に対する経常的な繰出しの支出割合が高い状況となっている。各会計の経営力の強化に努め、繰出しの抑制に努めていく。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56243</xdr:rowOff>
    </xdr:from>
    <xdr:to>
      <xdr:col>82</xdr:col>
      <xdr:colOff>107950</xdr:colOff>
      <xdr:row>59</xdr:row>
      <xdr:rowOff>64407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1643"/>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36484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1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64407</xdr:rowOff>
    </xdr:from>
    <xdr:to>
      <xdr:col>82</xdr:col>
      <xdr:colOff>196850</xdr:colOff>
      <xdr:row>59</xdr:row>
      <xdr:rowOff>64407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1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142620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56243</xdr:rowOff>
    </xdr:from>
    <xdr:to>
      <xdr:col>82</xdr:col>
      <xdr:colOff>196850</xdr:colOff>
      <xdr:row>52</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103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16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159657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016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61</xdr:row>
      <xdr:rowOff>37193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037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17434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類似団体平均値より</a:t>
          </a:r>
          <a:r>
            <a:rPr lang="en-US" altLang="ja-JP" sz="1300">
              <a:effectLst/>
              <a:latin typeface="ＭＳ Ｐゴシック" panose="020B0600070205080204" pitchFamily="50" charset="-128"/>
              <a:ea typeface="ＭＳ Ｐゴシック" panose="020B0600070205080204" pitchFamily="50" charset="-128"/>
            </a:rPr>
            <a:t>2.5</a:t>
          </a:r>
          <a:r>
            <a:rPr lang="ja-JP" altLang="en-US" sz="1300">
              <a:effectLst/>
              <a:latin typeface="ＭＳ Ｐゴシック" panose="020B0600070205080204" pitchFamily="50" charset="-128"/>
              <a:ea typeface="ＭＳ Ｐゴシック" panose="020B0600070205080204" pitchFamily="50" charset="-128"/>
            </a:rPr>
            <a:t>ポイント低く、経常一般財源に対する経常的な補助費等の支出割合が低い状況となっている。引き続き、行財政改革推進プランの取組を実施し、補助金・負担金の適正に努めていく。</a:t>
          </a:r>
        </a:p>
        <a:p>
          <a:pPr eaLnBrk="1" fontAlgn="auto" latinLnBrk="0" hangingPunct="1"/>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9978</xdr:rowOff>
    </xdr:from>
    <xdr:to>
      <xdr:col>82</xdr:col>
      <xdr:colOff>107950</xdr:colOff>
      <xdr:row>35</xdr:row>
      <xdr:rowOff>20864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0107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170543</xdr:rowOff>
    </xdr:from>
    <xdr:to>
      <xdr:col>78</xdr:col>
      <xdr:colOff>69850</xdr:colOff>
      <xdr:row>35</xdr:row>
      <xdr:rowOff>9978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99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170543</xdr:rowOff>
    </xdr:from>
    <xdr:to>
      <xdr:col>73</xdr:col>
      <xdr:colOff>180975</xdr:colOff>
      <xdr:row>35</xdr:row>
      <xdr:rowOff>86178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99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124278</xdr:rowOff>
    </xdr:from>
    <xdr:to>
      <xdr:col>69</xdr:col>
      <xdr:colOff>92075</xdr:colOff>
      <xdr:row>35</xdr:row>
      <xdr:rowOff>86178</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57821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141514</xdr:rowOff>
    </xdr:from>
    <xdr:to>
      <xdr:col>82</xdr:col>
      <xdr:colOff>158750</xdr:colOff>
      <xdr:row>35</xdr:row>
      <xdr:rowOff>71664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158041</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130628</xdr:rowOff>
    </xdr:from>
    <xdr:to>
      <xdr:col>78</xdr:col>
      <xdr:colOff>120650</xdr:colOff>
      <xdr:row>35</xdr:row>
      <xdr:rowOff>60778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70955</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119743</xdr:rowOff>
    </xdr:from>
    <xdr:to>
      <xdr:col>74</xdr:col>
      <xdr:colOff>31750</xdr:colOff>
      <xdr:row>35</xdr:row>
      <xdr:rowOff>49893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60070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ポイント高く、経常一般財源に対する経常的な公債費の支出割合が高い状況となっている。今後、大型施設の整備事業が見込まれることから、引き続き適正な市債の発行に努める。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a:extLst>
            <a:ext uri="{FF2B5EF4-FFF2-40B4-BE49-F238E27FC236}">
              <a16:creationId xmlns:a16="http://schemas.microsoft.com/office/drawing/2014/main" id="{00000000-0008-0000-0400-00007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6" name="公債費最小値テキスト">
          <a:extLst>
            <a:ext uri="{FF2B5EF4-FFF2-40B4-BE49-F238E27FC236}">
              <a16:creationId xmlns:a16="http://schemas.microsoft.com/office/drawing/2014/main" id="{00000000-0008-0000-0400-000078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8" name="公債費最大値テキスト">
          <a:extLst>
            <a:ext uri="{FF2B5EF4-FFF2-40B4-BE49-F238E27FC236}">
              <a16:creationId xmlns:a16="http://schemas.microsoft.com/office/drawing/2014/main" id="{00000000-0008-0000-0400-00007A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48623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987800" y="133955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81" name="公債費平均値テキスト">
          <a:extLst>
            <a:ext uri="{FF2B5EF4-FFF2-40B4-BE49-F238E27FC236}">
              <a16:creationId xmlns:a16="http://schemas.microsoft.com/office/drawing/2014/main" id="{00000000-0008-0000-0400-00007D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48623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3098800" y="133694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48623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2209800" y="133694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48623</xdr:rowOff>
    </xdr:from>
    <xdr:to>
      <xdr:col>11</xdr:col>
      <xdr:colOff>9525</xdr:colOff>
      <xdr:row>78</xdr:row>
      <xdr:rowOff>68218</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flipV="1">
          <a:off x="1320800" y="134217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92" name="フローチャート: 判断 391">
          <a:extLst>
            <a:ext uri="{FF2B5EF4-FFF2-40B4-BE49-F238E27FC236}">
              <a16:creationId xmlns:a16="http://schemas.microsoft.com/office/drawing/2014/main" id="{00000000-0008-0000-0400-000088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400" name="公債費該当値テキスト">
          <a:extLst>
            <a:ext uri="{FF2B5EF4-FFF2-40B4-BE49-F238E27FC236}">
              <a16:creationId xmlns:a16="http://schemas.microsoft.com/office/drawing/2014/main" id="{00000000-0008-0000-0400-000090010000}"/>
            </a:ext>
          </a:extLst>
        </xdr:cNvPr>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169273</xdr:rowOff>
    </xdr:from>
    <xdr:to>
      <xdr:col>20</xdr:col>
      <xdr:colOff>38100</xdr:colOff>
      <xdr:row>78</xdr:row>
      <xdr:rowOff>99423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937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84200</xdr:rowOff>
    </xdr:from>
    <xdr:ext cx="7366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3606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169273</xdr:rowOff>
    </xdr:from>
    <xdr:to>
      <xdr:col>11</xdr:col>
      <xdr:colOff>60325</xdr:colOff>
      <xdr:row>78</xdr:row>
      <xdr:rowOff>99423</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2159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84200</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828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407" name="楕円 406">
          <a:extLst>
            <a:ext uri="{FF2B5EF4-FFF2-40B4-BE49-F238E27FC236}">
              <a16:creationId xmlns:a16="http://schemas.microsoft.com/office/drawing/2014/main" id="{00000000-0008-0000-0400-000097010000}"/>
            </a:ext>
          </a:extLst>
        </xdr:cNvPr>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令和５年度は、類似団体平均値より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ポイント高く、経常一般財源に対する経常的な公債費以外の支出割合が高い状況となった。類似団体平均値より高くなっている人件費や繰出しの抑制に引き続き努めていく。</a:t>
          </a:r>
        </a:p>
      </xdr:txBody>
    </xdr:sp>
    <xdr:clientData/>
  </xdr:twoCellAnchor>
  <xdr:oneCellAnchor>
    <xdr:from>
      <xdr:col>62</xdr:col>
      <xdr:colOff>6350</xdr:colOff>
      <xdr:row>69</xdr:row>
      <xdr:rowOff>107950</xdr:rowOff>
    </xdr:from>
    <xdr:ext cx="298543" cy="225703"/>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7" name="公債費以外グラフ枠">
          <a:extLst>
            <a:ext uri="{FF2B5EF4-FFF2-40B4-BE49-F238E27FC236}">
              <a16:creationId xmlns:a16="http://schemas.microsoft.com/office/drawing/2014/main" id="{00000000-0008-0000-0400-0000B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9" name="公債費以外最小値テキスト">
          <a:extLst>
            <a:ext uri="{FF2B5EF4-FFF2-40B4-BE49-F238E27FC236}">
              <a16:creationId xmlns:a16="http://schemas.microsoft.com/office/drawing/2014/main" id="{00000000-0008-0000-0400-0000B7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41" name="公債費以外最大値テキスト">
          <a:extLst>
            <a:ext uri="{FF2B5EF4-FFF2-40B4-BE49-F238E27FC236}">
              <a16:creationId xmlns:a16="http://schemas.microsoft.com/office/drawing/2014/main" id="{00000000-0008-0000-0400-0000B9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79</xdr:row>
      <xdr:rowOff>31750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5671800" y="13565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4" name="公債費以外平均値テキスト">
          <a:extLst>
            <a:ext uri="{FF2B5EF4-FFF2-40B4-BE49-F238E27FC236}">
              <a16:creationId xmlns:a16="http://schemas.microsoft.com/office/drawing/2014/main" id="{00000000-0008-0000-0400-0000BC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79</xdr:row>
      <xdr:rowOff>31750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4782800" y="13108214"/>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78014</xdr:rowOff>
    </xdr:from>
    <xdr:to>
      <xdr:col>73</xdr:col>
      <xdr:colOff>180975</xdr:colOff>
      <xdr:row>77</xdr:row>
      <xdr:rowOff>167821</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893800" y="131082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127000</xdr:rowOff>
    </xdr:to>
    <xdr:cxnSp macro="">
      <xdr:nvCxnSpPr>
        <xdr:cNvPr id="452" name="直線コネクタ 451">
          <a:extLst>
            <a:ext uri="{FF2B5EF4-FFF2-40B4-BE49-F238E27FC236}">
              <a16:creationId xmlns:a16="http://schemas.microsoft.com/office/drawing/2014/main" id="{00000000-0008-0000-0400-0000C4010000}"/>
            </a:ext>
          </a:extLst>
        </xdr:cNvPr>
        <xdr:cNvCxnSpPr/>
      </xdr:nvCxnSpPr>
      <xdr:spPr>
        <a:xfrm flipV="1">
          <a:off x="13004800" y="13369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53" name="フローチャート: 判断 452">
          <a:extLst>
            <a:ext uri="{FF2B5EF4-FFF2-40B4-BE49-F238E27FC236}">
              <a16:creationId xmlns:a16="http://schemas.microsoft.com/office/drawing/2014/main" id="{00000000-0008-0000-0400-0000C5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5" name="フローチャート: 判断 454">
          <a:extLst>
            <a:ext uri="{FF2B5EF4-FFF2-40B4-BE49-F238E27FC236}">
              <a16:creationId xmlns:a16="http://schemas.microsoft.com/office/drawing/2014/main" id="{00000000-0008-0000-0400-0000C7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113591</xdr:rowOff>
    </xdr:from>
    <xdr:ext cx="762000" cy="259045"/>
    <xdr:sp macro="" textlink="">
      <xdr:nvSpPr>
        <xdr:cNvPr id="463" name="公債費以外該当値テキスト">
          <a:extLst>
            <a:ext uri="{FF2B5EF4-FFF2-40B4-BE49-F238E27FC236}">
              <a16:creationId xmlns:a16="http://schemas.microsoft.com/office/drawing/2014/main" id="{00000000-0008-0000-0400-0000CF010000}"/>
            </a:ext>
          </a:extLst>
        </xdr:cNvPr>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27214</xdr:rowOff>
    </xdr:from>
    <xdr:to>
      <xdr:col>74</xdr:col>
      <xdr:colOff>31750</xdr:colOff>
      <xdr:row>76</xdr:row>
      <xdr:rowOff>128814</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113591</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68" name="楕円 467">
          <a:extLst>
            <a:ext uri="{FF2B5EF4-FFF2-40B4-BE49-F238E27FC236}">
              <a16:creationId xmlns:a16="http://schemas.microsoft.com/office/drawing/2014/main" id="{00000000-0008-0000-0400-0000D4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69" name="テキスト ボックス 468">
          <a:extLst>
            <a:ext uri="{FF2B5EF4-FFF2-40B4-BE49-F238E27FC236}">
              <a16:creationId xmlns:a16="http://schemas.microsoft.com/office/drawing/2014/main" id="{00000000-0008-0000-0400-0000D5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70" name="楕円 469">
          <a:extLst>
            <a:ext uri="{FF2B5EF4-FFF2-40B4-BE49-F238E27FC236}">
              <a16:creationId xmlns:a16="http://schemas.microsoft.com/office/drawing/2014/main" id="{00000000-0008-0000-0400-0000D6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71" name="テキスト ボックス 470">
          <a:extLst>
            <a:ext uri="{FF2B5EF4-FFF2-40B4-BE49-F238E27FC236}">
              <a16:creationId xmlns:a16="http://schemas.microsoft.com/office/drawing/2014/main" id="{00000000-0008-0000-0400-0000D7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153022</xdr:rowOff>
    </xdr:from>
    <xdr:to>
      <xdr:col>29</xdr:col>
      <xdr:colOff>127000</xdr:colOff>
      <xdr:row>13</xdr:row>
      <xdr:rowOff>56591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58047"/>
          <a:ext cx="647700" cy="7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56591</xdr:rowOff>
    </xdr:from>
    <xdr:to>
      <xdr:col>26</xdr:col>
      <xdr:colOff>50800</xdr:colOff>
      <xdr:row>13</xdr:row>
      <xdr:rowOff>110998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33066"/>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110998</xdr:rowOff>
    </xdr:from>
    <xdr:to>
      <xdr:col>22</xdr:col>
      <xdr:colOff>114300</xdr:colOff>
      <xdr:row>13</xdr:row>
      <xdr:rowOff>164148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87473"/>
          <a:ext cx="698500" cy="5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164148</xdr:rowOff>
    </xdr:from>
    <xdr:to>
      <xdr:col>18</xdr:col>
      <xdr:colOff>177800</xdr:colOff>
      <xdr:row>14</xdr:row>
      <xdr:rowOff>96291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40623"/>
          <a:ext cx="698500" cy="10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102222</xdr:rowOff>
    </xdr:from>
    <xdr:to>
      <xdr:col>29</xdr:col>
      <xdr:colOff>177800</xdr:colOff>
      <xdr:row>13</xdr:row>
      <xdr:rowOff>32372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0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10799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5791</xdr:rowOff>
    </xdr:from>
    <xdr:to>
      <xdr:col>26</xdr:col>
      <xdr:colOff>101600</xdr:colOff>
      <xdr:row>13</xdr:row>
      <xdr:rowOff>107391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8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117568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5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60198</xdr:rowOff>
    </xdr:from>
    <xdr:to>
      <xdr:col>22</xdr:col>
      <xdr:colOff>165100</xdr:colOff>
      <xdr:row>13</xdr:row>
      <xdr:rowOff>161798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3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0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113348</xdr:rowOff>
    </xdr:from>
    <xdr:to>
      <xdr:col>19</xdr:col>
      <xdr:colOff>38100</xdr:colOff>
      <xdr:row>14</xdr:row>
      <xdr:rowOff>43498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53675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45491</xdr:rowOff>
    </xdr:from>
    <xdr:to>
      <xdr:col>15</xdr:col>
      <xdr:colOff>101600</xdr:colOff>
      <xdr:row>14</xdr:row>
      <xdr:rowOff>147091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9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157268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99073</xdr:rowOff>
    </xdr:from>
    <xdr:to>
      <xdr:col>29</xdr:col>
      <xdr:colOff>127000</xdr:colOff>
      <xdr:row>35</xdr:row>
      <xdr:rowOff>104254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09423"/>
          <a:ext cx="647700" cy="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99073</xdr:rowOff>
    </xdr:from>
    <xdr:to>
      <xdr:col>26</xdr:col>
      <xdr:colOff>50800</xdr:colOff>
      <xdr:row>35</xdr:row>
      <xdr:rowOff>122238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09423"/>
          <a:ext cx="6985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102616</xdr:rowOff>
    </xdr:from>
    <xdr:to>
      <xdr:col>22</xdr:col>
      <xdr:colOff>114300</xdr:colOff>
      <xdr:row>35</xdr:row>
      <xdr:rowOff>122238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12966"/>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102616</xdr:rowOff>
    </xdr:from>
    <xdr:to>
      <xdr:col>18</xdr:col>
      <xdr:colOff>177800</xdr:colOff>
      <xdr:row>35</xdr:row>
      <xdr:rowOff>123837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12966"/>
          <a:ext cx="698500" cy="2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53454</xdr:rowOff>
    </xdr:from>
    <xdr:to>
      <xdr:col>29</xdr:col>
      <xdr:colOff>177800</xdr:colOff>
      <xdr:row>35</xdr:row>
      <xdr:rowOff>155054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241431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48273</xdr:rowOff>
    </xdr:from>
    <xdr:to>
      <xdr:col>26</xdr:col>
      <xdr:colOff>101600</xdr:colOff>
      <xdr:row>35</xdr:row>
      <xdr:rowOff>149873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160050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71438</xdr:rowOff>
    </xdr:from>
    <xdr:to>
      <xdr:col>22</xdr:col>
      <xdr:colOff>165100</xdr:colOff>
      <xdr:row>35</xdr:row>
      <xdr:rowOff>173038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183215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51816</xdr:rowOff>
    </xdr:from>
    <xdr:to>
      <xdr:col>19</xdr:col>
      <xdr:colOff>38100</xdr:colOff>
      <xdr:row>35</xdr:row>
      <xdr:rowOff>153416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163593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73037</xdr:rowOff>
    </xdr:from>
    <xdr:to>
      <xdr:col>15</xdr:col>
      <xdr:colOff>101600</xdr:colOff>
      <xdr:row>35</xdr:row>
      <xdr:rowOff>174637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184814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246,967
244,335
191.52
114,838,341
112,267,938
1,777,871
57,666,114
99,789,625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67539</xdr:rowOff>
    </xdr:from>
    <xdr:to>
      <xdr:col>24</xdr:col>
      <xdr:colOff>63500</xdr:colOff>
      <xdr:row>32</xdr:row>
      <xdr:rowOff>91961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53939"/>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58738</xdr:rowOff>
    </xdr:from>
    <xdr:to>
      <xdr:col>19</xdr:col>
      <xdr:colOff>177800</xdr:colOff>
      <xdr:row>32</xdr:row>
      <xdr:rowOff>67539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4513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58738</xdr:rowOff>
    </xdr:from>
    <xdr:to>
      <xdr:col>15</xdr:col>
      <xdr:colOff>50800</xdr:colOff>
      <xdr:row>32</xdr:row>
      <xdr:rowOff>109106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45138"/>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109106</xdr:rowOff>
    </xdr:from>
    <xdr:to>
      <xdr:col>10</xdr:col>
      <xdr:colOff>114300</xdr:colOff>
      <xdr:row>34</xdr:row>
      <xdr:rowOff>69101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95506"/>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41161</xdr:rowOff>
    </xdr:from>
    <xdr:to>
      <xdr:col>24</xdr:col>
      <xdr:colOff>114300</xdr:colOff>
      <xdr:row>32</xdr:row>
      <xdr:rowOff>142761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64038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16739</xdr:rowOff>
    </xdr:from>
    <xdr:to>
      <xdr:col>20</xdr:col>
      <xdr:colOff>38100</xdr:colOff>
      <xdr:row>32</xdr:row>
      <xdr:rowOff>118339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134866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7938</xdr:rowOff>
    </xdr:from>
    <xdr:to>
      <xdr:col>15</xdr:col>
      <xdr:colOff>101600</xdr:colOff>
      <xdr:row>32</xdr:row>
      <xdr:rowOff>109538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126065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2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58306</xdr:rowOff>
    </xdr:from>
    <xdr:to>
      <xdr:col>10</xdr:col>
      <xdr:colOff>165100</xdr:colOff>
      <xdr:row>32</xdr:row>
      <xdr:rowOff>159906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1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18301</xdr:rowOff>
    </xdr:from>
    <xdr:to>
      <xdr:col>6</xdr:col>
      <xdr:colOff>38100</xdr:colOff>
      <xdr:row>34</xdr:row>
      <xdr:rowOff>119901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136428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13227</xdr:rowOff>
    </xdr:from>
    <xdr:to>
      <xdr:col>24</xdr:col>
      <xdr:colOff>63500</xdr:colOff>
      <xdr:row>58</xdr:row>
      <xdr:rowOff>63081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57327"/>
          <a:ext cx="8382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13227</xdr:rowOff>
    </xdr:from>
    <xdr:to>
      <xdr:col>19</xdr:col>
      <xdr:colOff>177800</xdr:colOff>
      <xdr:row>58</xdr:row>
      <xdr:rowOff>50356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7327"/>
          <a:ext cx="8890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50356</xdr:rowOff>
    </xdr:from>
    <xdr:to>
      <xdr:col>15</xdr:col>
      <xdr:colOff>50800</xdr:colOff>
      <xdr:row>58</xdr:row>
      <xdr:rowOff>69424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4456"/>
          <a:ext cx="8890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69424</xdr:rowOff>
    </xdr:from>
    <xdr:to>
      <xdr:col>10</xdr:col>
      <xdr:colOff>114300</xdr:colOff>
      <xdr:row>58</xdr:row>
      <xdr:rowOff>139319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3524"/>
          <a:ext cx="8890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12281</xdr:rowOff>
    </xdr:from>
    <xdr:to>
      <xdr:col>24</xdr:col>
      <xdr:colOff>114300</xdr:colOff>
      <xdr:row>58</xdr:row>
      <xdr:rowOff>113881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162158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133877</xdr:rowOff>
    </xdr:from>
    <xdr:to>
      <xdr:col>20</xdr:col>
      <xdr:colOff>38100</xdr:colOff>
      <xdr:row>58</xdr:row>
      <xdr:rowOff>64027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55154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171006</xdr:rowOff>
    </xdr:from>
    <xdr:to>
      <xdr:col>15</xdr:col>
      <xdr:colOff>101600</xdr:colOff>
      <xdr:row>58</xdr:row>
      <xdr:rowOff>101156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92283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18624</xdr:rowOff>
    </xdr:from>
    <xdr:to>
      <xdr:col>10</xdr:col>
      <xdr:colOff>165100</xdr:colOff>
      <xdr:row>58</xdr:row>
      <xdr:rowOff>120224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111351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88519</xdr:rowOff>
    </xdr:from>
    <xdr:to>
      <xdr:col>6</xdr:col>
      <xdr:colOff>38100</xdr:colOff>
      <xdr:row>59</xdr:row>
      <xdr:rowOff>18669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40411</xdr:rowOff>
    </xdr:from>
    <xdr:to>
      <xdr:col>24</xdr:col>
      <xdr:colOff>63500</xdr:colOff>
      <xdr:row>77</xdr:row>
      <xdr:rowOff>57786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42061"/>
          <a:ext cx="8382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40411</xdr:rowOff>
    </xdr:from>
    <xdr:to>
      <xdr:col>19</xdr:col>
      <xdr:colOff>177800</xdr:colOff>
      <xdr:row>77</xdr:row>
      <xdr:rowOff>53899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4206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26924</xdr:rowOff>
    </xdr:from>
    <xdr:to>
      <xdr:col>15</xdr:col>
      <xdr:colOff>50800</xdr:colOff>
      <xdr:row>77</xdr:row>
      <xdr:rowOff>53899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2857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26924</xdr:rowOff>
    </xdr:from>
    <xdr:to>
      <xdr:col>10</xdr:col>
      <xdr:colOff>114300</xdr:colOff>
      <xdr:row>77</xdr:row>
      <xdr:rowOff>64415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2857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29863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6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161061</xdr:rowOff>
    </xdr:from>
    <xdr:to>
      <xdr:col>20</xdr:col>
      <xdr:colOff>38100</xdr:colOff>
      <xdr:row>77</xdr:row>
      <xdr:rowOff>91211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107738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3099</xdr:rowOff>
    </xdr:from>
    <xdr:to>
      <xdr:col>15</xdr:col>
      <xdr:colOff>101600</xdr:colOff>
      <xdr:row>77</xdr:row>
      <xdr:rowOff>104699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121226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147574</xdr:rowOff>
    </xdr:from>
    <xdr:to>
      <xdr:col>10</xdr:col>
      <xdr:colOff>165100</xdr:colOff>
      <xdr:row>77</xdr:row>
      <xdr:rowOff>77724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94251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13615</xdr:rowOff>
    </xdr:from>
    <xdr:to>
      <xdr:col>6</xdr:col>
      <xdr:colOff>38100</xdr:colOff>
      <xdr:row>77</xdr:row>
      <xdr:rowOff>115215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131742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9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54978</xdr:rowOff>
    </xdr:from>
    <xdr:to>
      <xdr:col>24</xdr:col>
      <xdr:colOff>63500</xdr:colOff>
      <xdr:row>95</xdr:row>
      <xdr:rowOff>67780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71278"/>
          <a:ext cx="8382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68884</xdr:rowOff>
    </xdr:from>
    <xdr:to>
      <xdr:col>19</xdr:col>
      <xdr:colOff>177800</xdr:colOff>
      <xdr:row>95</xdr:row>
      <xdr:rowOff>67780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85184"/>
          <a:ext cx="889000" cy="1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68884</xdr:rowOff>
    </xdr:from>
    <xdr:to>
      <xdr:col>15</xdr:col>
      <xdr:colOff>50800</xdr:colOff>
      <xdr:row>96</xdr:row>
      <xdr:rowOff>102349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85184"/>
          <a:ext cx="889000" cy="3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102349</xdr:rowOff>
    </xdr:from>
    <xdr:to>
      <xdr:col>10</xdr:col>
      <xdr:colOff>114300</xdr:colOff>
      <xdr:row>96</xdr:row>
      <xdr:rowOff>129667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154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4178</xdr:rowOff>
    </xdr:from>
    <xdr:to>
      <xdr:col>24</xdr:col>
      <xdr:colOff>114300</xdr:colOff>
      <xdr:row>94</xdr:row>
      <xdr:rowOff>105778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27055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7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16980</xdr:rowOff>
    </xdr:from>
    <xdr:to>
      <xdr:col>20</xdr:col>
      <xdr:colOff>38100</xdr:colOff>
      <xdr:row>95</xdr:row>
      <xdr:rowOff>118580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135107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18084</xdr:rowOff>
    </xdr:from>
    <xdr:to>
      <xdr:col>15</xdr:col>
      <xdr:colOff>101600</xdr:colOff>
      <xdr:row>94</xdr:row>
      <xdr:rowOff>119684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136211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0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51549</xdr:rowOff>
    </xdr:from>
    <xdr:to>
      <xdr:col>10</xdr:col>
      <xdr:colOff>165100</xdr:colOff>
      <xdr:row>96</xdr:row>
      <xdr:rowOff>153149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169676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8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78867</xdr:rowOff>
    </xdr:from>
    <xdr:to>
      <xdr:col>6</xdr:col>
      <xdr:colOff>38100</xdr:colOff>
      <xdr:row>97</xdr:row>
      <xdr:rowOff>9017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25544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52974</xdr:rowOff>
    </xdr:from>
    <xdr:to>
      <xdr:col>55</xdr:col>
      <xdr:colOff>0</xdr:colOff>
      <xdr:row>37</xdr:row>
      <xdr:rowOff>99249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96624"/>
          <a:ext cx="8382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92499</xdr:rowOff>
    </xdr:from>
    <xdr:to>
      <xdr:col>50</xdr:col>
      <xdr:colOff>114300</xdr:colOff>
      <xdr:row>37</xdr:row>
      <xdr:rowOff>99249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36149"/>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13143</xdr:rowOff>
    </xdr:from>
    <xdr:to>
      <xdr:col>45</xdr:col>
      <xdr:colOff>177800</xdr:colOff>
      <xdr:row>37</xdr:row>
      <xdr:rowOff>92499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28093"/>
          <a:ext cx="889000" cy="110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13143</xdr:rowOff>
    </xdr:from>
    <xdr:to>
      <xdr:col>41</xdr:col>
      <xdr:colOff>50800</xdr:colOff>
      <xdr:row>38</xdr:row>
      <xdr:rowOff>51722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28093"/>
          <a:ext cx="889000" cy="12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2174</xdr:rowOff>
    </xdr:from>
    <xdr:to>
      <xdr:col>55</xdr:col>
      <xdr:colOff>50800</xdr:colOff>
      <xdr:row>37</xdr:row>
      <xdr:rowOff>103774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152051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48449</xdr:rowOff>
    </xdr:from>
    <xdr:to>
      <xdr:col>50</xdr:col>
      <xdr:colOff>165100</xdr:colOff>
      <xdr:row>37</xdr:row>
      <xdr:rowOff>150049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41699</xdr:rowOff>
    </xdr:from>
    <xdr:to>
      <xdr:col>46</xdr:col>
      <xdr:colOff>38100</xdr:colOff>
      <xdr:row>37</xdr:row>
      <xdr:rowOff>143299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134427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133793</xdr:rowOff>
    </xdr:from>
    <xdr:to>
      <xdr:col>41</xdr:col>
      <xdr:colOff>101600</xdr:colOff>
      <xdr:row>31</xdr:row>
      <xdr:rowOff>63943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55070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3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922</xdr:rowOff>
    </xdr:from>
    <xdr:to>
      <xdr:col>36</xdr:col>
      <xdr:colOff>165100</xdr:colOff>
      <xdr:row>38</xdr:row>
      <xdr:rowOff>102522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93649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169914</xdr:rowOff>
    </xdr:from>
    <xdr:to>
      <xdr:col>55</xdr:col>
      <xdr:colOff>0</xdr:colOff>
      <xdr:row>57</xdr:row>
      <xdr:rowOff>69996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71114"/>
          <a:ext cx="8382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63195</xdr:rowOff>
    </xdr:from>
    <xdr:to>
      <xdr:col>50</xdr:col>
      <xdr:colOff>114300</xdr:colOff>
      <xdr:row>57</xdr:row>
      <xdr:rowOff>69996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35845"/>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63195</xdr:rowOff>
    </xdr:from>
    <xdr:to>
      <xdr:col>45</xdr:col>
      <xdr:colOff>177800</xdr:colOff>
      <xdr:row>58</xdr:row>
      <xdr:rowOff>978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35845"/>
          <a:ext cx="889000" cy="1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108991</xdr:rowOff>
    </xdr:from>
    <xdr:to>
      <xdr:col>41</xdr:col>
      <xdr:colOff>50800</xdr:colOff>
      <xdr:row>58</xdr:row>
      <xdr:rowOff>978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81641"/>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119114</xdr:rowOff>
    </xdr:from>
    <xdr:to>
      <xdr:col>55</xdr:col>
      <xdr:colOff>50800</xdr:colOff>
      <xdr:row>57</xdr:row>
      <xdr:rowOff>49264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141991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19196</xdr:rowOff>
    </xdr:from>
    <xdr:to>
      <xdr:col>50</xdr:col>
      <xdr:colOff>165100</xdr:colOff>
      <xdr:row>57</xdr:row>
      <xdr:rowOff>120796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137323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12395</xdr:rowOff>
    </xdr:from>
    <xdr:to>
      <xdr:col>46</xdr:col>
      <xdr:colOff>38100</xdr:colOff>
      <xdr:row>57</xdr:row>
      <xdr:rowOff>113995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105122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121628</xdr:rowOff>
    </xdr:from>
    <xdr:to>
      <xdr:col>41</xdr:col>
      <xdr:colOff>101600</xdr:colOff>
      <xdr:row>58</xdr:row>
      <xdr:rowOff>51778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42905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58191</xdr:rowOff>
    </xdr:from>
    <xdr:to>
      <xdr:col>36</xdr:col>
      <xdr:colOff>165100</xdr:colOff>
      <xdr:row>57</xdr:row>
      <xdr:rowOff>159791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150918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163551</xdr:rowOff>
    </xdr:from>
    <xdr:to>
      <xdr:col>55</xdr:col>
      <xdr:colOff>0</xdr:colOff>
      <xdr:row>77</xdr:row>
      <xdr:rowOff>70129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93751"/>
          <a:ext cx="8382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157721</xdr:rowOff>
    </xdr:from>
    <xdr:to>
      <xdr:col>50</xdr:col>
      <xdr:colOff>114300</xdr:colOff>
      <xdr:row>76</xdr:row>
      <xdr:rowOff>163551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8792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115088</xdr:rowOff>
    </xdr:from>
    <xdr:to>
      <xdr:col>45</xdr:col>
      <xdr:colOff>177800</xdr:colOff>
      <xdr:row>76</xdr:row>
      <xdr:rowOff>157721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45288"/>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128097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3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115088</xdr:rowOff>
    </xdr:from>
    <xdr:to>
      <xdr:col>41</xdr:col>
      <xdr:colOff>50800</xdr:colOff>
      <xdr:row>76</xdr:row>
      <xdr:rowOff>143090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45288"/>
          <a:ext cx="889000" cy="2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19329</xdr:rowOff>
    </xdr:from>
    <xdr:to>
      <xdr:col>55</xdr:col>
      <xdr:colOff>50800</xdr:colOff>
      <xdr:row>77</xdr:row>
      <xdr:rowOff>120929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42206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112751</xdr:rowOff>
    </xdr:from>
    <xdr:to>
      <xdr:col>50</xdr:col>
      <xdr:colOff>165100</xdr:colOff>
      <xdr:row>77</xdr:row>
      <xdr:rowOff>42901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59427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106921</xdr:rowOff>
    </xdr:from>
    <xdr:to>
      <xdr:col>46</xdr:col>
      <xdr:colOff>38100</xdr:colOff>
      <xdr:row>77</xdr:row>
      <xdr:rowOff>37071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53598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64288</xdr:rowOff>
    </xdr:from>
    <xdr:to>
      <xdr:col>41</xdr:col>
      <xdr:colOff>101600</xdr:colOff>
      <xdr:row>76</xdr:row>
      <xdr:rowOff>165888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10965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92290</xdr:rowOff>
    </xdr:from>
    <xdr:to>
      <xdr:col>36</xdr:col>
      <xdr:colOff>165100</xdr:colOff>
      <xdr:row>77</xdr:row>
      <xdr:rowOff>22440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38968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152205</xdr:rowOff>
    </xdr:from>
    <xdr:to>
      <xdr:col>55</xdr:col>
      <xdr:colOff>0</xdr:colOff>
      <xdr:row>95</xdr:row>
      <xdr:rowOff>154445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39955"/>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154445</xdr:rowOff>
    </xdr:from>
    <xdr:to>
      <xdr:col>50</xdr:col>
      <xdr:colOff>114300</xdr:colOff>
      <xdr:row>96</xdr:row>
      <xdr:rowOff>5649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442195"/>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5649</xdr:rowOff>
    </xdr:from>
    <xdr:to>
      <xdr:col>45</xdr:col>
      <xdr:colOff>177800</xdr:colOff>
      <xdr:row>96</xdr:row>
      <xdr:rowOff>100243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64849"/>
          <a:ext cx="8890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63440</xdr:rowOff>
    </xdr:from>
    <xdr:to>
      <xdr:col>41</xdr:col>
      <xdr:colOff>50800</xdr:colOff>
      <xdr:row>96</xdr:row>
      <xdr:rowOff>100243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22640"/>
          <a:ext cx="889000" cy="3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101405</xdr:rowOff>
    </xdr:from>
    <xdr:to>
      <xdr:col>55</xdr:col>
      <xdr:colOff>50800</xdr:colOff>
      <xdr:row>96</xdr:row>
      <xdr:rowOff>31555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79832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103645</xdr:rowOff>
    </xdr:from>
    <xdr:to>
      <xdr:col>50</xdr:col>
      <xdr:colOff>165100</xdr:colOff>
      <xdr:row>96</xdr:row>
      <xdr:rowOff>33795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4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126299</xdr:rowOff>
    </xdr:from>
    <xdr:to>
      <xdr:col>46</xdr:col>
      <xdr:colOff>38100</xdr:colOff>
      <xdr:row>96</xdr:row>
      <xdr:rowOff>56449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47576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49443</xdr:rowOff>
    </xdr:from>
    <xdr:to>
      <xdr:col>41</xdr:col>
      <xdr:colOff>101600</xdr:colOff>
      <xdr:row>96</xdr:row>
      <xdr:rowOff>151043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142170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12640</xdr:rowOff>
    </xdr:from>
    <xdr:to>
      <xdr:col>36</xdr:col>
      <xdr:colOff>165100</xdr:colOff>
      <xdr:row>96</xdr:row>
      <xdr:rowOff>114240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105367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45326</xdr:rowOff>
    </xdr:from>
    <xdr:to>
      <xdr:col>85</xdr:col>
      <xdr:colOff>127000</xdr:colOff>
      <xdr:row>75</xdr:row>
      <xdr:rowOff>52127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04076"/>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52127</xdr:rowOff>
    </xdr:from>
    <xdr:to>
      <xdr:col>81</xdr:col>
      <xdr:colOff>50800</xdr:colOff>
      <xdr:row>75</xdr:row>
      <xdr:rowOff>65367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10877"/>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65367</xdr:rowOff>
    </xdr:from>
    <xdr:to>
      <xdr:col>76</xdr:col>
      <xdr:colOff>114300</xdr:colOff>
      <xdr:row>75</xdr:row>
      <xdr:rowOff>71539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92411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71539</xdr:rowOff>
    </xdr:from>
    <xdr:to>
      <xdr:col>71</xdr:col>
      <xdr:colOff>177800</xdr:colOff>
      <xdr:row>75</xdr:row>
      <xdr:rowOff>78378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930289"/>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165976</xdr:rowOff>
    </xdr:from>
    <xdr:to>
      <xdr:col>85</xdr:col>
      <xdr:colOff>177800</xdr:colOff>
      <xdr:row>75</xdr:row>
      <xdr:rowOff>96126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17403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1327</xdr:rowOff>
    </xdr:from>
    <xdr:to>
      <xdr:col>81</xdr:col>
      <xdr:colOff>101600</xdr:colOff>
      <xdr:row>75</xdr:row>
      <xdr:rowOff>102927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119454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6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14567</xdr:rowOff>
    </xdr:from>
    <xdr:to>
      <xdr:col>76</xdr:col>
      <xdr:colOff>165100</xdr:colOff>
      <xdr:row>75</xdr:row>
      <xdr:rowOff>116167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132694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6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20739</xdr:rowOff>
    </xdr:from>
    <xdr:to>
      <xdr:col>72</xdr:col>
      <xdr:colOff>38100</xdr:colOff>
      <xdr:row>75</xdr:row>
      <xdr:rowOff>122339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138866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27578</xdr:rowOff>
    </xdr:from>
    <xdr:to>
      <xdr:col>67</xdr:col>
      <xdr:colOff>101600</xdr:colOff>
      <xdr:row>75</xdr:row>
      <xdr:rowOff>129178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145705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6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143097</xdr:rowOff>
    </xdr:from>
    <xdr:to>
      <xdr:col>85</xdr:col>
      <xdr:colOff>127000</xdr:colOff>
      <xdr:row>99</xdr:row>
      <xdr:rowOff>35361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3747"/>
          <a:ext cx="838200" cy="2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143097</xdr:rowOff>
    </xdr:from>
    <xdr:to>
      <xdr:col>81</xdr:col>
      <xdr:colOff>50800</xdr:colOff>
      <xdr:row>99</xdr:row>
      <xdr:rowOff>92804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73747"/>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78076</xdr:rowOff>
    </xdr:from>
    <xdr:to>
      <xdr:col>76</xdr:col>
      <xdr:colOff>114300</xdr:colOff>
      <xdr:row>99</xdr:row>
      <xdr:rowOff>92804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7051626"/>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78076</xdr:rowOff>
    </xdr:from>
    <xdr:to>
      <xdr:col>71</xdr:col>
      <xdr:colOff>177800</xdr:colOff>
      <xdr:row>99</xdr:row>
      <xdr:rowOff>95123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7051626"/>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156011</xdr:rowOff>
    </xdr:from>
    <xdr:to>
      <xdr:col>85</xdr:col>
      <xdr:colOff>177800</xdr:colOff>
      <xdr:row>99</xdr:row>
      <xdr:rowOff>86161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5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70938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7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92297</xdr:rowOff>
    </xdr:from>
    <xdr:to>
      <xdr:col>81</xdr:col>
      <xdr:colOff>101600</xdr:colOff>
      <xdr:row>98</xdr:row>
      <xdr:rowOff>22447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13574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1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42004</xdr:rowOff>
    </xdr:from>
    <xdr:to>
      <xdr:col>76</xdr:col>
      <xdr:colOff>165100</xdr:colOff>
      <xdr:row>99</xdr:row>
      <xdr:rowOff>143604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70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134731</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10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27276</xdr:rowOff>
    </xdr:from>
    <xdr:to>
      <xdr:col>72</xdr:col>
      <xdr:colOff>38100</xdr:colOff>
      <xdr:row>99</xdr:row>
      <xdr:rowOff>128876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70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120003</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709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44323</xdr:rowOff>
    </xdr:from>
    <xdr:to>
      <xdr:col>67</xdr:col>
      <xdr:colOff>101600</xdr:colOff>
      <xdr:row>99</xdr:row>
      <xdr:rowOff>145923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70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137050</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11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152110</xdr:rowOff>
    </xdr:from>
    <xdr:to>
      <xdr:col>116</xdr:col>
      <xdr:colOff>63500</xdr:colOff>
      <xdr:row>39</xdr:row>
      <xdr:rowOff>36830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324310"/>
          <a:ext cx="838200" cy="3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152110</xdr:rowOff>
    </xdr:from>
    <xdr:to>
      <xdr:col>111</xdr:col>
      <xdr:colOff>177800</xdr:colOff>
      <xdr:row>38</xdr:row>
      <xdr:rowOff>157008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324310"/>
          <a:ext cx="889000" cy="34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38588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55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61650</xdr:rowOff>
    </xdr:from>
    <xdr:to>
      <xdr:col>107</xdr:col>
      <xdr:colOff>50800</xdr:colOff>
      <xdr:row>38</xdr:row>
      <xdr:rowOff>157008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76750"/>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61650</xdr:rowOff>
    </xdr:from>
    <xdr:to>
      <xdr:col>102</xdr:col>
      <xdr:colOff>114300</xdr:colOff>
      <xdr:row>39</xdr:row>
      <xdr:rowOff>4173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76750"/>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8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101310</xdr:rowOff>
    </xdr:from>
    <xdr:to>
      <xdr:col>112</xdr:col>
      <xdr:colOff>38100</xdr:colOff>
      <xdr:row>37</xdr:row>
      <xdr:rowOff>31460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2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47987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04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106208</xdr:rowOff>
    </xdr:from>
    <xdr:to>
      <xdr:col>107</xdr:col>
      <xdr:colOff>101600</xdr:colOff>
      <xdr:row>39</xdr:row>
      <xdr:rowOff>36358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27485</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1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10850</xdr:rowOff>
    </xdr:from>
    <xdr:to>
      <xdr:col>102</xdr:col>
      <xdr:colOff>165100</xdr:colOff>
      <xdr:row>38</xdr:row>
      <xdr:rowOff>112450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103577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1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124823</xdr:rowOff>
    </xdr:from>
    <xdr:to>
      <xdr:col>98</xdr:col>
      <xdr:colOff>38100</xdr:colOff>
      <xdr:row>39</xdr:row>
      <xdr:rowOff>54973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46100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52288</xdr:rowOff>
    </xdr:from>
    <xdr:to>
      <xdr:col>116</xdr:col>
      <xdr:colOff>63500</xdr:colOff>
      <xdr:row>56</xdr:row>
      <xdr:rowOff>54139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653488"/>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129032</xdr:rowOff>
    </xdr:from>
    <xdr:to>
      <xdr:col>111</xdr:col>
      <xdr:colOff>177800</xdr:colOff>
      <xdr:row>56</xdr:row>
      <xdr:rowOff>52288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215882"/>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77978</xdr:rowOff>
    </xdr:from>
    <xdr:to>
      <xdr:col>107</xdr:col>
      <xdr:colOff>50800</xdr:colOff>
      <xdr:row>53</xdr:row>
      <xdr:rowOff>129032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16482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77978</xdr:rowOff>
    </xdr:from>
    <xdr:to>
      <xdr:col>102</xdr:col>
      <xdr:colOff>114300</xdr:colOff>
      <xdr:row>55</xdr:row>
      <xdr:rowOff>30952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164828"/>
          <a:ext cx="889000" cy="2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3339</xdr:rowOff>
    </xdr:from>
    <xdr:to>
      <xdr:col>116</xdr:col>
      <xdr:colOff>114300</xdr:colOff>
      <xdr:row>56</xdr:row>
      <xdr:rowOff>104939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26216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5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1488</xdr:rowOff>
    </xdr:from>
    <xdr:to>
      <xdr:col>112</xdr:col>
      <xdr:colOff>38100</xdr:colOff>
      <xdr:row>56</xdr:row>
      <xdr:rowOff>103088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119615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37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78232</xdr:rowOff>
    </xdr:from>
    <xdr:to>
      <xdr:col>107</xdr:col>
      <xdr:colOff>101600</xdr:colOff>
      <xdr:row>54</xdr:row>
      <xdr:rowOff>8382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1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24909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89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27178</xdr:rowOff>
    </xdr:from>
    <xdr:to>
      <xdr:col>102</xdr:col>
      <xdr:colOff>165100</xdr:colOff>
      <xdr:row>53</xdr:row>
      <xdr:rowOff>128778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145305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151602</xdr:rowOff>
    </xdr:from>
    <xdr:to>
      <xdr:col>98</xdr:col>
      <xdr:colOff>38100</xdr:colOff>
      <xdr:row>55</xdr:row>
      <xdr:rowOff>81752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98279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1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152913</xdr:rowOff>
    </xdr:from>
    <xdr:to>
      <xdr:col>116</xdr:col>
      <xdr:colOff>63500</xdr:colOff>
      <xdr:row>72</xdr:row>
      <xdr:rowOff>69611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325863"/>
          <a:ext cx="8382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69611</xdr:rowOff>
    </xdr:from>
    <xdr:to>
      <xdr:col>111</xdr:col>
      <xdr:colOff>177800</xdr:colOff>
      <xdr:row>72</xdr:row>
      <xdr:rowOff>109708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414011"/>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109708</xdr:rowOff>
    </xdr:from>
    <xdr:to>
      <xdr:col>107</xdr:col>
      <xdr:colOff>50800</xdr:colOff>
      <xdr:row>72</xdr:row>
      <xdr:rowOff>118943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45410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134900</xdr:rowOff>
    </xdr:from>
    <xdr:to>
      <xdr:col>102</xdr:col>
      <xdr:colOff>114300</xdr:colOff>
      <xdr:row>72</xdr:row>
      <xdr:rowOff>118943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136400"/>
          <a:ext cx="889000" cy="3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102113</xdr:rowOff>
    </xdr:from>
    <xdr:to>
      <xdr:col>116</xdr:col>
      <xdr:colOff>114300</xdr:colOff>
      <xdr:row>72</xdr:row>
      <xdr:rowOff>32263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124990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1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18811</xdr:rowOff>
    </xdr:from>
    <xdr:to>
      <xdr:col>112</xdr:col>
      <xdr:colOff>38100</xdr:colOff>
      <xdr:row>72</xdr:row>
      <xdr:rowOff>120411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3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136938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1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58908</xdr:rowOff>
    </xdr:from>
    <xdr:to>
      <xdr:col>107</xdr:col>
      <xdr:colOff>101600</xdr:colOff>
      <xdr:row>72</xdr:row>
      <xdr:rowOff>160508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4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1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68143</xdr:rowOff>
    </xdr:from>
    <xdr:to>
      <xdr:col>102</xdr:col>
      <xdr:colOff>165100</xdr:colOff>
      <xdr:row>72</xdr:row>
      <xdr:rowOff>169743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4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14820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1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84100</xdr:rowOff>
    </xdr:from>
    <xdr:to>
      <xdr:col>98</xdr:col>
      <xdr:colOff>38100</xdr:colOff>
      <xdr:row>71</xdr:row>
      <xdr:rowOff>14250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30777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18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454,587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12,872</a:t>
          </a:r>
          <a:r>
            <a:rPr kumimoji="1" lang="ja-JP" altLang="en-US" sz="1300">
              <a:latin typeface="ＭＳ Ｐゴシック" panose="020B0600070205080204" pitchFamily="50" charset="-128"/>
              <a:ea typeface="ＭＳ Ｐゴシック" panose="020B0600070205080204" pitchFamily="50" charset="-128"/>
            </a:rPr>
            <a:t>円増加となっている。これは障害福祉サービス給付費の増が主な要因である。</a:t>
          </a:r>
        </a:p>
        <a:p>
          <a:r>
            <a:rPr kumimoji="1" lang="ja-JP" altLang="en-US" sz="1300">
              <a:latin typeface="ＭＳ Ｐゴシック" panose="020B0600070205080204" pitchFamily="50" charset="-128"/>
              <a:ea typeface="ＭＳ Ｐゴシック" panose="020B0600070205080204" pitchFamily="50" charset="-128"/>
            </a:rPr>
            <a:t>また、歳出総額の約６割を占める義務的経費（人件費・扶助費・公債費）は、住民一人当たり約</a:t>
          </a:r>
          <a:r>
            <a:rPr kumimoji="1" lang="en-US" altLang="ja-JP" sz="1300">
              <a:latin typeface="ＭＳ Ｐゴシック" panose="020B0600070205080204" pitchFamily="50" charset="-128"/>
              <a:ea typeface="ＭＳ Ｐゴシック" panose="020B0600070205080204" pitchFamily="50" charset="-128"/>
            </a:rPr>
            <a:t>272,878</a:t>
          </a:r>
          <a:r>
            <a:rPr kumimoji="1" lang="ja-JP" altLang="en-US" sz="1300">
              <a:latin typeface="ＭＳ Ｐゴシック" panose="020B0600070205080204" pitchFamily="50" charset="-128"/>
              <a:ea typeface="ＭＳ Ｐゴシック" panose="020B0600070205080204" pitchFamily="50" charset="-128"/>
            </a:rPr>
            <a:t>円となっており、類似団体平均額より</a:t>
          </a:r>
          <a:r>
            <a:rPr kumimoji="1" lang="en-US" altLang="ja-JP" sz="1300">
              <a:latin typeface="ＭＳ Ｐゴシック" panose="020B0600070205080204" pitchFamily="50" charset="-128"/>
              <a:ea typeface="ＭＳ Ｐゴシック" panose="020B0600070205080204" pitchFamily="50" charset="-128"/>
            </a:rPr>
            <a:t>56,159</a:t>
          </a:r>
          <a:r>
            <a:rPr kumimoji="1" lang="ja-JP" altLang="en-US" sz="1300">
              <a:latin typeface="ＭＳ Ｐゴシック" panose="020B0600070205080204" pitchFamily="50" charset="-128"/>
              <a:ea typeface="ＭＳ Ｐゴシック" panose="020B0600070205080204" pitchFamily="50" charset="-128"/>
            </a:rPr>
            <a:t>円高い状況である。</a:t>
          </a:r>
        </a:p>
        <a:p>
          <a:r>
            <a:rPr kumimoji="1" lang="ja-JP" altLang="en-US" sz="1300">
              <a:latin typeface="ＭＳ Ｐゴシック" panose="020B0600070205080204" pitchFamily="50" charset="-128"/>
              <a:ea typeface="ＭＳ Ｐゴシック" panose="020B0600070205080204" pitchFamily="50" charset="-128"/>
            </a:rPr>
            <a:t>人件費及び扶助費は増加傾向にあり、今後も増加が見込まれることから、今後とも、効率的かつ効果的な財政運営に努めていく必要がある。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246,967
244,335
191.52
114,838,341
112,267,938
1,777,871
57,666,114
99,789,625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152044</xdr:rowOff>
    </xdr:from>
    <xdr:to>
      <xdr:col>24</xdr:col>
      <xdr:colOff>63500</xdr:colOff>
      <xdr:row>36</xdr:row>
      <xdr:rowOff>13513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52794"/>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xdr:rowOff>
    </xdr:from>
    <xdr:to>
      <xdr:col>19</xdr:col>
      <xdr:colOff>177800</xdr:colOff>
      <xdr:row>36</xdr:row>
      <xdr:rowOff>13513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022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xdr:rowOff>
    </xdr:from>
    <xdr:to>
      <xdr:col>15</xdr:col>
      <xdr:colOff>50800</xdr:colOff>
      <xdr:row>36</xdr:row>
      <xdr:rowOff>83007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0226"/>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22657</xdr:rowOff>
    </xdr:from>
    <xdr:to>
      <xdr:col>10</xdr:col>
      <xdr:colOff>114300</xdr:colOff>
      <xdr:row>36</xdr:row>
      <xdr:rowOff>83007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485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101244</xdr:rowOff>
    </xdr:from>
    <xdr:to>
      <xdr:col>24</xdr:col>
      <xdr:colOff>114300</xdr:colOff>
      <xdr:row>36</xdr:row>
      <xdr:rowOff>31394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124121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134163</xdr:rowOff>
    </xdr:from>
    <xdr:to>
      <xdr:col>20</xdr:col>
      <xdr:colOff>38100</xdr:colOff>
      <xdr:row>36</xdr:row>
      <xdr:rowOff>64313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55440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128676</xdr:rowOff>
    </xdr:from>
    <xdr:to>
      <xdr:col>15</xdr:col>
      <xdr:colOff>101600</xdr:colOff>
      <xdr:row>36</xdr:row>
      <xdr:rowOff>58826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75353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32207</xdr:rowOff>
    </xdr:from>
    <xdr:to>
      <xdr:col>10</xdr:col>
      <xdr:colOff>165100</xdr:colOff>
      <xdr:row>36</xdr:row>
      <xdr:rowOff>133807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124934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64584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62814</xdr:rowOff>
    </xdr:from>
    <xdr:to>
      <xdr:col>24</xdr:col>
      <xdr:colOff>63500</xdr:colOff>
      <xdr:row>57</xdr:row>
      <xdr:rowOff>107032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5464"/>
          <a:ext cx="8382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62814</xdr:rowOff>
    </xdr:from>
    <xdr:to>
      <xdr:col>19</xdr:col>
      <xdr:colOff>177800</xdr:colOff>
      <xdr:row>57</xdr:row>
      <xdr:rowOff>137142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35464"/>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69596</xdr:rowOff>
    </xdr:from>
    <xdr:to>
      <xdr:col>15</xdr:col>
      <xdr:colOff>50800</xdr:colOff>
      <xdr:row>57</xdr:row>
      <xdr:rowOff>137142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13546"/>
          <a:ext cx="889000" cy="109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69596</xdr:rowOff>
    </xdr:from>
    <xdr:to>
      <xdr:col>10</xdr:col>
      <xdr:colOff>114300</xdr:colOff>
      <xdr:row>57</xdr:row>
      <xdr:rowOff>161472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13546"/>
          <a:ext cx="889000" cy="11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56232</xdr:rowOff>
    </xdr:from>
    <xdr:to>
      <xdr:col>24</xdr:col>
      <xdr:colOff>114300</xdr:colOff>
      <xdr:row>57</xdr:row>
      <xdr:rowOff>157832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12014</xdr:rowOff>
    </xdr:from>
    <xdr:to>
      <xdr:col>20</xdr:col>
      <xdr:colOff>38100</xdr:colOff>
      <xdr:row>57</xdr:row>
      <xdr:rowOff>113614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104741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86342</xdr:rowOff>
    </xdr:from>
    <xdr:to>
      <xdr:col>15</xdr:col>
      <xdr:colOff>101600</xdr:colOff>
      <xdr:row>58</xdr:row>
      <xdr:rowOff>16492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18796</xdr:rowOff>
    </xdr:from>
    <xdr:to>
      <xdr:col>10</xdr:col>
      <xdr:colOff>165100</xdr:colOff>
      <xdr:row>51</xdr:row>
      <xdr:rowOff>120396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6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111523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110672</xdr:rowOff>
    </xdr:from>
    <xdr:to>
      <xdr:col>6</xdr:col>
      <xdr:colOff>38100</xdr:colOff>
      <xdr:row>58</xdr:row>
      <xdr:rowOff>40822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84747</xdr:rowOff>
    </xdr:from>
    <xdr:to>
      <xdr:col>24</xdr:col>
      <xdr:colOff>63500</xdr:colOff>
      <xdr:row>74</xdr:row>
      <xdr:rowOff>75882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00597"/>
          <a:ext cx="838200" cy="1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134048</xdr:rowOff>
    </xdr:from>
    <xdr:to>
      <xdr:col>19</xdr:col>
      <xdr:colOff>177800</xdr:colOff>
      <xdr:row>74</xdr:row>
      <xdr:rowOff>75882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49898"/>
          <a:ext cx="8890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134048</xdr:rowOff>
    </xdr:from>
    <xdr:to>
      <xdr:col>15</xdr:col>
      <xdr:colOff>50800</xdr:colOff>
      <xdr:row>76</xdr:row>
      <xdr:rowOff>15760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49898"/>
          <a:ext cx="889000" cy="3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15760</xdr:rowOff>
    </xdr:from>
    <xdr:to>
      <xdr:col>10</xdr:col>
      <xdr:colOff>114300</xdr:colOff>
      <xdr:row>76</xdr:row>
      <xdr:rowOff>72213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5960"/>
          <a:ext cx="889000" cy="5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33947</xdr:rowOff>
    </xdr:from>
    <xdr:to>
      <xdr:col>24</xdr:col>
      <xdr:colOff>114300</xdr:colOff>
      <xdr:row>73</xdr:row>
      <xdr:rowOff>135547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56824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25082</xdr:rowOff>
    </xdr:from>
    <xdr:to>
      <xdr:col>20</xdr:col>
      <xdr:colOff>38100</xdr:colOff>
      <xdr:row>74</xdr:row>
      <xdr:rowOff>126682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143209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83248</xdr:rowOff>
    </xdr:from>
    <xdr:to>
      <xdr:col>15</xdr:col>
      <xdr:colOff>101600</xdr:colOff>
      <xdr:row>74</xdr:row>
      <xdr:rowOff>13398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29925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7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136411</xdr:rowOff>
    </xdr:from>
    <xdr:to>
      <xdr:col>10</xdr:col>
      <xdr:colOff>165100</xdr:colOff>
      <xdr:row>76</xdr:row>
      <xdr:rowOff>66560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5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83088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21413</xdr:rowOff>
    </xdr:from>
    <xdr:to>
      <xdr:col>6</xdr:col>
      <xdr:colOff>38100</xdr:colOff>
      <xdr:row>76</xdr:row>
      <xdr:rowOff>123013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139539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2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129184</xdr:rowOff>
    </xdr:from>
    <xdr:to>
      <xdr:col>24</xdr:col>
      <xdr:colOff>63500</xdr:colOff>
      <xdr:row>95</xdr:row>
      <xdr:rowOff>13284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45484"/>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131471</xdr:rowOff>
    </xdr:from>
    <xdr:to>
      <xdr:col>19</xdr:col>
      <xdr:colOff>177800</xdr:colOff>
      <xdr:row>95</xdr:row>
      <xdr:rowOff>13284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47771"/>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131471</xdr:rowOff>
    </xdr:from>
    <xdr:to>
      <xdr:col>15</xdr:col>
      <xdr:colOff>50800</xdr:colOff>
      <xdr:row>96</xdr:row>
      <xdr:rowOff>9103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47771"/>
          <a:ext cx="889000" cy="22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9103</xdr:rowOff>
    </xdr:from>
    <xdr:to>
      <xdr:col>10</xdr:col>
      <xdr:colOff>114300</xdr:colOff>
      <xdr:row>96</xdr:row>
      <xdr:rowOff>45419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68303"/>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78384</xdr:rowOff>
    </xdr:from>
    <xdr:to>
      <xdr:col>24</xdr:col>
      <xdr:colOff>114300</xdr:colOff>
      <xdr:row>95</xdr:row>
      <xdr:rowOff>8534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101261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133934</xdr:rowOff>
    </xdr:from>
    <xdr:to>
      <xdr:col>20</xdr:col>
      <xdr:colOff>38100</xdr:colOff>
      <xdr:row>95</xdr:row>
      <xdr:rowOff>64084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80611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80671</xdr:rowOff>
    </xdr:from>
    <xdr:to>
      <xdr:col>15</xdr:col>
      <xdr:colOff>101600</xdr:colOff>
      <xdr:row>95</xdr:row>
      <xdr:rowOff>10821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27348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7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129753</xdr:rowOff>
    </xdr:from>
    <xdr:to>
      <xdr:col>10</xdr:col>
      <xdr:colOff>165100</xdr:colOff>
      <xdr:row>96</xdr:row>
      <xdr:rowOff>59903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76430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166069</xdr:rowOff>
    </xdr:from>
    <xdr:to>
      <xdr:col>6</xdr:col>
      <xdr:colOff>38100</xdr:colOff>
      <xdr:row>96</xdr:row>
      <xdr:rowOff>96219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112746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2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161417</xdr:rowOff>
    </xdr:from>
    <xdr:to>
      <xdr:col>55</xdr:col>
      <xdr:colOff>0</xdr:colOff>
      <xdr:row>38</xdr:row>
      <xdr:rowOff>164846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7651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161417</xdr:rowOff>
    </xdr:from>
    <xdr:to>
      <xdr:col>50</xdr:col>
      <xdr:colOff>114300</xdr:colOff>
      <xdr:row>38</xdr:row>
      <xdr:rowOff>162941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765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162179</xdr:rowOff>
    </xdr:from>
    <xdr:to>
      <xdr:col>45</xdr:col>
      <xdr:colOff>177800</xdr:colOff>
      <xdr:row>38</xdr:row>
      <xdr:rowOff>162941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772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162179</xdr:rowOff>
    </xdr:from>
    <xdr:to>
      <xdr:col>41</xdr:col>
      <xdr:colOff>50800</xdr:colOff>
      <xdr:row>38</xdr:row>
      <xdr:rowOff>163322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77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114046</xdr:rowOff>
    </xdr:from>
    <xdr:to>
      <xdr:col>55</xdr:col>
      <xdr:colOff>50800</xdr:colOff>
      <xdr:row>39</xdr:row>
      <xdr:rowOff>44196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28973</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110617</xdr:rowOff>
    </xdr:from>
    <xdr:to>
      <xdr:col>50</xdr:col>
      <xdr:colOff>165100</xdr:colOff>
      <xdr:row>39</xdr:row>
      <xdr:rowOff>40767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31894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112141</xdr:rowOff>
    </xdr:from>
    <xdr:to>
      <xdr:col>46</xdr:col>
      <xdr:colOff>38100</xdr:colOff>
      <xdr:row>39</xdr:row>
      <xdr:rowOff>42291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33418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111379</xdr:rowOff>
    </xdr:from>
    <xdr:to>
      <xdr:col>41</xdr:col>
      <xdr:colOff>101600</xdr:colOff>
      <xdr:row>39</xdr:row>
      <xdr:rowOff>41529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32656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112522</xdr:rowOff>
    </xdr:from>
    <xdr:to>
      <xdr:col>36</xdr:col>
      <xdr:colOff>165100</xdr:colOff>
      <xdr:row>39</xdr:row>
      <xdr:rowOff>42672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33799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139091</xdr:rowOff>
    </xdr:from>
    <xdr:to>
      <xdr:col>55</xdr:col>
      <xdr:colOff>0</xdr:colOff>
      <xdr:row>57</xdr:row>
      <xdr:rowOff>25705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40291"/>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25705</xdr:rowOff>
    </xdr:from>
    <xdr:to>
      <xdr:col>50</xdr:col>
      <xdr:colOff>114300</xdr:colOff>
      <xdr:row>57</xdr:row>
      <xdr:rowOff>51765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9835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51765</xdr:rowOff>
    </xdr:from>
    <xdr:to>
      <xdr:col>45</xdr:col>
      <xdr:colOff>177800</xdr:colOff>
      <xdr:row>57</xdr:row>
      <xdr:rowOff>56794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2441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56794</xdr:rowOff>
    </xdr:from>
    <xdr:to>
      <xdr:col>41</xdr:col>
      <xdr:colOff>50800</xdr:colOff>
      <xdr:row>57</xdr:row>
      <xdr:rowOff>59157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294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88291</xdr:rowOff>
    </xdr:from>
    <xdr:to>
      <xdr:col>55</xdr:col>
      <xdr:colOff>50800</xdr:colOff>
      <xdr:row>57</xdr:row>
      <xdr:rowOff>18441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111168</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4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146355</xdr:rowOff>
    </xdr:from>
    <xdr:to>
      <xdr:col>50</xdr:col>
      <xdr:colOff>165100</xdr:colOff>
      <xdr:row>57</xdr:row>
      <xdr:rowOff>76505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93032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52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965</xdr:rowOff>
    </xdr:from>
    <xdr:to>
      <xdr:col>46</xdr:col>
      <xdr:colOff>38100</xdr:colOff>
      <xdr:row>57</xdr:row>
      <xdr:rowOff>102565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119092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54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5994</xdr:rowOff>
    </xdr:from>
    <xdr:to>
      <xdr:col>41</xdr:col>
      <xdr:colOff>101600</xdr:colOff>
      <xdr:row>57</xdr:row>
      <xdr:rowOff>107594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124121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5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8357</xdr:rowOff>
    </xdr:from>
    <xdr:to>
      <xdr:col>36</xdr:col>
      <xdr:colOff>165100</xdr:colOff>
      <xdr:row>57</xdr:row>
      <xdr:rowOff>109957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126484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55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91511</xdr:rowOff>
    </xdr:from>
    <xdr:to>
      <xdr:col>55</xdr:col>
      <xdr:colOff>0</xdr:colOff>
      <xdr:row>76</xdr:row>
      <xdr:rowOff>145369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21711"/>
          <a:ext cx="8382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91511</xdr:rowOff>
    </xdr:from>
    <xdr:to>
      <xdr:col>50</xdr:col>
      <xdr:colOff>114300</xdr:colOff>
      <xdr:row>76</xdr:row>
      <xdr:rowOff>138466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21711"/>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93706</xdr:rowOff>
    </xdr:from>
    <xdr:to>
      <xdr:col>45</xdr:col>
      <xdr:colOff>177800</xdr:colOff>
      <xdr:row>76</xdr:row>
      <xdr:rowOff>138466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23906"/>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91191</xdr:rowOff>
    </xdr:from>
    <xdr:to>
      <xdr:col>41</xdr:col>
      <xdr:colOff>50800</xdr:colOff>
      <xdr:row>76</xdr:row>
      <xdr:rowOff>93706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2139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99514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94569</xdr:rowOff>
    </xdr:from>
    <xdr:to>
      <xdr:col>55</xdr:col>
      <xdr:colOff>50800</xdr:colOff>
      <xdr:row>77</xdr:row>
      <xdr:rowOff>24719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117446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7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40711</xdr:rowOff>
    </xdr:from>
    <xdr:to>
      <xdr:col>50</xdr:col>
      <xdr:colOff>165100</xdr:colOff>
      <xdr:row>76</xdr:row>
      <xdr:rowOff>142311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158838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28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87666</xdr:rowOff>
    </xdr:from>
    <xdr:to>
      <xdr:col>46</xdr:col>
      <xdr:colOff>38100</xdr:colOff>
      <xdr:row>77</xdr:row>
      <xdr:rowOff>17816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34342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28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42906</xdr:rowOff>
    </xdr:from>
    <xdr:to>
      <xdr:col>41</xdr:col>
      <xdr:colOff>101600</xdr:colOff>
      <xdr:row>76</xdr:row>
      <xdr:rowOff>144506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135633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1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40391</xdr:rowOff>
    </xdr:from>
    <xdr:to>
      <xdr:col>36</xdr:col>
      <xdr:colOff>165100</xdr:colOff>
      <xdr:row>76</xdr:row>
      <xdr:rowOff>141991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158518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84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14590</xdr:rowOff>
    </xdr:from>
    <xdr:to>
      <xdr:col>55</xdr:col>
      <xdr:colOff>0</xdr:colOff>
      <xdr:row>94</xdr:row>
      <xdr:rowOff>26347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30890"/>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107271</xdr:rowOff>
    </xdr:from>
    <xdr:to>
      <xdr:col>50</xdr:col>
      <xdr:colOff>114300</xdr:colOff>
      <xdr:row>94</xdr:row>
      <xdr:rowOff>14590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052121"/>
          <a:ext cx="8890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107271</xdr:rowOff>
    </xdr:from>
    <xdr:to>
      <xdr:col>45</xdr:col>
      <xdr:colOff>177800</xdr:colOff>
      <xdr:row>94</xdr:row>
      <xdr:rowOff>87971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052121"/>
          <a:ext cx="889000" cy="1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87971</xdr:rowOff>
    </xdr:from>
    <xdr:to>
      <xdr:col>41</xdr:col>
      <xdr:colOff>50800</xdr:colOff>
      <xdr:row>95</xdr:row>
      <xdr:rowOff>103777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204271"/>
          <a:ext cx="889000" cy="18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146997</xdr:rowOff>
    </xdr:from>
    <xdr:to>
      <xdr:col>55</xdr:col>
      <xdr:colOff>50800</xdr:colOff>
      <xdr:row>94</xdr:row>
      <xdr:rowOff>77147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169874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135240</xdr:rowOff>
    </xdr:from>
    <xdr:to>
      <xdr:col>50</xdr:col>
      <xdr:colOff>165100</xdr:colOff>
      <xdr:row>94</xdr:row>
      <xdr:rowOff>65390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81917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5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56471</xdr:rowOff>
    </xdr:from>
    <xdr:to>
      <xdr:col>46</xdr:col>
      <xdr:colOff>38100</xdr:colOff>
      <xdr:row>93</xdr:row>
      <xdr:rowOff>158071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3148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7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37171</xdr:rowOff>
    </xdr:from>
    <xdr:to>
      <xdr:col>41</xdr:col>
      <xdr:colOff>101600</xdr:colOff>
      <xdr:row>94</xdr:row>
      <xdr:rowOff>138771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155298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52977</xdr:rowOff>
    </xdr:from>
    <xdr:to>
      <xdr:col>36</xdr:col>
      <xdr:colOff>165100</xdr:colOff>
      <xdr:row>95</xdr:row>
      <xdr:rowOff>154577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171104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158445</xdr:rowOff>
    </xdr:from>
    <xdr:to>
      <xdr:col>85</xdr:col>
      <xdr:colOff>127000</xdr:colOff>
      <xdr:row>38</xdr:row>
      <xdr:rowOff>10678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2095"/>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85110</xdr:rowOff>
    </xdr:from>
    <xdr:to>
      <xdr:col>81</xdr:col>
      <xdr:colOff>50800</xdr:colOff>
      <xdr:row>38</xdr:row>
      <xdr:rowOff>10678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28760"/>
          <a:ext cx="8890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85110</xdr:rowOff>
    </xdr:from>
    <xdr:to>
      <xdr:col>76</xdr:col>
      <xdr:colOff>114300</xdr:colOff>
      <xdr:row>38</xdr:row>
      <xdr:rowOff>15433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28760"/>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15433</xdr:rowOff>
    </xdr:from>
    <xdr:to>
      <xdr:col>71</xdr:col>
      <xdr:colOff>177800</xdr:colOff>
      <xdr:row>38</xdr:row>
      <xdr:rowOff>114554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30533"/>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107645</xdr:rowOff>
    </xdr:from>
    <xdr:to>
      <xdr:col>85</xdr:col>
      <xdr:colOff>177800</xdr:colOff>
      <xdr:row>38</xdr:row>
      <xdr:rowOff>37795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86072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131328</xdr:rowOff>
    </xdr:from>
    <xdr:to>
      <xdr:col>81</xdr:col>
      <xdr:colOff>101600</xdr:colOff>
      <xdr:row>38</xdr:row>
      <xdr:rowOff>61478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52605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6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34310</xdr:rowOff>
    </xdr:from>
    <xdr:to>
      <xdr:col>76</xdr:col>
      <xdr:colOff>165100</xdr:colOff>
      <xdr:row>37</xdr:row>
      <xdr:rowOff>135910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127037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136083</xdr:rowOff>
    </xdr:from>
    <xdr:to>
      <xdr:col>72</xdr:col>
      <xdr:colOff>38100</xdr:colOff>
      <xdr:row>38</xdr:row>
      <xdr:rowOff>66233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57360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63754</xdr:rowOff>
    </xdr:from>
    <xdr:to>
      <xdr:col>67</xdr:col>
      <xdr:colOff>101600</xdr:colOff>
      <xdr:row>38</xdr:row>
      <xdr:rowOff>165354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156481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48355</xdr:rowOff>
    </xdr:from>
    <xdr:to>
      <xdr:col>85</xdr:col>
      <xdr:colOff>127000</xdr:colOff>
      <xdr:row>57</xdr:row>
      <xdr:rowOff>92494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21005"/>
          <a:ext cx="8382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92494</xdr:rowOff>
    </xdr:from>
    <xdr:to>
      <xdr:col>81</xdr:col>
      <xdr:colOff>50800</xdr:colOff>
      <xdr:row>57</xdr:row>
      <xdr:rowOff>101619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65144"/>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129928</xdr:rowOff>
    </xdr:from>
    <xdr:to>
      <xdr:col>76</xdr:col>
      <xdr:colOff>114300</xdr:colOff>
      <xdr:row>57</xdr:row>
      <xdr:rowOff>101619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31128"/>
          <a:ext cx="889000" cy="14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129928</xdr:rowOff>
    </xdr:from>
    <xdr:to>
      <xdr:col>71</xdr:col>
      <xdr:colOff>177800</xdr:colOff>
      <xdr:row>57</xdr:row>
      <xdr:rowOff>69406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1128"/>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169005</xdr:rowOff>
    </xdr:from>
    <xdr:to>
      <xdr:col>85</xdr:col>
      <xdr:colOff>177800</xdr:colOff>
      <xdr:row>57</xdr:row>
      <xdr:rowOff>99155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147432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41694</xdr:rowOff>
    </xdr:from>
    <xdr:to>
      <xdr:col>81</xdr:col>
      <xdr:colOff>101600</xdr:colOff>
      <xdr:row>57</xdr:row>
      <xdr:rowOff>143294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134421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50819</xdr:rowOff>
    </xdr:from>
    <xdr:to>
      <xdr:col>76</xdr:col>
      <xdr:colOff>165100</xdr:colOff>
      <xdr:row>57</xdr:row>
      <xdr:rowOff>152419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143546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79128</xdr:rowOff>
    </xdr:from>
    <xdr:to>
      <xdr:col>72</xdr:col>
      <xdr:colOff>38100</xdr:colOff>
      <xdr:row>57</xdr:row>
      <xdr:rowOff>9278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18606</xdr:rowOff>
    </xdr:from>
    <xdr:to>
      <xdr:col>67</xdr:col>
      <xdr:colOff>101600</xdr:colOff>
      <xdr:row>57</xdr:row>
      <xdr:rowOff>120206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111333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45307</xdr:rowOff>
    </xdr:from>
    <xdr:to>
      <xdr:col>85</xdr:col>
      <xdr:colOff>127000</xdr:colOff>
      <xdr:row>95</xdr:row>
      <xdr:rowOff>52108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333057"/>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52108</xdr:rowOff>
    </xdr:from>
    <xdr:to>
      <xdr:col>81</xdr:col>
      <xdr:colOff>50800</xdr:colOff>
      <xdr:row>95</xdr:row>
      <xdr:rowOff>65348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39858"/>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65348</xdr:rowOff>
    </xdr:from>
    <xdr:to>
      <xdr:col>76</xdr:col>
      <xdr:colOff>114300</xdr:colOff>
      <xdr:row>95</xdr:row>
      <xdr:rowOff>71520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35309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71520</xdr:rowOff>
    </xdr:from>
    <xdr:to>
      <xdr:col>71</xdr:col>
      <xdr:colOff>177800</xdr:colOff>
      <xdr:row>95</xdr:row>
      <xdr:rowOff>78360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359270"/>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165957</xdr:rowOff>
    </xdr:from>
    <xdr:to>
      <xdr:col>85</xdr:col>
      <xdr:colOff>177800</xdr:colOff>
      <xdr:row>95</xdr:row>
      <xdr:rowOff>96107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17384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1308</xdr:rowOff>
    </xdr:from>
    <xdr:to>
      <xdr:col>81</xdr:col>
      <xdr:colOff>101600</xdr:colOff>
      <xdr:row>95</xdr:row>
      <xdr:rowOff>102908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119435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14548</xdr:rowOff>
    </xdr:from>
    <xdr:to>
      <xdr:col>76</xdr:col>
      <xdr:colOff>165100</xdr:colOff>
      <xdr:row>95</xdr:row>
      <xdr:rowOff>116148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132675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20720</xdr:rowOff>
    </xdr:from>
    <xdr:to>
      <xdr:col>72</xdr:col>
      <xdr:colOff>38100</xdr:colOff>
      <xdr:row>95</xdr:row>
      <xdr:rowOff>122320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138847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27560</xdr:rowOff>
    </xdr:from>
    <xdr:to>
      <xdr:col>67</xdr:col>
      <xdr:colOff>101600</xdr:colOff>
      <xdr:row>95</xdr:row>
      <xdr:rowOff>129160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145687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100076</xdr:rowOff>
    </xdr:from>
    <xdr:to>
      <xdr:col>116</xdr:col>
      <xdr:colOff>63500</xdr:colOff>
      <xdr:row>32</xdr:row>
      <xdr:rowOff>115316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5415026"/>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59707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74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86360</xdr:rowOff>
    </xdr:from>
    <xdr:to>
      <xdr:col>111</xdr:col>
      <xdr:colOff>177800</xdr:colOff>
      <xdr:row>32</xdr:row>
      <xdr:rowOff>115316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5401310"/>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170197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166370</xdr:rowOff>
    </xdr:from>
    <xdr:to>
      <xdr:col>107</xdr:col>
      <xdr:colOff>50800</xdr:colOff>
      <xdr:row>31</xdr:row>
      <xdr:rowOff>86360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53098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151909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166370</xdr:rowOff>
    </xdr:from>
    <xdr:to>
      <xdr:col>102</xdr:col>
      <xdr:colOff>114300</xdr:colOff>
      <xdr:row>31</xdr:row>
      <xdr:rowOff>79502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53098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68089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137431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49276</xdr:rowOff>
    </xdr:from>
    <xdr:to>
      <xdr:col>116</xdr:col>
      <xdr:colOff>114300</xdr:colOff>
      <xdr:row>31</xdr:row>
      <xdr:rowOff>150876</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53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2303</xdr:rowOff>
    </xdr:from>
    <xdr:ext cx="469744"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531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64516</xdr:rowOff>
    </xdr:from>
    <xdr:to>
      <xdr:col>112</xdr:col>
      <xdr:colOff>38100</xdr:colOff>
      <xdr:row>32</xdr:row>
      <xdr:rowOff>166116</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11193</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35560</xdr:rowOff>
    </xdr:from>
    <xdr:to>
      <xdr:col>107</xdr:col>
      <xdr:colOff>101600</xdr:colOff>
      <xdr:row>31</xdr:row>
      <xdr:rowOff>137160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153687</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115570</xdr:rowOff>
    </xdr:from>
    <xdr:to>
      <xdr:col>102</xdr:col>
      <xdr:colOff>165100</xdr:colOff>
      <xdr:row>31</xdr:row>
      <xdr:rowOff>45720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52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62247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50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28702</xdr:rowOff>
    </xdr:from>
    <xdr:to>
      <xdr:col>98</xdr:col>
      <xdr:colOff>38100</xdr:colOff>
      <xdr:row>31</xdr:row>
      <xdr:rowOff>130302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3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146829</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428" y="51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227,827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円となっており、決算額全体の約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％を占めている。類似団体も含め増加傾向にあるが、子ども・子育て支援や、障害者福祉など社会保障費によるものである。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円となっており、決算額全体の約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％を占めている。令和元年度から増加傾向にあるが、これは中心市街地の活性化や、四国横断自動車道関連経費の増等によるものである。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行財政改革推進プランに基づく取り組みを推進し、経費の削減、効率的かつ効果的な財政運営に努めた結果、前年度に引き続き財政調整基金を取り崩すことなく実質収支は黒字となったが、前年度実質収支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は赤字となった。また、今後、社会保障関係経費である扶助費の増加等が見込まれる中、人口減少等の影響により市税収入の大幅な伸びは見込めず、物価高騰等の影響も重なり、不透明な財政状況のもとで市政運営が想定される。そのため、財政力の強化に向けた取り組みを中心に財政基盤の一層の強化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令和５年度は、全ての会計において黒字となっている。</a:t>
          </a: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年度には国民健康保険事業特別会計において赤字決算であったものの、被保険者の減少に伴う保険給付費が減少したことにより黒字に転じており、平成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年度以降は全ての会計において黒字を保っている。</a:t>
          </a:r>
        </a:p>
        <a:p>
          <a:r>
            <a:rPr kumimoji="1" lang="ja-JP" altLang="en-US" sz="1300">
              <a:latin typeface="ＭＳ ゴシック" pitchFamily="49" charset="-128"/>
              <a:ea typeface="ＭＳ ゴシック" pitchFamily="49" charset="-128"/>
            </a:rPr>
            <a:t>　引き続き、全ての会計において黒字を維持できるよう努める。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実質公債費比率の分子の大部分を占める元利償還金等（Ａ）、算入公債費等（Ｂ）ともに、平成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年度から比較すると減少傾向にある。引き続き地方債の発行にあたっては、適正な発行に努めていく。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一般会計等に係る地方債の現在高や公共下水道事業の将来負担額が減少した等により、将来負担比率も令和４年度に比べて減少している。（対前年度比</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ポイント減少）</a:t>
          </a:r>
        </a:p>
        <a:p>
          <a:r>
            <a:rPr kumimoji="1" lang="ja-JP" altLang="en-US" sz="1400">
              <a:latin typeface="ＭＳ ゴシック" pitchFamily="49" charset="-128"/>
              <a:ea typeface="ＭＳ ゴシック" pitchFamily="49" charset="-128"/>
            </a:rPr>
            <a:t>　今後もより一層、現在の負担と将来の負担を念頭に置いた中・長期的な観点から、健全な財政運営に努めていきたい。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徳島県徳島市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において、地方交付税や市税の増により決算剰余金１５億１千万円を財政調整基金に、また、新たに創設した「とくしま動物園魅力向上基金」に約１億円を積み立て、その他特定目的基金において各事業へ充当するために基金を取り崩した結果、基金全体としては約１５億３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市税などの自主財源の確保や交付金などの特定財源の積極的な活用等により、財政調整基金及び減債基金取り崩しの抑制に努める。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・ﾃﾞｼﾞﾀﾙ・ﾄﾗﾝｽﾌｫｰﾒｰｼｮﾝ推進基金：デジタル技術の活用により、市民の利便性の向上、行政運営の効率化等を図る。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を活用したまちづくりに関する事業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・市民福祉基金：市民の福祉の向上及び増進を図る。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・子ども未来基金：一人一人の子どもの健やかな育ちが等しく保障され，安心して子どもを産み育てる環境づくりを図るための少子化対策，母子保健及び子育て支援に関する事業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・中小企業振興基金：本市の中小企業の振興を図る。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・ﾃﾞｼﾞﾀﾙ・ﾄﾗﾝｽﾌｫｰﾒｰｼｮﾝ推進基金：デジタル技術の活用により，市民の利便性の向上、行政運営の効率化等を図る事業への充当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を活用したまちづくりに関する事業への充当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・市民福祉基金：市民の福祉の向上及び増進を図る事業への充当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・子ども未来基金：少子化対策、母子保健及び子育て支援に関する事業への充当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・中小企業振興基金：本市の中小企業の振興を図る財源として充当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基金の設置目的に従い、引き続き適正な運用に努める。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令和４年度決算の剰余金を１５億１千万円積立てたことによる増加。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市税などの自主財源の確保や交付金などの特定財源の積極的な活用等により、財政調整基金の取り崩しの抑制に努める。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令和５年度３月補正及び利子の積立による増加。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市税などの自主財源の確保や交付金などの特定財源の積極的な活用等により、減債基金の取り崩しの抑制に努める。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114838341</v>
      </c>
      <c r="BO4" s="371"/>
      <c r="BP4" s="371"/>
      <c r="BQ4" s="371"/>
      <c r="BR4" s="371"/>
      <c r="BS4" s="371"/>
      <c r="BT4" s="371"/>
      <c r="BU4" s="372"/>
      <c r="BV4" s="370">
        <v>113807262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3.1</v>
      </c>
      <c r="CU4" s="377"/>
      <c r="CV4" s="377"/>
      <c r="CW4" s="377"/>
      <c r="CX4" s="377"/>
      <c r="CY4" s="377"/>
      <c r="CZ4" s="377"/>
      <c r="DA4" s="378"/>
      <c r="DB4" s="376">
        <v>5.3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112267938</v>
      </c>
      <c r="BO5" s="408"/>
      <c r="BP5" s="408"/>
      <c r="BQ5" s="408"/>
      <c r="BR5" s="408"/>
      <c r="BS5" s="408"/>
      <c r="BT5" s="408"/>
      <c r="BU5" s="409"/>
      <c r="BV5" s="407">
        <v>110004708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96.6</v>
      </c>
      <c r="CU5" s="405"/>
      <c r="CV5" s="405"/>
      <c r="CW5" s="405"/>
      <c r="CX5" s="405"/>
      <c r="CY5" s="405"/>
      <c r="CZ5" s="405"/>
      <c r="DA5" s="406"/>
      <c r="DB5" s="404">
        <v>97.1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2570403</v>
      </c>
      <c r="BO6" s="408"/>
      <c r="BP6" s="408"/>
      <c r="BQ6" s="408"/>
      <c r="BR6" s="408"/>
      <c r="BS6" s="408"/>
      <c r="BT6" s="408"/>
      <c r="BU6" s="409"/>
      <c r="BV6" s="407">
        <v>3802554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97.6</v>
      </c>
      <c r="CU6" s="445"/>
      <c r="CV6" s="445"/>
      <c r="CW6" s="445"/>
      <c r="CX6" s="445"/>
      <c r="CY6" s="445"/>
      <c r="CZ6" s="445"/>
      <c r="DA6" s="446"/>
      <c r="DB6" s="444">
        <v>99.3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792532</v>
      </c>
      <c r="BO7" s="408"/>
      <c r="BP7" s="408"/>
      <c r="BQ7" s="408"/>
      <c r="BR7" s="408"/>
      <c r="BS7" s="408"/>
      <c r="BT7" s="408"/>
      <c r="BU7" s="409"/>
      <c r="BV7" s="407">
        <v>787456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57666114</v>
      </c>
      <c r="CU7" s="408"/>
      <c r="CV7" s="408"/>
      <c r="CW7" s="408"/>
      <c r="CX7" s="408"/>
      <c r="CY7" s="408"/>
      <c r="CZ7" s="408"/>
      <c r="DA7" s="409"/>
      <c r="DB7" s="407">
        <v>56839669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1777871</v>
      </c>
      <c r="BO8" s="408"/>
      <c r="BP8" s="408"/>
      <c r="BQ8" s="408"/>
      <c r="BR8" s="408"/>
      <c r="BS8" s="408"/>
      <c r="BT8" s="408"/>
      <c r="BU8" s="409"/>
      <c r="BV8" s="407">
        <v>3015098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252391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-1237227</v>
      </c>
      <c r="BO9" s="408"/>
      <c r="BP9" s="408"/>
      <c r="BQ9" s="408"/>
      <c r="BR9" s="408"/>
      <c r="BS9" s="408"/>
      <c r="BT9" s="408"/>
      <c r="BU9" s="409"/>
      <c r="BV9" s="407">
        <v>-1087327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11.9</v>
      </c>
      <c r="CU9" s="405"/>
      <c r="CV9" s="405"/>
      <c r="CW9" s="405"/>
      <c r="CX9" s="405"/>
      <c r="CY9" s="405"/>
      <c r="CZ9" s="405"/>
      <c r="DA9" s="406"/>
      <c r="DB9" s="404">
        <v>12.4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258554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6419</v>
      </c>
      <c r="BO10" s="408"/>
      <c r="BP10" s="408"/>
      <c r="BQ10" s="408"/>
      <c r="BR10" s="408"/>
      <c r="BS10" s="408"/>
      <c r="BT10" s="408"/>
      <c r="BU10" s="409"/>
      <c r="BV10" s="407">
        <v>2741</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85100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246967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244335</v>
      </c>
      <c r="S13" s="492"/>
      <c r="T13" s="492"/>
      <c r="U13" s="492"/>
      <c r="V13" s="493"/>
      <c r="W13" s="423" t="s">
        <v>130</v>
      </c>
      <c r="X13" s="424"/>
      <c r="Y13" s="424"/>
      <c r="Z13" s="424"/>
      <c r="AA13" s="424"/>
      <c r="AB13" s="414"/>
      <c r="AC13" s="458">
        <v>3869</v>
      </c>
      <c r="AD13" s="459"/>
      <c r="AE13" s="459"/>
      <c r="AF13" s="459"/>
      <c r="AG13" s="501"/>
      <c r="AH13" s="458">
        <v>4248</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-1145708</v>
      </c>
      <c r="BO13" s="408"/>
      <c r="BP13" s="408"/>
      <c r="BQ13" s="408"/>
      <c r="BR13" s="408"/>
      <c r="BS13" s="408"/>
      <c r="BT13" s="408"/>
      <c r="BU13" s="409"/>
      <c r="BV13" s="407">
        <v>-1084586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5.8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249040</v>
      </c>
      <c r="S14" s="492"/>
      <c r="T14" s="492"/>
      <c r="U14" s="492"/>
      <c r="V14" s="493"/>
      <c r="W14" s="397"/>
      <c r="X14" s="398"/>
      <c r="Y14" s="398"/>
      <c r="Z14" s="398"/>
      <c r="AA14" s="398"/>
      <c r="AB14" s="387"/>
      <c r="AC14" s="494">
        <v>3.5</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31.9</v>
      </c>
      <c r="CU14" s="506"/>
      <c r="CV14" s="506"/>
      <c r="CW14" s="506"/>
      <c r="CX14" s="506"/>
      <c r="CY14" s="506"/>
      <c r="CZ14" s="506"/>
      <c r="DA14" s="507"/>
      <c r="DB14" s="505">
        <v>38.799999999999997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246716</v>
      </c>
      <c r="S15" s="492"/>
      <c r="T15" s="492"/>
      <c r="U15" s="492"/>
      <c r="V15" s="493"/>
      <c r="W15" s="423" t="s">
        <v>137</v>
      </c>
      <c r="X15" s="424"/>
      <c r="Y15" s="424"/>
      <c r="Z15" s="424"/>
      <c r="AA15" s="424"/>
      <c r="AB15" s="414"/>
      <c r="AC15" s="458">
        <v>20679</v>
      </c>
      <c r="AD15" s="459"/>
      <c r="AE15" s="459"/>
      <c r="AF15" s="459"/>
      <c r="AG15" s="501"/>
      <c r="AH15" s="458">
        <v>21836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35658595</v>
      </c>
      <c r="BO15" s="371"/>
      <c r="BP15" s="371"/>
      <c r="BQ15" s="371"/>
      <c r="BR15" s="371"/>
      <c r="BS15" s="371"/>
      <c r="BT15" s="371"/>
      <c r="BU15" s="372"/>
      <c r="BV15" s="370">
        <v>35500325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18.899999999999999</v>
      </c>
      <c r="AD16" s="495"/>
      <c r="AE16" s="495"/>
      <c r="AF16" s="495"/>
      <c r="AG16" s="496"/>
      <c r="AH16" s="494">
        <v>19.8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47026794</v>
      </c>
      <c r="BO16" s="408"/>
      <c r="BP16" s="408"/>
      <c r="BQ16" s="408"/>
      <c r="BR16" s="408"/>
      <c r="BS16" s="408"/>
      <c r="BT16" s="408"/>
      <c r="BU16" s="409"/>
      <c r="BV16" s="407">
        <v>45555871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84902</v>
      </c>
      <c r="AD17" s="459"/>
      <c r="AE17" s="459"/>
      <c r="AF17" s="459"/>
      <c r="AG17" s="501"/>
      <c r="AH17" s="458">
        <v>84025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45678778</v>
      </c>
      <c r="BO17" s="408"/>
      <c r="BP17" s="408"/>
      <c r="BQ17" s="408"/>
      <c r="BR17" s="408"/>
      <c r="BS17" s="408"/>
      <c r="BT17" s="408"/>
      <c r="BU17" s="409"/>
      <c r="BV17" s="407">
        <v>45581260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191.52</v>
      </c>
      <c r="M18" s="531"/>
      <c r="N18" s="531"/>
      <c r="O18" s="531"/>
      <c r="P18" s="531"/>
      <c r="Q18" s="531"/>
      <c r="R18" s="532"/>
      <c r="S18" s="532"/>
      <c r="T18" s="532"/>
      <c r="U18" s="532"/>
      <c r="V18" s="533"/>
      <c r="W18" s="425"/>
      <c r="X18" s="426"/>
      <c r="Y18" s="426"/>
      <c r="Z18" s="426"/>
      <c r="AA18" s="426"/>
      <c r="AB18" s="417"/>
      <c r="AC18" s="534">
        <v>77.599999999999994</v>
      </c>
      <c r="AD18" s="535"/>
      <c r="AE18" s="535"/>
      <c r="AF18" s="535"/>
      <c r="AG18" s="536"/>
      <c r="AH18" s="534">
        <v>76.3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57613858</v>
      </c>
      <c r="BO18" s="408"/>
      <c r="BP18" s="408"/>
      <c r="BQ18" s="408"/>
      <c r="BR18" s="408"/>
      <c r="BS18" s="408"/>
      <c r="BT18" s="408"/>
      <c r="BU18" s="409"/>
      <c r="BV18" s="407">
        <v>56440124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1318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72497153</v>
      </c>
      <c r="BO19" s="408"/>
      <c r="BP19" s="408"/>
      <c r="BQ19" s="408"/>
      <c r="BR19" s="408"/>
      <c r="BS19" s="408"/>
      <c r="BT19" s="408"/>
      <c r="BU19" s="409"/>
      <c r="BV19" s="407">
        <v>69412603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119509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99789625</v>
      </c>
      <c r="BO22" s="371"/>
      <c r="BP22" s="371"/>
      <c r="BQ22" s="371"/>
      <c r="BR22" s="371"/>
      <c r="BS22" s="371"/>
      <c r="BT22" s="371"/>
      <c r="BU22" s="372"/>
      <c r="BV22" s="370">
        <v>101687261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65975720</v>
      </c>
      <c r="BO23" s="408"/>
      <c r="BP23" s="408"/>
      <c r="BQ23" s="408"/>
      <c r="BR23" s="408"/>
      <c r="BS23" s="408"/>
      <c r="BT23" s="408"/>
      <c r="BU23" s="409"/>
      <c r="BV23" s="407">
        <v>69745786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11180</v>
      </c>
      <c r="R24" s="459"/>
      <c r="S24" s="459"/>
      <c r="T24" s="459"/>
      <c r="U24" s="459"/>
      <c r="V24" s="501"/>
      <c r="W24" s="553"/>
      <c r="X24" s="554"/>
      <c r="Y24" s="555"/>
      <c r="Z24" s="457" t="s">
        <v>162</v>
      </c>
      <c r="AA24" s="437"/>
      <c r="AB24" s="437"/>
      <c r="AC24" s="437"/>
      <c r="AD24" s="437"/>
      <c r="AE24" s="437"/>
      <c r="AF24" s="437"/>
      <c r="AG24" s="438"/>
      <c r="AH24" s="458">
        <v>1819</v>
      </c>
      <c r="AI24" s="459"/>
      <c r="AJ24" s="459"/>
      <c r="AK24" s="459"/>
      <c r="AL24" s="501"/>
      <c r="AM24" s="458">
        <v>5962682</v>
      </c>
      <c r="AN24" s="459"/>
      <c r="AO24" s="459"/>
      <c r="AP24" s="459"/>
      <c r="AQ24" s="459"/>
      <c r="AR24" s="501"/>
      <c r="AS24" s="458">
        <v>3278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58111009</v>
      </c>
      <c r="BO24" s="408"/>
      <c r="BP24" s="408"/>
      <c r="BQ24" s="408"/>
      <c r="BR24" s="408"/>
      <c r="BS24" s="408"/>
      <c r="BT24" s="408"/>
      <c r="BU24" s="409"/>
      <c r="BV24" s="407">
        <v>56897310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8700</v>
      </c>
      <c r="R25" s="459"/>
      <c r="S25" s="459"/>
      <c r="T25" s="459"/>
      <c r="U25" s="459"/>
      <c r="V25" s="501"/>
      <c r="W25" s="553"/>
      <c r="X25" s="554"/>
      <c r="Y25" s="555"/>
      <c r="Z25" s="457" t="s">
        <v>165</v>
      </c>
      <c r="AA25" s="437"/>
      <c r="AB25" s="437"/>
      <c r="AC25" s="437"/>
      <c r="AD25" s="437"/>
      <c r="AE25" s="437"/>
      <c r="AF25" s="437"/>
      <c r="AG25" s="438"/>
      <c r="AH25" s="458">
        <v>252</v>
      </c>
      <c r="AI25" s="459"/>
      <c r="AJ25" s="459"/>
      <c r="AK25" s="459"/>
      <c r="AL25" s="501"/>
      <c r="AM25" s="458">
        <v>815472</v>
      </c>
      <c r="AN25" s="459"/>
      <c r="AO25" s="459"/>
      <c r="AP25" s="459"/>
      <c r="AQ25" s="459"/>
      <c r="AR25" s="501"/>
      <c r="AS25" s="458">
        <v>3236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19113976</v>
      </c>
      <c r="BO25" s="371"/>
      <c r="BP25" s="371"/>
      <c r="BQ25" s="371"/>
      <c r="BR25" s="371"/>
      <c r="BS25" s="371"/>
      <c r="BT25" s="371"/>
      <c r="BU25" s="372"/>
      <c r="BV25" s="370">
        <v>7519591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7400</v>
      </c>
      <c r="R26" s="459"/>
      <c r="S26" s="459"/>
      <c r="T26" s="459"/>
      <c r="U26" s="459"/>
      <c r="V26" s="501"/>
      <c r="W26" s="553"/>
      <c r="X26" s="554"/>
      <c r="Y26" s="555"/>
      <c r="Z26" s="457" t="s">
        <v>168</v>
      </c>
      <c r="AA26" s="559"/>
      <c r="AB26" s="559"/>
      <c r="AC26" s="559"/>
      <c r="AD26" s="559"/>
      <c r="AE26" s="559"/>
      <c r="AF26" s="559"/>
      <c r="AG26" s="560"/>
      <c r="AH26" s="458">
        <v>351</v>
      </c>
      <c r="AI26" s="459"/>
      <c r="AJ26" s="459"/>
      <c r="AK26" s="459"/>
      <c r="AL26" s="501"/>
      <c r="AM26" s="458">
        <v>1266408</v>
      </c>
      <c r="AN26" s="459"/>
      <c r="AO26" s="459"/>
      <c r="AP26" s="459"/>
      <c r="AQ26" s="459"/>
      <c r="AR26" s="501"/>
      <c r="AS26" s="458">
        <v>3608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7140</v>
      </c>
      <c r="R27" s="459"/>
      <c r="S27" s="459"/>
      <c r="T27" s="459"/>
      <c r="U27" s="459"/>
      <c r="V27" s="501"/>
      <c r="W27" s="553"/>
      <c r="X27" s="554"/>
      <c r="Y27" s="555"/>
      <c r="Z27" s="457" t="s">
        <v>171</v>
      </c>
      <c r="AA27" s="437"/>
      <c r="AB27" s="437"/>
      <c r="AC27" s="437"/>
      <c r="AD27" s="437"/>
      <c r="AE27" s="437"/>
      <c r="AF27" s="437"/>
      <c r="AG27" s="438"/>
      <c r="AH27" s="458">
        <v>148</v>
      </c>
      <c r="AI27" s="459"/>
      <c r="AJ27" s="459"/>
      <c r="AK27" s="459"/>
      <c r="AL27" s="501"/>
      <c r="AM27" s="458">
        <v>570105</v>
      </c>
      <c r="AN27" s="459"/>
      <c r="AO27" s="459"/>
      <c r="AP27" s="459"/>
      <c r="AQ27" s="459"/>
      <c r="AR27" s="501"/>
      <c r="AS27" s="458">
        <v>3852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4486540</v>
      </c>
      <c r="BO27" s="527"/>
      <c r="BP27" s="527"/>
      <c r="BQ27" s="527"/>
      <c r="BR27" s="527"/>
      <c r="BS27" s="527"/>
      <c r="BT27" s="527"/>
      <c r="BU27" s="528"/>
      <c r="BV27" s="526">
        <v>4482393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6470</v>
      </c>
      <c r="R28" s="459"/>
      <c r="S28" s="459"/>
      <c r="T28" s="459"/>
      <c r="U28" s="459"/>
      <c r="V28" s="501"/>
      <c r="W28" s="553"/>
      <c r="X28" s="554"/>
      <c r="Y28" s="555"/>
      <c r="Z28" s="457" t="s">
        <v>174</v>
      </c>
      <c r="AA28" s="437"/>
      <c r="AB28" s="437"/>
      <c r="AC28" s="437"/>
      <c r="AD28" s="437"/>
      <c r="AE28" s="437"/>
      <c r="AF28" s="437"/>
      <c r="AG28" s="438"/>
      <c r="AH28" s="458">
        <v>11</v>
      </c>
      <c r="AI28" s="459"/>
      <c r="AJ28" s="459"/>
      <c r="AK28" s="459"/>
      <c r="AL28" s="501"/>
      <c r="AM28" s="458">
        <v>30008</v>
      </c>
      <c r="AN28" s="459"/>
      <c r="AO28" s="459"/>
      <c r="AP28" s="459"/>
      <c r="AQ28" s="459"/>
      <c r="AR28" s="501"/>
      <c r="AS28" s="458">
        <v>2728</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8631585</v>
      </c>
      <c r="BO28" s="371"/>
      <c r="BP28" s="371"/>
      <c r="BQ28" s="371"/>
      <c r="BR28" s="371"/>
      <c r="BS28" s="371"/>
      <c r="BT28" s="371"/>
      <c r="BU28" s="372"/>
      <c r="BV28" s="370">
        <v>7115166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28</v>
      </c>
      <c r="M29" s="459"/>
      <c r="N29" s="459"/>
      <c r="O29" s="459"/>
      <c r="P29" s="501"/>
      <c r="Q29" s="458">
        <v>6060</v>
      </c>
      <c r="R29" s="459"/>
      <c r="S29" s="459"/>
      <c r="T29" s="459"/>
      <c r="U29" s="459"/>
      <c r="V29" s="501"/>
      <c r="W29" s="556"/>
      <c r="X29" s="557"/>
      <c r="Y29" s="558"/>
      <c r="Z29" s="457" t="s">
        <v>177</v>
      </c>
      <c r="AA29" s="437"/>
      <c r="AB29" s="437"/>
      <c r="AC29" s="437"/>
      <c r="AD29" s="437"/>
      <c r="AE29" s="437"/>
      <c r="AF29" s="437"/>
      <c r="AG29" s="438"/>
      <c r="AH29" s="458">
        <v>1978</v>
      </c>
      <c r="AI29" s="459"/>
      <c r="AJ29" s="459"/>
      <c r="AK29" s="459"/>
      <c r="AL29" s="501"/>
      <c r="AM29" s="458">
        <v>6562795</v>
      </c>
      <c r="AN29" s="459"/>
      <c r="AO29" s="459"/>
      <c r="AP29" s="459"/>
      <c r="AQ29" s="459"/>
      <c r="AR29" s="501"/>
      <c r="AS29" s="458">
        <v>3318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1215779</v>
      </c>
      <c r="BO29" s="408"/>
      <c r="BP29" s="408"/>
      <c r="BQ29" s="408"/>
      <c r="BR29" s="408"/>
      <c r="BS29" s="408"/>
      <c r="BT29" s="408"/>
      <c r="BU29" s="409"/>
      <c r="BV29" s="407">
        <v>914864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2911162</v>
      </c>
      <c r="BO30" s="527"/>
      <c r="BP30" s="527"/>
      <c r="BQ30" s="527"/>
      <c r="BR30" s="527"/>
      <c r="BS30" s="527"/>
      <c r="BT30" s="527"/>
      <c r="BU30" s="528"/>
      <c r="BV30" s="526">
        <v>3197468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徳島市国民健康保険事業特別会計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徳島市中央卸売市場事業会計</v>
      </c>
      <c r="AP34" s="598"/>
      <c r="AQ34" s="598"/>
      <c r="AR34" s="598"/>
      <c r="AS34" s="598"/>
      <c r="AT34" s="598"/>
      <c r="AU34" s="598"/>
      <c r="AV34" s="598"/>
      <c r="AW34" s="598"/>
      <c r="AX34" s="598"/>
      <c r="AY34" s="598"/>
      <c r="AZ34" s="598"/>
      <c r="BA34" s="598"/>
      <c r="BB34" s="598"/>
      <c r="BC34" s="598"/>
      <c r="BD34" s="181"/>
      <c r="BE34" s="597">
        <f>IF(BG34="","",MAX(C34:D43,U34:V43,AM34:AN43)+1)</f>
        <v>14</v>
      </c>
      <c r="BF34" s="597"/>
      <c r="BG34" s="598" t="str">
        <f>IF('各会計、関係団体の財政状況及び健全化判断比率'!B37="","",'各会計、関係団体の財政状況及び健全化判断比率'!B37)</f>
        <v>徳島市立食肉センター事業特別会計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徳島県後期高齢者医療広域連合一般会計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徳島市公園緑地管理公社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徳島市奨学事業特別会計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徳島市介護保険事業特別会計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徳島市商業観光施設事業会計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徳島県後期高齢者医療広域連合後期高齢者医療特別会計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徳島市文化振興公社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徳島市土地取得事業特別会計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徳島市後期高齢者医療事業特別会計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徳島市水道事業会計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徳島県市町村総合事務組合一般会計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徳島市スポーツ協会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徳島市住宅新築資金等貸付事業特別会計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IF('各会計、関係団体の財政状況及び健全化判断比率'!B34="","",'各会計、関係団体の財政状況及び健全化判断比率'!B34)</f>
        <v>徳島市公共下水道事業会計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徳島県市町村総合事務組合徳島滞納整理機構特別会計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徳島都市開発</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12</v>
      </c>
      <c r="AN38" s="597"/>
      <c r="AO38" s="598" t="str">
        <f>IF('各会計、関係団体の財政状況及び健全化判断比率'!B35="","",'各会計、関係団体の財政状況及び健全化判断比率'!B35)</f>
        <v>徳島市営旅客自動車運送事業会計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徳島市土地開発公社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13</v>
      </c>
      <c r="AN39" s="597"/>
      <c r="AO39" s="598" t="str">
        <f>IF('各会計、関係団体の財政状況及び健全化判断比率'!B36="","",'各会計、関係団体の財政状況及び健全化判断比率'!B36)</f>
        <v>徳島市民病院事業会計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PS/UhoKXi1l+kR19i5OlVThOmeNDm2BKb11tNRxcfFQpEOhnJ02D5nskZzWRuL0bHReXybOpK2kdA+Q3ENQvg==" saltValue="Xd8PuXr9EJY8gri3pna6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41365966</v>
      </c>
      <c r="S5" s="613"/>
      <c r="T5" s="613"/>
      <c r="U5" s="613"/>
      <c r="V5" s="613"/>
      <c r="W5" s="613"/>
      <c r="X5" s="613"/>
      <c r="Y5" s="614"/>
      <c r="Z5" s="615">
        <v>36</v>
      </c>
      <c r="AA5" s="615"/>
      <c r="AB5" s="615"/>
      <c r="AC5" s="615"/>
      <c r="AD5" s="616">
        <v>38620364</v>
      </c>
      <c r="AE5" s="616"/>
      <c r="AF5" s="616"/>
      <c r="AG5" s="616"/>
      <c r="AH5" s="616"/>
      <c r="AI5" s="616"/>
      <c r="AJ5" s="616"/>
      <c r="AK5" s="616"/>
      <c r="AL5" s="617">
        <v>65.5</v>
      </c>
      <c r="AM5" s="618"/>
      <c r="AN5" s="618"/>
      <c r="AO5" s="619"/>
      <c r="AP5" s="609" t="s">
        <v>216</v>
      </c>
      <c r="AQ5" s="610"/>
      <c r="AR5" s="610"/>
      <c r="AS5" s="610"/>
      <c r="AT5" s="610"/>
      <c r="AU5" s="610"/>
      <c r="AV5" s="610"/>
      <c r="AW5" s="610"/>
      <c r="AX5" s="610"/>
      <c r="AY5" s="610"/>
      <c r="AZ5" s="610"/>
      <c r="BA5" s="610"/>
      <c r="BB5" s="610"/>
      <c r="BC5" s="610"/>
      <c r="BD5" s="610"/>
      <c r="BE5" s="610"/>
      <c r="BF5" s="611"/>
      <c r="BG5" s="623">
        <v>38620364</v>
      </c>
      <c r="BH5" s="624"/>
      <c r="BI5" s="624"/>
      <c r="BJ5" s="624"/>
      <c r="BK5" s="624"/>
      <c r="BL5" s="624"/>
      <c r="BM5" s="624"/>
      <c r="BN5" s="625"/>
      <c r="BO5" s="626">
        <v>93.4</v>
      </c>
      <c r="BP5" s="626"/>
      <c r="BQ5" s="626"/>
      <c r="BR5" s="626"/>
      <c r="BS5" s="627">
        <v>1013052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644481</v>
      </c>
      <c r="S6" s="624"/>
      <c r="T6" s="624"/>
      <c r="U6" s="624"/>
      <c r="V6" s="624"/>
      <c r="W6" s="624"/>
      <c r="X6" s="624"/>
      <c r="Y6" s="625"/>
      <c r="Z6" s="626">
        <v>0.6</v>
      </c>
      <c r="AA6" s="626"/>
      <c r="AB6" s="626"/>
      <c r="AC6" s="626"/>
      <c r="AD6" s="627">
        <v>644481</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38620364</v>
      </c>
      <c r="BH6" s="624"/>
      <c r="BI6" s="624"/>
      <c r="BJ6" s="624"/>
      <c r="BK6" s="624"/>
      <c r="BL6" s="624"/>
      <c r="BM6" s="624"/>
      <c r="BN6" s="625"/>
      <c r="BO6" s="626">
        <v>93.4</v>
      </c>
      <c r="BP6" s="626"/>
      <c r="BQ6" s="626"/>
      <c r="BR6" s="626"/>
      <c r="BS6" s="627">
        <v>1013052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505991</v>
      </c>
      <c r="CS6" s="624"/>
      <c r="CT6" s="624"/>
      <c r="CU6" s="624"/>
      <c r="CV6" s="624"/>
      <c r="CW6" s="624"/>
      <c r="CX6" s="624"/>
      <c r="CY6" s="625"/>
      <c r="CZ6" s="617">
        <v>0.5</v>
      </c>
      <c r="DA6" s="618"/>
      <c r="DB6" s="618"/>
      <c r="DC6" s="634"/>
      <c r="DD6" s="632" t="s">
        <v>121</v>
      </c>
      <c r="DE6" s="624"/>
      <c r="DF6" s="624"/>
      <c r="DG6" s="624"/>
      <c r="DH6" s="624"/>
      <c r="DI6" s="624"/>
      <c r="DJ6" s="624"/>
      <c r="DK6" s="624"/>
      <c r="DL6" s="624"/>
      <c r="DM6" s="624"/>
      <c r="DN6" s="624"/>
      <c r="DO6" s="624"/>
      <c r="DP6" s="625"/>
      <c r="DQ6" s="632">
        <v>505778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20804</v>
      </c>
      <c r="S7" s="624"/>
      <c r="T7" s="624"/>
      <c r="U7" s="624"/>
      <c r="V7" s="624"/>
      <c r="W7" s="624"/>
      <c r="X7" s="624"/>
      <c r="Y7" s="625"/>
      <c r="Z7" s="626">
        <v>0</v>
      </c>
      <c r="AA7" s="626"/>
      <c r="AB7" s="626"/>
      <c r="AC7" s="626"/>
      <c r="AD7" s="627">
        <v>20804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18269654</v>
      </c>
      <c r="BH7" s="624"/>
      <c r="BI7" s="624"/>
      <c r="BJ7" s="624"/>
      <c r="BK7" s="624"/>
      <c r="BL7" s="624"/>
      <c r="BM7" s="624"/>
      <c r="BN7" s="625"/>
      <c r="BO7" s="626">
        <v>44.2</v>
      </c>
      <c r="BP7" s="626"/>
      <c r="BQ7" s="626"/>
      <c r="BR7" s="626"/>
      <c r="BS7" s="627">
        <v>983430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7594530</v>
      </c>
      <c r="CS7" s="624"/>
      <c r="CT7" s="624"/>
      <c r="CU7" s="624"/>
      <c r="CV7" s="624"/>
      <c r="CW7" s="624"/>
      <c r="CX7" s="624"/>
      <c r="CY7" s="625"/>
      <c r="CZ7" s="626">
        <v>6.8</v>
      </c>
      <c r="DA7" s="626"/>
      <c r="DB7" s="626"/>
      <c r="DC7" s="626"/>
      <c r="DD7" s="632">
        <v>84526</v>
      </c>
      <c r="DE7" s="624"/>
      <c r="DF7" s="624"/>
      <c r="DG7" s="624"/>
      <c r="DH7" s="624"/>
      <c r="DI7" s="624"/>
      <c r="DJ7" s="624"/>
      <c r="DK7" s="624"/>
      <c r="DL7" s="624"/>
      <c r="DM7" s="624"/>
      <c r="DN7" s="624"/>
      <c r="DO7" s="624"/>
      <c r="DP7" s="625"/>
      <c r="DQ7" s="632">
        <v>6515579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402427</v>
      </c>
      <c r="S8" s="624"/>
      <c r="T8" s="624"/>
      <c r="U8" s="624"/>
      <c r="V8" s="624"/>
      <c r="W8" s="624"/>
      <c r="X8" s="624"/>
      <c r="Y8" s="625"/>
      <c r="Z8" s="626">
        <v>0.4</v>
      </c>
      <c r="AA8" s="626"/>
      <c r="AB8" s="626"/>
      <c r="AC8" s="626"/>
      <c r="AD8" s="627">
        <v>402427</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426859</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56265817</v>
      </c>
      <c r="CS8" s="624"/>
      <c r="CT8" s="624"/>
      <c r="CU8" s="624"/>
      <c r="CV8" s="624"/>
      <c r="CW8" s="624"/>
      <c r="CX8" s="624"/>
      <c r="CY8" s="625"/>
      <c r="CZ8" s="626">
        <v>50.1</v>
      </c>
      <c r="DA8" s="626"/>
      <c r="DB8" s="626"/>
      <c r="DC8" s="626"/>
      <c r="DD8" s="632">
        <v>748012</v>
      </c>
      <c r="DE8" s="624"/>
      <c r="DF8" s="624"/>
      <c r="DG8" s="624"/>
      <c r="DH8" s="624"/>
      <c r="DI8" s="624"/>
      <c r="DJ8" s="624"/>
      <c r="DK8" s="624"/>
      <c r="DL8" s="624"/>
      <c r="DM8" s="624"/>
      <c r="DN8" s="624"/>
      <c r="DO8" s="624"/>
      <c r="DP8" s="625"/>
      <c r="DQ8" s="632">
        <v>28104861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428288</v>
      </c>
      <c r="S9" s="624"/>
      <c r="T9" s="624"/>
      <c r="U9" s="624"/>
      <c r="V9" s="624"/>
      <c r="W9" s="624"/>
      <c r="X9" s="624"/>
      <c r="Y9" s="625"/>
      <c r="Z9" s="626">
        <v>0.4</v>
      </c>
      <c r="AA9" s="626"/>
      <c r="AB9" s="626"/>
      <c r="AC9" s="626"/>
      <c r="AD9" s="627">
        <v>428288</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13944088</v>
      </c>
      <c r="BH9" s="624"/>
      <c r="BI9" s="624"/>
      <c r="BJ9" s="624"/>
      <c r="BK9" s="624"/>
      <c r="BL9" s="624"/>
      <c r="BM9" s="624"/>
      <c r="BN9" s="625"/>
      <c r="BO9" s="626">
        <v>33.700000000000003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11193146</v>
      </c>
      <c r="CS9" s="624"/>
      <c r="CT9" s="624"/>
      <c r="CU9" s="624"/>
      <c r="CV9" s="624"/>
      <c r="CW9" s="624"/>
      <c r="CX9" s="624"/>
      <c r="CY9" s="625"/>
      <c r="CZ9" s="626">
        <v>10</v>
      </c>
      <c r="DA9" s="626"/>
      <c r="DB9" s="626"/>
      <c r="DC9" s="626"/>
      <c r="DD9" s="632">
        <v>705484</v>
      </c>
      <c r="DE9" s="624"/>
      <c r="DF9" s="624"/>
      <c r="DG9" s="624"/>
      <c r="DH9" s="624"/>
      <c r="DI9" s="624"/>
      <c r="DJ9" s="624"/>
      <c r="DK9" s="624"/>
      <c r="DL9" s="624"/>
      <c r="DM9" s="624"/>
      <c r="DN9" s="624"/>
      <c r="DO9" s="624"/>
      <c r="DP9" s="625"/>
      <c r="DQ9" s="632">
        <v>9006529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1056672</v>
      </c>
      <c r="BH10" s="624"/>
      <c r="BI10" s="624"/>
      <c r="BJ10" s="624"/>
      <c r="BK10" s="624"/>
      <c r="BL10" s="624"/>
      <c r="BM10" s="624"/>
      <c r="BN10" s="625"/>
      <c r="BO10" s="626">
        <v>2.6</v>
      </c>
      <c r="BP10" s="626"/>
      <c r="BQ10" s="626"/>
      <c r="BR10" s="626"/>
      <c r="BS10" s="627">
        <v>175631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33017</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2110</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6166430</v>
      </c>
      <c r="S11" s="624"/>
      <c r="T11" s="624"/>
      <c r="U11" s="624"/>
      <c r="V11" s="624"/>
      <c r="W11" s="624"/>
      <c r="X11" s="624"/>
      <c r="Y11" s="625"/>
      <c r="Z11" s="628">
        <v>5.4</v>
      </c>
      <c r="AA11" s="629"/>
      <c r="AB11" s="629"/>
      <c r="AC11" s="635"/>
      <c r="AD11" s="632">
        <v>6166430</v>
      </c>
      <c r="AE11" s="624"/>
      <c r="AF11" s="624"/>
      <c r="AG11" s="624"/>
      <c r="AH11" s="624"/>
      <c r="AI11" s="624"/>
      <c r="AJ11" s="624"/>
      <c r="AK11" s="625"/>
      <c r="AL11" s="628">
        <v>10.5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2842035</v>
      </c>
      <c r="BH11" s="624"/>
      <c r="BI11" s="624"/>
      <c r="BJ11" s="624"/>
      <c r="BK11" s="624"/>
      <c r="BL11" s="624"/>
      <c r="BM11" s="624"/>
      <c r="BN11" s="625"/>
      <c r="BO11" s="626">
        <v>6.9</v>
      </c>
      <c r="BP11" s="626"/>
      <c r="BQ11" s="626"/>
      <c r="BR11" s="626"/>
      <c r="BS11" s="627">
        <v>807799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1360389</v>
      </c>
      <c r="CS11" s="624"/>
      <c r="CT11" s="624"/>
      <c r="CU11" s="624"/>
      <c r="CV11" s="624"/>
      <c r="CW11" s="624"/>
      <c r="CX11" s="624"/>
      <c r="CY11" s="625"/>
      <c r="CZ11" s="626">
        <v>1.2</v>
      </c>
      <c r="DA11" s="626"/>
      <c r="DB11" s="626"/>
      <c r="DC11" s="626"/>
      <c r="DD11" s="632">
        <v>353469</v>
      </c>
      <c r="DE11" s="624"/>
      <c r="DF11" s="624"/>
      <c r="DG11" s="624"/>
      <c r="DH11" s="624"/>
      <c r="DI11" s="624"/>
      <c r="DJ11" s="624"/>
      <c r="DK11" s="624"/>
      <c r="DL11" s="624"/>
      <c r="DM11" s="624"/>
      <c r="DN11" s="624"/>
      <c r="DO11" s="624"/>
      <c r="DP11" s="625"/>
      <c r="DQ11" s="632">
        <v>720446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27341</v>
      </c>
      <c r="S12" s="624"/>
      <c r="T12" s="624"/>
      <c r="U12" s="624"/>
      <c r="V12" s="624"/>
      <c r="W12" s="624"/>
      <c r="X12" s="624"/>
      <c r="Y12" s="625"/>
      <c r="Z12" s="626">
        <v>0</v>
      </c>
      <c r="AA12" s="626"/>
      <c r="AB12" s="626"/>
      <c r="AC12" s="626"/>
      <c r="AD12" s="627">
        <v>27341</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17696825</v>
      </c>
      <c r="BH12" s="624"/>
      <c r="BI12" s="624"/>
      <c r="BJ12" s="624"/>
      <c r="BK12" s="624"/>
      <c r="BL12" s="624"/>
      <c r="BM12" s="624"/>
      <c r="BN12" s="625"/>
      <c r="BO12" s="626">
        <v>42.8</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1821732</v>
      </c>
      <c r="CS12" s="624"/>
      <c r="CT12" s="624"/>
      <c r="CU12" s="624"/>
      <c r="CV12" s="624"/>
      <c r="CW12" s="624"/>
      <c r="CX12" s="624"/>
      <c r="CY12" s="625"/>
      <c r="CZ12" s="626">
        <v>1.6</v>
      </c>
      <c r="DA12" s="626"/>
      <c r="DB12" s="626"/>
      <c r="DC12" s="626"/>
      <c r="DD12" s="632">
        <v>78650</v>
      </c>
      <c r="DE12" s="624"/>
      <c r="DF12" s="624"/>
      <c r="DG12" s="624"/>
      <c r="DH12" s="624"/>
      <c r="DI12" s="624"/>
      <c r="DJ12" s="624"/>
      <c r="DK12" s="624"/>
      <c r="DL12" s="624"/>
      <c r="DM12" s="624"/>
      <c r="DN12" s="624"/>
      <c r="DO12" s="624"/>
      <c r="DP12" s="625"/>
      <c r="DQ12" s="632">
        <v>937844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17553507</v>
      </c>
      <c r="BH13" s="624"/>
      <c r="BI13" s="624"/>
      <c r="BJ13" s="624"/>
      <c r="BK13" s="624"/>
      <c r="BL13" s="624"/>
      <c r="BM13" s="624"/>
      <c r="BN13" s="625"/>
      <c r="BO13" s="626">
        <v>42.4</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11970786</v>
      </c>
      <c r="CS13" s="624"/>
      <c r="CT13" s="624"/>
      <c r="CU13" s="624"/>
      <c r="CV13" s="624"/>
      <c r="CW13" s="624"/>
      <c r="CX13" s="624"/>
      <c r="CY13" s="625"/>
      <c r="CZ13" s="626">
        <v>10.7</v>
      </c>
      <c r="DA13" s="626"/>
      <c r="DB13" s="626"/>
      <c r="DC13" s="626"/>
      <c r="DD13" s="632">
        <v>6493313</v>
      </c>
      <c r="DE13" s="624"/>
      <c r="DF13" s="624"/>
      <c r="DG13" s="624"/>
      <c r="DH13" s="624"/>
      <c r="DI13" s="624"/>
      <c r="DJ13" s="624"/>
      <c r="DK13" s="624"/>
      <c r="DL13" s="624"/>
      <c r="DM13" s="624"/>
      <c r="DN13" s="624"/>
      <c r="DO13" s="624"/>
      <c r="DP13" s="625"/>
      <c r="DQ13" s="632">
        <v>5138866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5362</v>
      </c>
      <c r="S14" s="624"/>
      <c r="T14" s="624"/>
      <c r="U14" s="624"/>
      <c r="V14" s="624"/>
      <c r="W14" s="624"/>
      <c r="X14" s="624"/>
      <c r="Y14" s="625"/>
      <c r="Z14" s="626">
        <v>0</v>
      </c>
      <c r="AA14" s="626"/>
      <c r="AB14" s="626"/>
      <c r="AC14" s="626"/>
      <c r="AD14" s="627">
        <v>5362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844832</v>
      </c>
      <c r="BH14" s="624"/>
      <c r="BI14" s="624"/>
      <c r="BJ14" s="624"/>
      <c r="BK14" s="624"/>
      <c r="BL14" s="624"/>
      <c r="BM14" s="624"/>
      <c r="BN14" s="625"/>
      <c r="BO14" s="626">
        <v>2</v>
      </c>
      <c r="BP14" s="626"/>
      <c r="BQ14" s="626"/>
      <c r="BR14" s="626"/>
      <c r="BS14" s="627">
        <v>29622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2882003</v>
      </c>
      <c r="CS14" s="624"/>
      <c r="CT14" s="624"/>
      <c r="CU14" s="624"/>
      <c r="CV14" s="624"/>
      <c r="CW14" s="624"/>
      <c r="CX14" s="624"/>
      <c r="CY14" s="625"/>
      <c r="CZ14" s="626">
        <v>2.6</v>
      </c>
      <c r="DA14" s="626"/>
      <c r="DB14" s="626"/>
      <c r="DC14" s="626"/>
      <c r="DD14" s="632">
        <v>233989</v>
      </c>
      <c r="DE14" s="624"/>
      <c r="DF14" s="624"/>
      <c r="DG14" s="624"/>
      <c r="DH14" s="624"/>
      <c r="DI14" s="624"/>
      <c r="DJ14" s="624"/>
      <c r="DK14" s="624"/>
      <c r="DL14" s="624"/>
      <c r="DM14" s="624"/>
      <c r="DN14" s="624"/>
      <c r="DO14" s="624"/>
      <c r="DP14" s="625"/>
      <c r="DQ14" s="632">
        <v>2613070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1809053</v>
      </c>
      <c r="BH15" s="624"/>
      <c r="BI15" s="624"/>
      <c r="BJ15" s="624"/>
      <c r="BK15" s="624"/>
      <c r="BL15" s="624"/>
      <c r="BM15" s="624"/>
      <c r="BN15" s="625"/>
      <c r="BO15" s="626">
        <v>4.4000000000000004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9334201</v>
      </c>
      <c r="CS15" s="624"/>
      <c r="CT15" s="624"/>
      <c r="CU15" s="624"/>
      <c r="CV15" s="624"/>
      <c r="CW15" s="624"/>
      <c r="CX15" s="624"/>
      <c r="CY15" s="625"/>
      <c r="CZ15" s="626">
        <v>8.3000000000000007</v>
      </c>
      <c r="DA15" s="626"/>
      <c r="DB15" s="626"/>
      <c r="DC15" s="626"/>
      <c r="DD15" s="632">
        <v>1283363</v>
      </c>
      <c r="DE15" s="624"/>
      <c r="DF15" s="624"/>
      <c r="DG15" s="624"/>
      <c r="DH15" s="624"/>
      <c r="DI15" s="624"/>
      <c r="DJ15" s="624"/>
      <c r="DK15" s="624"/>
      <c r="DL15" s="624"/>
      <c r="DM15" s="624"/>
      <c r="DN15" s="624"/>
      <c r="DO15" s="624"/>
      <c r="DP15" s="625"/>
      <c r="DQ15" s="632">
        <v>7363094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62476</v>
      </c>
      <c r="S16" s="624"/>
      <c r="T16" s="624"/>
      <c r="U16" s="624"/>
      <c r="V16" s="624"/>
      <c r="W16" s="624"/>
      <c r="X16" s="624"/>
      <c r="Y16" s="625"/>
      <c r="Z16" s="626">
        <v>0.1</v>
      </c>
      <c r="AA16" s="626"/>
      <c r="AB16" s="626"/>
      <c r="AC16" s="626"/>
      <c r="AD16" s="627">
        <v>62476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743594</v>
      </c>
      <c r="S17" s="624"/>
      <c r="T17" s="624"/>
      <c r="U17" s="624"/>
      <c r="V17" s="624"/>
      <c r="W17" s="624"/>
      <c r="X17" s="624"/>
      <c r="Y17" s="625"/>
      <c r="Z17" s="626">
        <v>0.6</v>
      </c>
      <c r="AA17" s="626"/>
      <c r="AB17" s="626"/>
      <c r="AC17" s="626"/>
      <c r="AD17" s="627">
        <v>743594</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8879797</v>
      </c>
      <c r="CS17" s="624"/>
      <c r="CT17" s="624"/>
      <c r="CU17" s="624"/>
      <c r="CV17" s="624"/>
      <c r="CW17" s="624"/>
      <c r="CX17" s="624"/>
      <c r="CY17" s="625"/>
      <c r="CZ17" s="626">
        <v>7.9</v>
      </c>
      <c r="DA17" s="626"/>
      <c r="DB17" s="626"/>
      <c r="DC17" s="626"/>
      <c r="DD17" s="632" t="s">
        <v>121</v>
      </c>
      <c r="DE17" s="624"/>
      <c r="DF17" s="624"/>
      <c r="DG17" s="624"/>
      <c r="DH17" s="624"/>
      <c r="DI17" s="624"/>
      <c r="DJ17" s="624"/>
      <c r="DK17" s="624"/>
      <c r="DL17" s="624"/>
      <c r="DM17" s="624"/>
      <c r="DN17" s="624"/>
      <c r="DO17" s="624"/>
      <c r="DP17" s="625"/>
      <c r="DQ17" s="632">
        <v>8602944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204718</v>
      </c>
      <c r="S18" s="624"/>
      <c r="T18" s="624"/>
      <c r="U18" s="624"/>
      <c r="V18" s="624"/>
      <c r="W18" s="624"/>
      <c r="X18" s="624"/>
      <c r="Y18" s="625"/>
      <c r="Z18" s="626">
        <v>0.2</v>
      </c>
      <c r="AA18" s="626"/>
      <c r="AB18" s="626"/>
      <c r="AC18" s="626"/>
      <c r="AD18" s="627">
        <v>204718</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426529</v>
      </c>
      <c r="CS18" s="624"/>
      <c r="CT18" s="624"/>
      <c r="CU18" s="624"/>
      <c r="CV18" s="624"/>
      <c r="CW18" s="624"/>
      <c r="CX18" s="624"/>
      <c r="CY18" s="625"/>
      <c r="CZ18" s="626">
        <v>0.4</v>
      </c>
      <c r="DA18" s="626"/>
      <c r="DB18" s="626"/>
      <c r="DC18" s="626"/>
      <c r="DD18" s="632" t="s">
        <v>121</v>
      </c>
      <c r="DE18" s="624"/>
      <c r="DF18" s="624"/>
      <c r="DG18" s="624"/>
      <c r="DH18" s="624"/>
      <c r="DI18" s="624"/>
      <c r="DJ18" s="624"/>
      <c r="DK18" s="624"/>
      <c r="DL18" s="624"/>
      <c r="DM18" s="624"/>
      <c r="DN18" s="624"/>
      <c r="DO18" s="624"/>
      <c r="DP18" s="625"/>
      <c r="DQ18" s="632">
        <v>426529</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185679</v>
      </c>
      <c r="S19" s="624"/>
      <c r="T19" s="624"/>
      <c r="U19" s="624"/>
      <c r="V19" s="624"/>
      <c r="W19" s="624"/>
      <c r="X19" s="624"/>
      <c r="Y19" s="625"/>
      <c r="Z19" s="626">
        <v>0.2</v>
      </c>
      <c r="AA19" s="626"/>
      <c r="AB19" s="626"/>
      <c r="AC19" s="626"/>
      <c r="AD19" s="627">
        <v>185679</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2745602</v>
      </c>
      <c r="BH19" s="624"/>
      <c r="BI19" s="624"/>
      <c r="BJ19" s="624"/>
      <c r="BK19" s="624"/>
      <c r="BL19" s="624"/>
      <c r="BM19" s="624"/>
      <c r="BN19" s="625"/>
      <c r="BO19" s="626">
        <v>6.6</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19039</v>
      </c>
      <c r="S20" s="624"/>
      <c r="T20" s="624"/>
      <c r="U20" s="624"/>
      <c r="V20" s="624"/>
      <c r="W20" s="624"/>
      <c r="X20" s="624"/>
      <c r="Y20" s="625"/>
      <c r="Z20" s="626">
        <v>0</v>
      </c>
      <c r="AA20" s="626"/>
      <c r="AB20" s="626"/>
      <c r="AC20" s="626"/>
      <c r="AD20" s="627">
        <v>19039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2745602</v>
      </c>
      <c r="BH20" s="624"/>
      <c r="BI20" s="624"/>
      <c r="BJ20" s="624"/>
      <c r="BK20" s="624"/>
      <c r="BL20" s="624"/>
      <c r="BM20" s="624"/>
      <c r="BN20" s="625"/>
      <c r="BO20" s="626">
        <v>6.6</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112267938</v>
      </c>
      <c r="CS20" s="624"/>
      <c r="CT20" s="624"/>
      <c r="CU20" s="624"/>
      <c r="CV20" s="624"/>
      <c r="CW20" s="624"/>
      <c r="CX20" s="624"/>
      <c r="CY20" s="625"/>
      <c r="CZ20" s="626">
        <v>100</v>
      </c>
      <c r="DA20" s="626"/>
      <c r="DB20" s="626"/>
      <c r="DC20" s="626"/>
      <c r="DD20" s="632">
        <v>9980806</v>
      </c>
      <c r="DE20" s="624"/>
      <c r="DF20" s="624"/>
      <c r="DG20" s="624"/>
      <c r="DH20" s="624"/>
      <c r="DI20" s="624"/>
      <c r="DJ20" s="624"/>
      <c r="DK20" s="624"/>
      <c r="DL20" s="624"/>
      <c r="DM20" s="624"/>
      <c r="DN20" s="624"/>
      <c r="DO20" s="624"/>
      <c r="DP20" s="625"/>
      <c r="DQ20" s="632">
        <v>69937650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12601748</v>
      </c>
      <c r="S21" s="624"/>
      <c r="T21" s="624"/>
      <c r="U21" s="624"/>
      <c r="V21" s="624"/>
      <c r="W21" s="624"/>
      <c r="X21" s="624"/>
      <c r="Y21" s="625"/>
      <c r="Z21" s="626">
        <v>11</v>
      </c>
      <c r="AA21" s="626"/>
      <c r="AB21" s="626"/>
      <c r="AC21" s="626"/>
      <c r="AD21" s="627">
        <v>11368199</v>
      </c>
      <c r="AE21" s="627"/>
      <c r="AF21" s="627"/>
      <c r="AG21" s="627"/>
      <c r="AH21" s="627"/>
      <c r="AI21" s="627"/>
      <c r="AJ21" s="627"/>
      <c r="AK21" s="627"/>
      <c r="AL21" s="628">
        <v>19.3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11368199</v>
      </c>
      <c r="S22" s="624"/>
      <c r="T22" s="624"/>
      <c r="U22" s="624"/>
      <c r="V22" s="624"/>
      <c r="W22" s="624"/>
      <c r="X22" s="624"/>
      <c r="Y22" s="625"/>
      <c r="Z22" s="626">
        <v>9.9</v>
      </c>
      <c r="AA22" s="626"/>
      <c r="AB22" s="626"/>
      <c r="AC22" s="626"/>
      <c r="AD22" s="627">
        <v>11368199</v>
      </c>
      <c r="AE22" s="627"/>
      <c r="AF22" s="627"/>
      <c r="AG22" s="627"/>
      <c r="AH22" s="627"/>
      <c r="AI22" s="627"/>
      <c r="AJ22" s="627"/>
      <c r="AK22" s="627"/>
      <c r="AL22" s="628">
        <v>19.3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1233549</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2745602</v>
      </c>
      <c r="BH23" s="624"/>
      <c r="BI23" s="624"/>
      <c r="BJ23" s="624"/>
      <c r="BK23" s="624"/>
      <c r="BL23" s="624"/>
      <c r="BM23" s="624"/>
      <c r="BN23" s="625"/>
      <c r="BO23" s="626">
        <v>6.6</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67391922</v>
      </c>
      <c r="CS24" s="613"/>
      <c r="CT24" s="613"/>
      <c r="CU24" s="613"/>
      <c r="CV24" s="613"/>
      <c r="CW24" s="613"/>
      <c r="CX24" s="613"/>
      <c r="CY24" s="614"/>
      <c r="CZ24" s="617">
        <v>60</v>
      </c>
      <c r="DA24" s="618"/>
      <c r="DB24" s="618"/>
      <c r="DC24" s="634"/>
      <c r="DD24" s="653">
        <v>40913984</v>
      </c>
      <c r="DE24" s="613"/>
      <c r="DF24" s="613"/>
      <c r="DG24" s="613"/>
      <c r="DH24" s="613"/>
      <c r="DI24" s="613"/>
      <c r="DJ24" s="613"/>
      <c r="DK24" s="614"/>
      <c r="DL24" s="653">
        <v>36295427</v>
      </c>
      <c r="DM24" s="613"/>
      <c r="DN24" s="613"/>
      <c r="DO24" s="613"/>
      <c r="DP24" s="613"/>
      <c r="DQ24" s="613"/>
      <c r="DR24" s="613"/>
      <c r="DS24" s="613"/>
      <c r="DT24" s="613"/>
      <c r="DU24" s="613"/>
      <c r="DV24" s="614"/>
      <c r="DW24" s="617">
        <v>60.9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62673635</v>
      </c>
      <c r="S25" s="624"/>
      <c r="T25" s="624"/>
      <c r="U25" s="624"/>
      <c r="V25" s="624"/>
      <c r="W25" s="624"/>
      <c r="X25" s="624"/>
      <c r="Y25" s="625"/>
      <c r="Z25" s="626">
        <v>54.6</v>
      </c>
      <c r="AA25" s="626"/>
      <c r="AB25" s="626"/>
      <c r="AC25" s="626"/>
      <c r="AD25" s="627">
        <v>58694484</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19819879</v>
      </c>
      <c r="CS25" s="656"/>
      <c r="CT25" s="656"/>
      <c r="CU25" s="656"/>
      <c r="CV25" s="656"/>
      <c r="CW25" s="656"/>
      <c r="CX25" s="656"/>
      <c r="CY25" s="657"/>
      <c r="CZ25" s="628">
        <v>17.7</v>
      </c>
      <c r="DA25" s="654"/>
      <c r="DB25" s="654"/>
      <c r="DC25" s="658"/>
      <c r="DD25" s="632">
        <v>18533378</v>
      </c>
      <c r="DE25" s="656"/>
      <c r="DF25" s="656"/>
      <c r="DG25" s="656"/>
      <c r="DH25" s="656"/>
      <c r="DI25" s="656"/>
      <c r="DJ25" s="656"/>
      <c r="DK25" s="657"/>
      <c r="DL25" s="632">
        <v>17893472</v>
      </c>
      <c r="DM25" s="656"/>
      <c r="DN25" s="656"/>
      <c r="DO25" s="656"/>
      <c r="DP25" s="656"/>
      <c r="DQ25" s="656"/>
      <c r="DR25" s="656"/>
      <c r="DS25" s="656"/>
      <c r="DT25" s="656"/>
      <c r="DU25" s="656"/>
      <c r="DV25" s="657"/>
      <c r="DW25" s="628">
        <v>30</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40725</v>
      </c>
      <c r="S26" s="624"/>
      <c r="T26" s="624"/>
      <c r="U26" s="624"/>
      <c r="V26" s="624"/>
      <c r="W26" s="624"/>
      <c r="X26" s="624"/>
      <c r="Y26" s="625"/>
      <c r="Z26" s="626">
        <v>0</v>
      </c>
      <c r="AA26" s="626"/>
      <c r="AB26" s="626"/>
      <c r="AC26" s="626"/>
      <c r="AD26" s="627">
        <v>40725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14319779</v>
      </c>
      <c r="CS26" s="624"/>
      <c r="CT26" s="624"/>
      <c r="CU26" s="624"/>
      <c r="CV26" s="624"/>
      <c r="CW26" s="624"/>
      <c r="CX26" s="624"/>
      <c r="CY26" s="625"/>
      <c r="CZ26" s="628">
        <v>12.8</v>
      </c>
      <c r="DA26" s="654"/>
      <c r="DB26" s="654"/>
      <c r="DC26" s="658"/>
      <c r="DD26" s="632">
        <v>13319249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303998</v>
      </c>
      <c r="S27" s="624"/>
      <c r="T27" s="624"/>
      <c r="U27" s="624"/>
      <c r="V27" s="624"/>
      <c r="W27" s="624"/>
      <c r="X27" s="624"/>
      <c r="Y27" s="625"/>
      <c r="Z27" s="626">
        <v>0.3</v>
      </c>
      <c r="AA27" s="626"/>
      <c r="AB27" s="626"/>
      <c r="AC27" s="626"/>
      <c r="AD27" s="627">
        <v>547</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41365966</v>
      </c>
      <c r="BH27" s="624"/>
      <c r="BI27" s="624"/>
      <c r="BJ27" s="624"/>
      <c r="BK27" s="624"/>
      <c r="BL27" s="624"/>
      <c r="BM27" s="624"/>
      <c r="BN27" s="625"/>
      <c r="BO27" s="626">
        <v>100</v>
      </c>
      <c r="BP27" s="626"/>
      <c r="BQ27" s="626"/>
      <c r="BR27" s="626"/>
      <c r="BS27" s="627">
        <v>1013052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38692469</v>
      </c>
      <c r="CS27" s="656"/>
      <c r="CT27" s="656"/>
      <c r="CU27" s="656"/>
      <c r="CV27" s="656"/>
      <c r="CW27" s="656"/>
      <c r="CX27" s="656"/>
      <c r="CY27" s="657"/>
      <c r="CZ27" s="628">
        <v>34.5</v>
      </c>
      <c r="DA27" s="654"/>
      <c r="DB27" s="654"/>
      <c r="DC27" s="658"/>
      <c r="DD27" s="632">
        <v>13777885</v>
      </c>
      <c r="DE27" s="656"/>
      <c r="DF27" s="656"/>
      <c r="DG27" s="656"/>
      <c r="DH27" s="656"/>
      <c r="DI27" s="656"/>
      <c r="DJ27" s="656"/>
      <c r="DK27" s="657"/>
      <c r="DL27" s="632">
        <v>9799234</v>
      </c>
      <c r="DM27" s="656"/>
      <c r="DN27" s="656"/>
      <c r="DO27" s="656"/>
      <c r="DP27" s="656"/>
      <c r="DQ27" s="656"/>
      <c r="DR27" s="656"/>
      <c r="DS27" s="656"/>
      <c r="DT27" s="656"/>
      <c r="DU27" s="656"/>
      <c r="DV27" s="657"/>
      <c r="DW27" s="628">
        <v>16.399999999999999</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1074042</v>
      </c>
      <c r="S28" s="624"/>
      <c r="T28" s="624"/>
      <c r="U28" s="624"/>
      <c r="V28" s="624"/>
      <c r="W28" s="624"/>
      <c r="X28" s="624"/>
      <c r="Y28" s="625"/>
      <c r="Z28" s="626">
        <v>0.9</v>
      </c>
      <c r="AA28" s="626"/>
      <c r="AB28" s="626"/>
      <c r="AC28" s="626"/>
      <c r="AD28" s="627">
        <v>114324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8879574</v>
      </c>
      <c r="CS28" s="624"/>
      <c r="CT28" s="624"/>
      <c r="CU28" s="624"/>
      <c r="CV28" s="624"/>
      <c r="CW28" s="624"/>
      <c r="CX28" s="624"/>
      <c r="CY28" s="625"/>
      <c r="CZ28" s="628">
        <v>7.9</v>
      </c>
      <c r="DA28" s="654"/>
      <c r="DB28" s="654"/>
      <c r="DC28" s="658"/>
      <c r="DD28" s="632">
        <v>8602721</v>
      </c>
      <c r="DE28" s="624"/>
      <c r="DF28" s="624"/>
      <c r="DG28" s="624"/>
      <c r="DH28" s="624"/>
      <c r="DI28" s="624"/>
      <c r="DJ28" s="624"/>
      <c r="DK28" s="625"/>
      <c r="DL28" s="632">
        <v>8602721</v>
      </c>
      <c r="DM28" s="624"/>
      <c r="DN28" s="624"/>
      <c r="DO28" s="624"/>
      <c r="DP28" s="624"/>
      <c r="DQ28" s="624"/>
      <c r="DR28" s="624"/>
      <c r="DS28" s="624"/>
      <c r="DT28" s="624"/>
      <c r="DU28" s="624"/>
      <c r="DV28" s="625"/>
      <c r="DW28" s="628">
        <v>14.4</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499322</v>
      </c>
      <c r="S29" s="624"/>
      <c r="T29" s="624"/>
      <c r="U29" s="624"/>
      <c r="V29" s="624"/>
      <c r="W29" s="624"/>
      <c r="X29" s="624"/>
      <c r="Y29" s="625"/>
      <c r="Z29" s="626">
        <v>0.4</v>
      </c>
      <c r="AA29" s="626"/>
      <c r="AB29" s="626"/>
      <c r="AC29" s="626"/>
      <c r="AD29" s="627">
        <v>33592</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8865019</v>
      </c>
      <c r="CS29" s="656"/>
      <c r="CT29" s="656"/>
      <c r="CU29" s="656"/>
      <c r="CV29" s="656"/>
      <c r="CW29" s="656"/>
      <c r="CX29" s="656"/>
      <c r="CY29" s="657"/>
      <c r="CZ29" s="628">
        <v>7.9</v>
      </c>
      <c r="DA29" s="654"/>
      <c r="DB29" s="654"/>
      <c r="DC29" s="658"/>
      <c r="DD29" s="632">
        <v>8588166</v>
      </c>
      <c r="DE29" s="656"/>
      <c r="DF29" s="656"/>
      <c r="DG29" s="656"/>
      <c r="DH29" s="656"/>
      <c r="DI29" s="656"/>
      <c r="DJ29" s="656"/>
      <c r="DK29" s="657"/>
      <c r="DL29" s="632">
        <v>8588166</v>
      </c>
      <c r="DM29" s="656"/>
      <c r="DN29" s="656"/>
      <c r="DO29" s="656"/>
      <c r="DP29" s="656"/>
      <c r="DQ29" s="656"/>
      <c r="DR29" s="656"/>
      <c r="DS29" s="656"/>
      <c r="DT29" s="656"/>
      <c r="DU29" s="656"/>
      <c r="DV29" s="657"/>
      <c r="DW29" s="628">
        <v>14.4</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28445344</v>
      </c>
      <c r="S30" s="624"/>
      <c r="T30" s="624"/>
      <c r="U30" s="624"/>
      <c r="V30" s="624"/>
      <c r="W30" s="624"/>
      <c r="X30" s="624"/>
      <c r="Y30" s="625"/>
      <c r="Z30" s="626">
        <v>24.8</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8495123</v>
      </c>
      <c r="CS30" s="624"/>
      <c r="CT30" s="624"/>
      <c r="CU30" s="624"/>
      <c r="CV30" s="624"/>
      <c r="CW30" s="624"/>
      <c r="CX30" s="624"/>
      <c r="CY30" s="625"/>
      <c r="CZ30" s="628">
        <v>7.6</v>
      </c>
      <c r="DA30" s="654"/>
      <c r="DB30" s="654"/>
      <c r="DC30" s="658"/>
      <c r="DD30" s="632">
        <v>8220970</v>
      </c>
      <c r="DE30" s="624"/>
      <c r="DF30" s="624"/>
      <c r="DG30" s="624"/>
      <c r="DH30" s="624"/>
      <c r="DI30" s="624"/>
      <c r="DJ30" s="624"/>
      <c r="DK30" s="625"/>
      <c r="DL30" s="632">
        <v>8220970</v>
      </c>
      <c r="DM30" s="624"/>
      <c r="DN30" s="624"/>
      <c r="DO30" s="624"/>
      <c r="DP30" s="624"/>
      <c r="DQ30" s="624"/>
      <c r="DR30" s="624"/>
      <c r="DS30" s="624"/>
      <c r="DT30" s="624"/>
      <c r="DU30" s="624"/>
      <c r="DV30" s="625"/>
      <c r="DW30" s="628">
        <v>13.8</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98.1</v>
      </c>
      <c r="BN31" s="667"/>
      <c r="BO31" s="667"/>
      <c r="BP31" s="667"/>
      <c r="BQ31" s="668"/>
      <c r="BR31" s="679">
        <v>99.6</v>
      </c>
      <c r="BS31" s="667"/>
      <c r="BT31" s="667"/>
      <c r="BU31" s="667"/>
      <c r="BV31" s="667"/>
      <c r="BW31" s="667"/>
      <c r="BX31" s="618">
        <v>98</v>
      </c>
      <c r="BY31" s="667"/>
      <c r="BZ31" s="667"/>
      <c r="CA31" s="667"/>
      <c r="CB31" s="668"/>
      <c r="CD31" s="661"/>
      <c r="CE31" s="662"/>
      <c r="CF31" s="620" t="s">
        <v>300</v>
      </c>
      <c r="CG31" s="621"/>
      <c r="CH31" s="621"/>
      <c r="CI31" s="621"/>
      <c r="CJ31" s="621"/>
      <c r="CK31" s="621"/>
      <c r="CL31" s="621"/>
      <c r="CM31" s="621"/>
      <c r="CN31" s="621"/>
      <c r="CO31" s="621"/>
      <c r="CP31" s="621"/>
      <c r="CQ31" s="622"/>
      <c r="CR31" s="623">
        <v>369896</v>
      </c>
      <c r="CS31" s="656"/>
      <c r="CT31" s="656"/>
      <c r="CU31" s="656"/>
      <c r="CV31" s="656"/>
      <c r="CW31" s="656"/>
      <c r="CX31" s="656"/>
      <c r="CY31" s="657"/>
      <c r="CZ31" s="628">
        <v>0.3</v>
      </c>
      <c r="DA31" s="654"/>
      <c r="DB31" s="654"/>
      <c r="DC31" s="658"/>
      <c r="DD31" s="632">
        <v>367196</v>
      </c>
      <c r="DE31" s="656"/>
      <c r="DF31" s="656"/>
      <c r="DG31" s="656"/>
      <c r="DH31" s="656"/>
      <c r="DI31" s="656"/>
      <c r="DJ31" s="656"/>
      <c r="DK31" s="657"/>
      <c r="DL31" s="632">
        <v>367196</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9019377</v>
      </c>
      <c r="S32" s="624"/>
      <c r="T32" s="624"/>
      <c r="U32" s="624"/>
      <c r="V32" s="624"/>
      <c r="W32" s="624"/>
      <c r="X32" s="624"/>
      <c r="Y32" s="625"/>
      <c r="Z32" s="626">
        <v>7.9</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6"/>
      <c r="BI32" s="656"/>
      <c r="BJ32" s="656"/>
      <c r="BK32" s="656"/>
      <c r="BL32" s="656"/>
      <c r="BM32" s="629">
        <v>98.3</v>
      </c>
      <c r="BN32" s="656"/>
      <c r="BO32" s="656"/>
      <c r="BP32" s="656"/>
      <c r="BQ32" s="678"/>
      <c r="BR32" s="680">
        <v>99.5</v>
      </c>
      <c r="BS32" s="656"/>
      <c r="BT32" s="656"/>
      <c r="BU32" s="656"/>
      <c r="BV32" s="656"/>
      <c r="BW32" s="656"/>
      <c r="BX32" s="629">
        <v>98.1</v>
      </c>
      <c r="BY32" s="656"/>
      <c r="BZ32" s="656"/>
      <c r="CA32" s="656"/>
      <c r="CB32" s="678"/>
      <c r="CD32" s="663"/>
      <c r="CE32" s="664"/>
      <c r="CF32" s="620" t="s">
        <v>304</v>
      </c>
      <c r="CG32" s="621"/>
      <c r="CH32" s="621"/>
      <c r="CI32" s="621"/>
      <c r="CJ32" s="621"/>
      <c r="CK32" s="621"/>
      <c r="CL32" s="621"/>
      <c r="CM32" s="621"/>
      <c r="CN32" s="621"/>
      <c r="CO32" s="621"/>
      <c r="CP32" s="621"/>
      <c r="CQ32" s="622"/>
      <c r="CR32" s="623">
        <v>14555</v>
      </c>
      <c r="CS32" s="624"/>
      <c r="CT32" s="624"/>
      <c r="CU32" s="624"/>
      <c r="CV32" s="624"/>
      <c r="CW32" s="624"/>
      <c r="CX32" s="624"/>
      <c r="CY32" s="625"/>
      <c r="CZ32" s="628">
        <v>0</v>
      </c>
      <c r="DA32" s="654"/>
      <c r="DB32" s="654"/>
      <c r="DC32" s="658"/>
      <c r="DD32" s="632">
        <v>14555</v>
      </c>
      <c r="DE32" s="624"/>
      <c r="DF32" s="624"/>
      <c r="DG32" s="624"/>
      <c r="DH32" s="624"/>
      <c r="DI32" s="624"/>
      <c r="DJ32" s="624"/>
      <c r="DK32" s="625"/>
      <c r="DL32" s="632">
        <v>14555</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100326</v>
      </c>
      <c r="S33" s="624"/>
      <c r="T33" s="624"/>
      <c r="U33" s="624"/>
      <c r="V33" s="624"/>
      <c r="W33" s="624"/>
      <c r="X33" s="624"/>
      <c r="Y33" s="625"/>
      <c r="Z33" s="626">
        <v>0.1</v>
      </c>
      <c r="AA33" s="626"/>
      <c r="AB33" s="626"/>
      <c r="AC33" s="626"/>
      <c r="AD33" s="627">
        <v>64741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97.9</v>
      </c>
      <c r="BN33" s="682"/>
      <c r="BO33" s="682"/>
      <c r="BP33" s="682"/>
      <c r="BQ33" s="684"/>
      <c r="BR33" s="681">
        <v>99.6</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34895210</v>
      </c>
      <c r="CS33" s="656"/>
      <c r="CT33" s="656"/>
      <c r="CU33" s="656"/>
      <c r="CV33" s="656"/>
      <c r="CW33" s="656"/>
      <c r="CX33" s="656"/>
      <c r="CY33" s="657"/>
      <c r="CZ33" s="628">
        <v>31.1</v>
      </c>
      <c r="DA33" s="654"/>
      <c r="DB33" s="654"/>
      <c r="DC33" s="658"/>
      <c r="DD33" s="632">
        <v>27705254</v>
      </c>
      <c r="DE33" s="656"/>
      <c r="DF33" s="656"/>
      <c r="DG33" s="656"/>
      <c r="DH33" s="656"/>
      <c r="DI33" s="656"/>
      <c r="DJ33" s="656"/>
      <c r="DK33" s="657"/>
      <c r="DL33" s="632">
        <v>21318431</v>
      </c>
      <c r="DM33" s="656"/>
      <c r="DN33" s="656"/>
      <c r="DO33" s="656"/>
      <c r="DP33" s="656"/>
      <c r="DQ33" s="656"/>
      <c r="DR33" s="656"/>
      <c r="DS33" s="656"/>
      <c r="DT33" s="656"/>
      <c r="DU33" s="656"/>
      <c r="DV33" s="657"/>
      <c r="DW33" s="628">
        <v>35.799999999999997</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733639</v>
      </c>
      <c r="S34" s="624"/>
      <c r="T34" s="624"/>
      <c r="U34" s="624"/>
      <c r="V34" s="624"/>
      <c r="W34" s="624"/>
      <c r="X34" s="624"/>
      <c r="Y34" s="625"/>
      <c r="Z34" s="626">
        <v>0.6</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11859971</v>
      </c>
      <c r="CS34" s="624"/>
      <c r="CT34" s="624"/>
      <c r="CU34" s="624"/>
      <c r="CV34" s="624"/>
      <c r="CW34" s="624"/>
      <c r="CX34" s="624"/>
      <c r="CY34" s="625"/>
      <c r="CZ34" s="628">
        <v>10.6</v>
      </c>
      <c r="DA34" s="654"/>
      <c r="DB34" s="654"/>
      <c r="DC34" s="658"/>
      <c r="DD34" s="632">
        <v>9583841</v>
      </c>
      <c r="DE34" s="624"/>
      <c r="DF34" s="624"/>
      <c r="DG34" s="624"/>
      <c r="DH34" s="624"/>
      <c r="DI34" s="624"/>
      <c r="DJ34" s="624"/>
      <c r="DK34" s="625"/>
      <c r="DL34" s="632">
        <v>7780732</v>
      </c>
      <c r="DM34" s="624"/>
      <c r="DN34" s="624"/>
      <c r="DO34" s="624"/>
      <c r="DP34" s="624"/>
      <c r="DQ34" s="624"/>
      <c r="DR34" s="624"/>
      <c r="DS34" s="624"/>
      <c r="DT34" s="624"/>
      <c r="DU34" s="624"/>
      <c r="DV34" s="625"/>
      <c r="DW34" s="628">
        <v>13</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459273</v>
      </c>
      <c r="S35" s="624"/>
      <c r="T35" s="624"/>
      <c r="U35" s="624"/>
      <c r="V35" s="624"/>
      <c r="W35" s="624"/>
      <c r="X35" s="624"/>
      <c r="Y35" s="625"/>
      <c r="Z35" s="626">
        <v>0.4</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1068040</v>
      </c>
      <c r="CS35" s="656"/>
      <c r="CT35" s="656"/>
      <c r="CU35" s="656"/>
      <c r="CV35" s="656"/>
      <c r="CW35" s="656"/>
      <c r="CX35" s="656"/>
      <c r="CY35" s="657"/>
      <c r="CZ35" s="628">
        <v>1</v>
      </c>
      <c r="DA35" s="654"/>
      <c r="DB35" s="654"/>
      <c r="DC35" s="658"/>
      <c r="DD35" s="632">
        <v>821471</v>
      </c>
      <c r="DE35" s="656"/>
      <c r="DF35" s="656"/>
      <c r="DG35" s="656"/>
      <c r="DH35" s="656"/>
      <c r="DI35" s="656"/>
      <c r="DJ35" s="656"/>
      <c r="DK35" s="657"/>
      <c r="DL35" s="632">
        <v>821471</v>
      </c>
      <c r="DM35" s="656"/>
      <c r="DN35" s="656"/>
      <c r="DO35" s="656"/>
      <c r="DP35" s="656"/>
      <c r="DQ35" s="656"/>
      <c r="DR35" s="656"/>
      <c r="DS35" s="656"/>
      <c r="DT35" s="656"/>
      <c r="DU35" s="656"/>
      <c r="DV35" s="657"/>
      <c r="DW35" s="628">
        <v>1.4</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2292555</v>
      </c>
      <c r="S36" s="624"/>
      <c r="T36" s="624"/>
      <c r="U36" s="624"/>
      <c r="V36" s="624"/>
      <c r="W36" s="624"/>
      <c r="X36" s="624"/>
      <c r="Y36" s="625"/>
      <c r="Z36" s="626">
        <v>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15393312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79957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8820889</v>
      </c>
      <c r="CS36" s="624"/>
      <c r="CT36" s="624"/>
      <c r="CU36" s="624"/>
      <c r="CV36" s="624"/>
      <c r="CW36" s="624"/>
      <c r="CX36" s="624"/>
      <c r="CY36" s="625"/>
      <c r="CZ36" s="628">
        <v>7.9</v>
      </c>
      <c r="DA36" s="654"/>
      <c r="DB36" s="654"/>
      <c r="DC36" s="658"/>
      <c r="DD36" s="632">
        <v>7732862</v>
      </c>
      <c r="DE36" s="624"/>
      <c r="DF36" s="624"/>
      <c r="DG36" s="624"/>
      <c r="DH36" s="624"/>
      <c r="DI36" s="624"/>
      <c r="DJ36" s="624"/>
      <c r="DK36" s="625"/>
      <c r="DL36" s="632">
        <v>4120380</v>
      </c>
      <c r="DM36" s="624"/>
      <c r="DN36" s="624"/>
      <c r="DO36" s="624"/>
      <c r="DP36" s="624"/>
      <c r="DQ36" s="624"/>
      <c r="DR36" s="624"/>
      <c r="DS36" s="624"/>
      <c r="DT36" s="624"/>
      <c r="DU36" s="624"/>
      <c r="DV36" s="625"/>
      <c r="DW36" s="628">
        <v>6.9</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2598618</v>
      </c>
      <c r="S37" s="624"/>
      <c r="T37" s="624"/>
      <c r="U37" s="624"/>
      <c r="V37" s="624"/>
      <c r="W37" s="624"/>
      <c r="X37" s="624"/>
      <c r="Y37" s="625"/>
      <c r="Z37" s="626">
        <v>2.2999999999999998</v>
      </c>
      <c r="AA37" s="626"/>
      <c r="AB37" s="626"/>
      <c r="AC37" s="626"/>
      <c r="AD37" s="627">
        <v>55950</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1719619</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-276596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47151</v>
      </c>
      <c r="CS37" s="656"/>
      <c r="CT37" s="656"/>
      <c r="CU37" s="656"/>
      <c r="CV37" s="656"/>
      <c r="CW37" s="656"/>
      <c r="CX37" s="656"/>
      <c r="CY37" s="657"/>
      <c r="CZ37" s="628">
        <v>0</v>
      </c>
      <c r="DA37" s="654"/>
      <c r="DB37" s="654"/>
      <c r="DC37" s="658"/>
      <c r="DD37" s="632">
        <v>47151</v>
      </c>
      <c r="DE37" s="656"/>
      <c r="DF37" s="656"/>
      <c r="DG37" s="656"/>
      <c r="DH37" s="656"/>
      <c r="DI37" s="656"/>
      <c r="DJ37" s="656"/>
      <c r="DK37" s="657"/>
      <c r="DL37" s="632">
        <v>47151</v>
      </c>
      <c r="DM37" s="656"/>
      <c r="DN37" s="656"/>
      <c r="DO37" s="656"/>
      <c r="DP37" s="656"/>
      <c r="DQ37" s="656"/>
      <c r="DR37" s="656"/>
      <c r="DS37" s="656"/>
      <c r="DT37" s="656"/>
      <c r="DU37" s="656"/>
      <c r="DV37" s="657"/>
      <c r="DW37" s="628">
        <v>0.1</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6597487</v>
      </c>
      <c r="S38" s="624"/>
      <c r="T38" s="624"/>
      <c r="U38" s="624"/>
      <c r="V38" s="624"/>
      <c r="W38" s="624"/>
      <c r="X38" s="624"/>
      <c r="Y38" s="625"/>
      <c r="Z38" s="626">
        <v>5.7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1546634</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29081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11350740</v>
      </c>
      <c r="CS38" s="624"/>
      <c r="CT38" s="624"/>
      <c r="CU38" s="624"/>
      <c r="CV38" s="624"/>
      <c r="CW38" s="624"/>
      <c r="CX38" s="624"/>
      <c r="CY38" s="625"/>
      <c r="CZ38" s="628">
        <v>10.1</v>
      </c>
      <c r="DA38" s="654"/>
      <c r="DB38" s="654"/>
      <c r="DC38" s="658"/>
      <c r="DD38" s="632">
        <v>9069719</v>
      </c>
      <c r="DE38" s="624"/>
      <c r="DF38" s="624"/>
      <c r="DG38" s="624"/>
      <c r="DH38" s="624"/>
      <c r="DI38" s="624"/>
      <c r="DJ38" s="624"/>
      <c r="DK38" s="625"/>
      <c r="DL38" s="632">
        <v>8594977</v>
      </c>
      <c r="DM38" s="624"/>
      <c r="DN38" s="624"/>
      <c r="DO38" s="624"/>
      <c r="DP38" s="624"/>
      <c r="DQ38" s="624"/>
      <c r="DR38" s="624"/>
      <c r="DS38" s="624"/>
      <c r="DT38" s="624"/>
      <c r="DU38" s="624"/>
      <c r="DV38" s="625"/>
      <c r="DW38" s="628">
        <v>14.4</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426529</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41612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480302</v>
      </c>
      <c r="CS39" s="656"/>
      <c r="CT39" s="656"/>
      <c r="CU39" s="656"/>
      <c r="CV39" s="656"/>
      <c r="CW39" s="656"/>
      <c r="CX39" s="656"/>
      <c r="CY39" s="657"/>
      <c r="CZ39" s="628">
        <v>0.4</v>
      </c>
      <c r="DA39" s="654"/>
      <c r="DB39" s="654"/>
      <c r="DC39" s="658"/>
      <c r="DD39" s="632">
        <v>478715</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619137</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144279</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1315268</v>
      </c>
      <c r="CS40" s="624"/>
      <c r="CT40" s="624"/>
      <c r="CU40" s="624"/>
      <c r="CV40" s="624"/>
      <c r="CW40" s="624"/>
      <c r="CX40" s="624"/>
      <c r="CY40" s="625"/>
      <c r="CZ40" s="628">
        <v>1.2</v>
      </c>
      <c r="DA40" s="654"/>
      <c r="DB40" s="654"/>
      <c r="DC40" s="658"/>
      <c r="DD40" s="632">
        <v>18646</v>
      </c>
      <c r="DE40" s="624"/>
      <c r="DF40" s="624"/>
      <c r="DG40" s="624"/>
      <c r="DH40" s="624"/>
      <c r="DI40" s="624"/>
      <c r="DJ40" s="624"/>
      <c r="DK40" s="625"/>
      <c r="DL40" s="632">
        <v>871</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114838341</v>
      </c>
      <c r="S41" s="696"/>
      <c r="T41" s="696"/>
      <c r="U41" s="696"/>
      <c r="V41" s="696"/>
      <c r="W41" s="696"/>
      <c r="X41" s="696"/>
      <c r="Y41" s="700"/>
      <c r="Z41" s="701">
        <v>100</v>
      </c>
      <c r="AA41" s="701"/>
      <c r="AB41" s="701"/>
      <c r="AC41" s="701"/>
      <c r="AD41" s="702">
        <v>59004363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2553247</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4"/>
      <c r="DB41" s="654"/>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9003004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9980806</v>
      </c>
      <c r="CS42" s="656"/>
      <c r="CT42" s="656"/>
      <c r="CU42" s="656"/>
      <c r="CV42" s="656"/>
      <c r="CW42" s="656"/>
      <c r="CX42" s="656"/>
      <c r="CY42" s="657"/>
      <c r="CZ42" s="628">
        <v>8.9</v>
      </c>
      <c r="DA42" s="654"/>
      <c r="DB42" s="654"/>
      <c r="DC42" s="658"/>
      <c r="DD42" s="632">
        <v>1318412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161976</v>
      </c>
      <c r="CS43" s="656"/>
      <c r="CT43" s="656"/>
      <c r="CU43" s="656"/>
      <c r="CV43" s="656"/>
      <c r="CW43" s="656"/>
      <c r="CX43" s="656"/>
      <c r="CY43" s="657"/>
      <c r="CZ43" s="628">
        <v>0.1</v>
      </c>
      <c r="DA43" s="654"/>
      <c r="DB43" s="654"/>
      <c r="DC43" s="658"/>
      <c r="DD43" s="632">
        <v>161076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9980806</v>
      </c>
      <c r="CS44" s="624"/>
      <c r="CT44" s="624"/>
      <c r="CU44" s="624"/>
      <c r="CV44" s="624"/>
      <c r="CW44" s="624"/>
      <c r="CX44" s="624"/>
      <c r="CY44" s="625"/>
      <c r="CZ44" s="628">
        <v>8.9</v>
      </c>
      <c r="DA44" s="629"/>
      <c r="DB44" s="629"/>
      <c r="DC44" s="635"/>
      <c r="DD44" s="632">
        <v>1318412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3735313</v>
      </c>
      <c r="CS45" s="656"/>
      <c r="CT45" s="656"/>
      <c r="CU45" s="656"/>
      <c r="CV45" s="656"/>
      <c r="CW45" s="656"/>
      <c r="CX45" s="656"/>
      <c r="CY45" s="657"/>
      <c r="CZ45" s="628">
        <v>3.3</v>
      </c>
      <c r="DA45" s="654"/>
      <c r="DB45" s="654"/>
      <c r="DC45" s="658"/>
      <c r="DD45" s="632">
        <v>178644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5940292</v>
      </c>
      <c r="CS46" s="624"/>
      <c r="CT46" s="624"/>
      <c r="CU46" s="624"/>
      <c r="CV46" s="624"/>
      <c r="CW46" s="624"/>
      <c r="CX46" s="624"/>
      <c r="CY46" s="625"/>
      <c r="CZ46" s="628">
        <v>5.3</v>
      </c>
      <c r="DA46" s="629"/>
      <c r="DB46" s="629"/>
      <c r="DC46" s="635"/>
      <c r="DD46" s="632">
        <v>1126509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4"/>
      <c r="DB47" s="654"/>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112267938</v>
      </c>
      <c r="CS49" s="682"/>
      <c r="CT49" s="682"/>
      <c r="CU49" s="682"/>
      <c r="CV49" s="682"/>
      <c r="CW49" s="682"/>
      <c r="CX49" s="682"/>
      <c r="CY49" s="711"/>
      <c r="CZ49" s="703">
        <v>100</v>
      </c>
      <c r="DA49" s="712"/>
      <c r="DB49" s="712"/>
      <c r="DC49" s="713"/>
      <c r="DD49" s="714">
        <v>69937650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PgOOAOLBJaQcGsR5vgLUxuAEv0ck2GBxfnu/keq1WRjH4fbQtRvft/xPAYgKQ0X4PjYon543TaIdjHXvwNgnw==" saltValue="pSVl7qQuHw4IT80XLfUY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10" sqref="AF10:AJ10"/>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114348</v>
      </c>
      <c r="R7" s="753"/>
      <c r="S7" s="753"/>
      <c r="T7" s="753"/>
      <c r="U7" s="753"/>
      <c r="V7" s="753">
        <v>111790</v>
      </c>
      <c r="W7" s="753"/>
      <c r="X7" s="753"/>
      <c r="Y7" s="753"/>
      <c r="Z7" s="753"/>
      <c r="AA7" s="753">
        <v>2558</v>
      </c>
      <c r="AB7" s="753"/>
      <c r="AC7" s="753"/>
      <c r="AD7" s="753"/>
      <c r="AE7" s="754"/>
      <c r="AF7" s="755">
        <v>1765</v>
      </c>
      <c r="AG7" s="756"/>
      <c r="AH7" s="756"/>
      <c r="AI7" s="756"/>
      <c r="AJ7" s="757"/>
      <c r="AK7" s="758">
        <v>469</v>
      </c>
      <c r="AL7" s="759"/>
      <c r="AM7" s="759"/>
      <c r="AN7" s="759"/>
      <c r="AO7" s="759"/>
      <c r="AP7" s="759">
        <v>99790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0</v>
      </c>
      <c r="CI7" s="744"/>
      <c r="CJ7" s="744"/>
      <c r="CK7" s="744"/>
      <c r="CL7" s="745"/>
      <c r="CM7" s="743">
        <v>51</v>
      </c>
      <c r="CN7" s="744"/>
      <c r="CO7" s="744"/>
      <c r="CP7" s="744"/>
      <c r="CQ7" s="745"/>
      <c r="CR7" s="743">
        <v>5</v>
      </c>
      <c r="CS7" s="744"/>
      <c r="CT7" s="744"/>
      <c r="CU7" s="744"/>
      <c r="CV7" s="745"/>
      <c r="CW7" s="743" t="s">
        <v>495</v>
      </c>
      <c r="CX7" s="744"/>
      <c r="CY7" s="744"/>
      <c r="CZ7" s="744"/>
      <c r="DA7" s="745"/>
      <c r="DB7" s="743" t="s">
        <v>495</v>
      </c>
      <c r="DC7" s="744"/>
      <c r="DD7" s="744"/>
      <c r="DE7" s="744"/>
      <c r="DF7" s="745"/>
      <c r="DG7" s="743" t="s">
        <v>495</v>
      </c>
      <c r="DH7" s="744"/>
      <c r="DI7" s="744"/>
      <c r="DJ7" s="744"/>
      <c r="DK7" s="745"/>
      <c r="DL7" s="743" t="s">
        <v>495</v>
      </c>
      <c r="DM7" s="744"/>
      <c r="DN7" s="744"/>
      <c r="DO7" s="744"/>
      <c r="DP7" s="745"/>
      <c r="DQ7" s="743" t="s">
        <v>569</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27</v>
      </c>
      <c r="R8" s="784"/>
      <c r="S8" s="784"/>
      <c r="T8" s="784"/>
      <c r="U8" s="784"/>
      <c r="V8" s="784">
        <v>15</v>
      </c>
      <c r="W8" s="784"/>
      <c r="X8" s="784"/>
      <c r="Y8" s="784"/>
      <c r="Z8" s="784"/>
      <c r="AA8" s="784">
        <v>13</v>
      </c>
      <c r="AB8" s="784"/>
      <c r="AC8" s="784"/>
      <c r="AD8" s="784"/>
      <c r="AE8" s="785"/>
      <c r="AF8" s="786">
        <v>13</v>
      </c>
      <c r="AG8" s="787"/>
      <c r="AH8" s="787"/>
      <c r="AI8" s="787"/>
      <c r="AJ8" s="788"/>
      <c r="AK8" s="769" t="s">
        <v>556</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-1</v>
      </c>
      <c r="CI8" s="777"/>
      <c r="CJ8" s="777"/>
      <c r="CK8" s="777"/>
      <c r="CL8" s="778"/>
      <c r="CM8" s="776">
        <v>53</v>
      </c>
      <c r="CN8" s="777"/>
      <c r="CO8" s="777"/>
      <c r="CP8" s="777"/>
      <c r="CQ8" s="778"/>
      <c r="CR8" s="776">
        <v>1</v>
      </c>
      <c r="CS8" s="777"/>
      <c r="CT8" s="777"/>
      <c r="CU8" s="777"/>
      <c r="CV8" s="778"/>
      <c r="CW8" s="776">
        <v>10</v>
      </c>
      <c r="CX8" s="777"/>
      <c r="CY8" s="777"/>
      <c r="CZ8" s="777"/>
      <c r="DA8" s="778"/>
      <c r="DB8" s="776" t="s">
        <v>495</v>
      </c>
      <c r="DC8" s="777"/>
      <c r="DD8" s="777"/>
      <c r="DE8" s="777"/>
      <c r="DF8" s="778"/>
      <c r="DG8" s="776" t="s">
        <v>495</v>
      </c>
      <c r="DH8" s="777"/>
      <c r="DI8" s="777"/>
      <c r="DJ8" s="777"/>
      <c r="DK8" s="778"/>
      <c r="DL8" s="776" t="s">
        <v>495</v>
      </c>
      <c r="DM8" s="777"/>
      <c r="DN8" s="777"/>
      <c r="DO8" s="777"/>
      <c r="DP8" s="778"/>
      <c r="DQ8" s="776" t="s">
        <v>569</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491865</v>
      </c>
      <c r="R9" s="784"/>
      <c r="S9" s="784"/>
      <c r="T9" s="784"/>
      <c r="U9" s="784"/>
      <c r="V9" s="784" t="s">
        <v>557</v>
      </c>
      <c r="W9" s="784"/>
      <c r="X9" s="784"/>
      <c r="Y9" s="784"/>
      <c r="Z9" s="784"/>
      <c r="AA9" s="784" t="s">
        <v>556</v>
      </c>
      <c r="AB9" s="784"/>
      <c r="AC9" s="784"/>
      <c r="AD9" s="784"/>
      <c r="AE9" s="785"/>
      <c r="AF9" s="786" t="s">
        <v>121</v>
      </c>
      <c r="AG9" s="787"/>
      <c r="AH9" s="787"/>
      <c r="AI9" s="787"/>
      <c r="AJ9" s="788"/>
      <c r="AK9" s="769" t="s">
        <v>556</v>
      </c>
      <c r="AL9" s="770"/>
      <c r="AM9" s="770"/>
      <c r="AN9" s="770"/>
      <c r="AO9" s="770"/>
      <c r="AP9" s="770" t="s">
        <v>556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v>-1</v>
      </c>
      <c r="CI9" s="777"/>
      <c r="CJ9" s="777"/>
      <c r="CK9" s="777"/>
      <c r="CL9" s="778"/>
      <c r="CM9" s="776">
        <v>65</v>
      </c>
      <c r="CN9" s="777"/>
      <c r="CO9" s="777"/>
      <c r="CP9" s="777"/>
      <c r="CQ9" s="778"/>
      <c r="CR9" s="776">
        <v>18</v>
      </c>
      <c r="CS9" s="777"/>
      <c r="CT9" s="777"/>
      <c r="CU9" s="777"/>
      <c r="CV9" s="778"/>
      <c r="CW9" s="776">
        <v>0</v>
      </c>
      <c r="CX9" s="777"/>
      <c r="CY9" s="777"/>
      <c r="CZ9" s="777"/>
      <c r="DA9" s="778"/>
      <c r="DB9" s="776" t="s">
        <v>495</v>
      </c>
      <c r="DC9" s="777"/>
      <c r="DD9" s="777"/>
      <c r="DE9" s="777"/>
      <c r="DF9" s="778"/>
      <c r="DG9" s="776" t="s">
        <v>495</v>
      </c>
      <c r="DH9" s="777"/>
      <c r="DI9" s="777"/>
      <c r="DJ9" s="777"/>
      <c r="DK9" s="778"/>
      <c r="DL9" s="776" t="s">
        <v>495</v>
      </c>
      <c r="DM9" s="777"/>
      <c r="DN9" s="777"/>
      <c r="DO9" s="777"/>
      <c r="DP9" s="778"/>
      <c r="DQ9" s="776" t="s">
        <v>569</v>
      </c>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0</v>
      </c>
      <c r="R10" s="784"/>
      <c r="S10" s="784"/>
      <c r="T10" s="784"/>
      <c r="U10" s="784"/>
      <c r="V10" s="784">
        <v>0</v>
      </c>
      <c r="W10" s="784"/>
      <c r="X10" s="784"/>
      <c r="Y10" s="784"/>
      <c r="Z10" s="784"/>
      <c r="AA10" s="784" t="s">
        <v>556</v>
      </c>
      <c r="AB10" s="784"/>
      <c r="AC10" s="784"/>
      <c r="AD10" s="784"/>
      <c r="AE10" s="785"/>
      <c r="AF10" s="786" t="s">
        <v>121</v>
      </c>
      <c r="AG10" s="787"/>
      <c r="AH10" s="787"/>
      <c r="AI10" s="787"/>
      <c r="AJ10" s="788"/>
      <c r="AK10" s="769" t="s">
        <v>556</v>
      </c>
      <c r="AL10" s="770"/>
      <c r="AM10" s="770"/>
      <c r="AN10" s="770"/>
      <c r="AO10" s="770"/>
      <c r="AP10" s="770" t="s">
        <v>556</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-211</v>
      </c>
      <c r="CI10" s="777"/>
      <c r="CJ10" s="777"/>
      <c r="CK10" s="777"/>
      <c r="CL10" s="778"/>
      <c r="CM10" s="776">
        <v>-1906</v>
      </c>
      <c r="CN10" s="777"/>
      <c r="CO10" s="777"/>
      <c r="CP10" s="777"/>
      <c r="CQ10" s="778"/>
      <c r="CR10" s="776">
        <v>650</v>
      </c>
      <c r="CS10" s="777"/>
      <c r="CT10" s="777"/>
      <c r="CU10" s="777"/>
      <c r="CV10" s="778"/>
      <c r="CW10" s="776" t="s">
        <v>495</v>
      </c>
      <c r="CX10" s="777"/>
      <c r="CY10" s="777"/>
      <c r="CZ10" s="777"/>
      <c r="DA10" s="778"/>
      <c r="DB10" s="776">
        <v>2108</v>
      </c>
      <c r="DC10" s="777"/>
      <c r="DD10" s="777"/>
      <c r="DE10" s="777"/>
      <c r="DF10" s="778"/>
      <c r="DG10" s="776" t="s">
        <v>495</v>
      </c>
      <c r="DH10" s="777"/>
      <c r="DI10" s="777"/>
      <c r="DJ10" s="777"/>
      <c r="DK10" s="778"/>
      <c r="DL10" s="776" t="s">
        <v>495</v>
      </c>
      <c r="DM10" s="777"/>
      <c r="DN10" s="777"/>
      <c r="DO10" s="777"/>
      <c r="DP10" s="778"/>
      <c r="DQ10" s="776" t="s">
        <v>569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v>0</v>
      </c>
      <c r="CI11" s="777"/>
      <c r="CJ11" s="777"/>
      <c r="CK11" s="777"/>
      <c r="CL11" s="778"/>
      <c r="CM11" s="776">
        <v>48</v>
      </c>
      <c r="CN11" s="777"/>
      <c r="CO11" s="777"/>
      <c r="CP11" s="777"/>
      <c r="CQ11" s="778"/>
      <c r="CR11" s="776">
        <v>5</v>
      </c>
      <c r="CS11" s="777"/>
      <c r="CT11" s="777"/>
      <c r="CU11" s="777"/>
      <c r="CV11" s="778"/>
      <c r="CW11" s="776" t="s">
        <v>495</v>
      </c>
      <c r="CX11" s="777"/>
      <c r="CY11" s="777"/>
      <c r="CZ11" s="777"/>
      <c r="DA11" s="778"/>
      <c r="DB11" s="776" t="s">
        <v>495</v>
      </c>
      <c r="DC11" s="777"/>
      <c r="DD11" s="777"/>
      <c r="DE11" s="777"/>
      <c r="DF11" s="778"/>
      <c r="DG11" s="776">
        <v>488</v>
      </c>
      <c r="DH11" s="777"/>
      <c r="DI11" s="777"/>
      <c r="DJ11" s="777"/>
      <c r="DK11" s="778"/>
      <c r="DL11" s="776" t="s">
        <v>495</v>
      </c>
      <c r="DM11" s="777"/>
      <c r="DN11" s="777"/>
      <c r="DO11" s="777"/>
      <c r="DP11" s="778"/>
      <c r="DQ11" s="776">
        <v>180</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1778</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21228</v>
      </c>
      <c r="R28" s="823"/>
      <c r="S28" s="823"/>
      <c r="T28" s="823"/>
      <c r="U28" s="823"/>
      <c r="V28" s="823">
        <v>23701</v>
      </c>
      <c r="W28" s="823"/>
      <c r="X28" s="823"/>
      <c r="Y28" s="823"/>
      <c r="Z28" s="823"/>
      <c r="AA28" s="823">
        <v>-2473</v>
      </c>
      <c r="AB28" s="823"/>
      <c r="AC28" s="823"/>
      <c r="AD28" s="823"/>
      <c r="AE28" s="824"/>
      <c r="AF28" s="825">
        <v>80</v>
      </c>
      <c r="AG28" s="823"/>
      <c r="AH28" s="823"/>
      <c r="AI28" s="823"/>
      <c r="AJ28" s="826"/>
      <c r="AK28" s="827">
        <v>2553</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24076</v>
      </c>
      <c r="R29" s="784"/>
      <c r="S29" s="784"/>
      <c r="T29" s="784"/>
      <c r="U29" s="784"/>
      <c r="V29" s="784">
        <v>27126</v>
      </c>
      <c r="W29" s="784"/>
      <c r="X29" s="784"/>
      <c r="Y29" s="784"/>
      <c r="Z29" s="784"/>
      <c r="AA29" s="784">
        <v>-3050</v>
      </c>
      <c r="AB29" s="784"/>
      <c r="AC29" s="784"/>
      <c r="AD29" s="784"/>
      <c r="AE29" s="785"/>
      <c r="AF29" s="786">
        <v>1044</v>
      </c>
      <c r="AG29" s="787"/>
      <c r="AH29" s="787"/>
      <c r="AI29" s="787"/>
      <c r="AJ29" s="788"/>
      <c r="AK29" s="834">
        <v>4094</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3459</v>
      </c>
      <c r="R30" s="784"/>
      <c r="S30" s="784"/>
      <c r="T30" s="784"/>
      <c r="U30" s="784"/>
      <c r="V30" s="784">
        <v>4261</v>
      </c>
      <c r="W30" s="784"/>
      <c r="X30" s="784"/>
      <c r="Y30" s="784"/>
      <c r="Z30" s="784"/>
      <c r="AA30" s="784">
        <v>-802</v>
      </c>
      <c r="AB30" s="784"/>
      <c r="AC30" s="784"/>
      <c r="AD30" s="784"/>
      <c r="AE30" s="785"/>
      <c r="AF30" s="786">
        <v>189</v>
      </c>
      <c r="AG30" s="787"/>
      <c r="AH30" s="787"/>
      <c r="AI30" s="787"/>
      <c r="AJ30" s="788"/>
      <c r="AK30" s="834">
        <v>990</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513</v>
      </c>
      <c r="R31" s="784"/>
      <c r="S31" s="784"/>
      <c r="T31" s="784"/>
      <c r="U31" s="784"/>
      <c r="V31" s="784">
        <v>485</v>
      </c>
      <c r="W31" s="784"/>
      <c r="X31" s="784"/>
      <c r="Y31" s="784"/>
      <c r="Z31" s="784"/>
      <c r="AA31" s="784">
        <v>28</v>
      </c>
      <c r="AB31" s="784"/>
      <c r="AC31" s="784"/>
      <c r="AD31" s="784"/>
      <c r="AE31" s="785"/>
      <c r="AF31" s="786">
        <v>797</v>
      </c>
      <c r="AG31" s="787"/>
      <c r="AH31" s="787"/>
      <c r="AI31" s="787"/>
      <c r="AJ31" s="788"/>
      <c r="AK31" s="834">
        <v>144</v>
      </c>
      <c r="AL31" s="830"/>
      <c r="AM31" s="830"/>
      <c r="AN31" s="830"/>
      <c r="AO31" s="830"/>
      <c r="AP31" s="830">
        <v>43</v>
      </c>
      <c r="AQ31" s="830"/>
      <c r="AR31" s="830"/>
      <c r="AS31" s="830"/>
      <c r="AT31" s="830"/>
      <c r="AU31" s="830">
        <v>27</v>
      </c>
      <c r="AV31" s="830"/>
      <c r="AW31" s="830"/>
      <c r="AX31" s="830"/>
      <c r="AY31" s="830"/>
      <c r="AZ31" s="831" t="s">
        <v>556</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396</v>
      </c>
      <c r="C32" s="781"/>
      <c r="D32" s="781"/>
      <c r="E32" s="781"/>
      <c r="F32" s="781"/>
      <c r="G32" s="781"/>
      <c r="H32" s="781"/>
      <c r="I32" s="781"/>
      <c r="J32" s="781"/>
      <c r="K32" s="781"/>
      <c r="L32" s="781"/>
      <c r="M32" s="781"/>
      <c r="N32" s="781"/>
      <c r="O32" s="781"/>
      <c r="P32" s="782"/>
      <c r="Q32" s="783">
        <v>244</v>
      </c>
      <c r="R32" s="784"/>
      <c r="S32" s="784"/>
      <c r="T32" s="784"/>
      <c r="U32" s="784"/>
      <c r="V32" s="784">
        <v>141</v>
      </c>
      <c r="W32" s="784"/>
      <c r="X32" s="784"/>
      <c r="Y32" s="784"/>
      <c r="Z32" s="784"/>
      <c r="AA32" s="784">
        <v>104</v>
      </c>
      <c r="AB32" s="784"/>
      <c r="AC32" s="784"/>
      <c r="AD32" s="784"/>
      <c r="AE32" s="785"/>
      <c r="AF32" s="786" t="s">
        <v>121</v>
      </c>
      <c r="AG32" s="787"/>
      <c r="AH32" s="787"/>
      <c r="AI32" s="787"/>
      <c r="AJ32" s="788"/>
      <c r="AK32" s="834">
        <v>94</v>
      </c>
      <c r="AL32" s="830"/>
      <c r="AM32" s="830"/>
      <c r="AN32" s="830"/>
      <c r="AO32" s="830"/>
      <c r="AP32" s="830" t="s">
        <v>558</v>
      </c>
      <c r="AQ32" s="830"/>
      <c r="AR32" s="830"/>
      <c r="AS32" s="830"/>
      <c r="AT32" s="830"/>
      <c r="AU32" s="830" t="s">
        <v>558</v>
      </c>
      <c r="AV32" s="830"/>
      <c r="AW32" s="830"/>
      <c r="AX32" s="830"/>
      <c r="AY32" s="830"/>
      <c r="AZ32" s="831" t="s">
        <v>556</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397</v>
      </c>
      <c r="C33" s="781"/>
      <c r="D33" s="781"/>
      <c r="E33" s="781"/>
      <c r="F33" s="781"/>
      <c r="G33" s="781"/>
      <c r="H33" s="781"/>
      <c r="I33" s="781"/>
      <c r="J33" s="781"/>
      <c r="K33" s="781"/>
      <c r="L33" s="781"/>
      <c r="M33" s="781"/>
      <c r="N33" s="781"/>
      <c r="O33" s="781"/>
      <c r="P33" s="782"/>
      <c r="Q33" s="783">
        <v>4776</v>
      </c>
      <c r="R33" s="784"/>
      <c r="S33" s="784"/>
      <c r="T33" s="784"/>
      <c r="U33" s="784"/>
      <c r="V33" s="784">
        <v>4427</v>
      </c>
      <c r="W33" s="784"/>
      <c r="X33" s="784"/>
      <c r="Y33" s="784"/>
      <c r="Z33" s="784"/>
      <c r="AA33" s="784">
        <v>349</v>
      </c>
      <c r="AB33" s="784"/>
      <c r="AC33" s="784"/>
      <c r="AD33" s="784"/>
      <c r="AE33" s="785"/>
      <c r="AF33" s="786">
        <v>5937</v>
      </c>
      <c r="AG33" s="787"/>
      <c r="AH33" s="787"/>
      <c r="AI33" s="787"/>
      <c r="AJ33" s="788"/>
      <c r="AK33" s="834">
        <v>957</v>
      </c>
      <c r="AL33" s="830"/>
      <c r="AM33" s="830"/>
      <c r="AN33" s="830"/>
      <c r="AO33" s="830"/>
      <c r="AP33" s="830">
        <v>16861</v>
      </c>
      <c r="AQ33" s="830"/>
      <c r="AR33" s="830"/>
      <c r="AS33" s="830"/>
      <c r="AT33" s="830"/>
      <c r="AU33" s="830">
        <v>540</v>
      </c>
      <c r="AV33" s="830"/>
      <c r="AW33" s="830"/>
      <c r="AX33" s="830"/>
      <c r="AY33" s="830"/>
      <c r="AZ33" s="831" t="s">
        <v>556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4430</v>
      </c>
      <c r="R34" s="784"/>
      <c r="S34" s="784"/>
      <c r="T34" s="784"/>
      <c r="U34" s="784"/>
      <c r="V34" s="784">
        <v>4367</v>
      </c>
      <c r="W34" s="784"/>
      <c r="X34" s="784"/>
      <c r="Y34" s="784"/>
      <c r="Z34" s="784"/>
      <c r="AA34" s="784">
        <v>63</v>
      </c>
      <c r="AB34" s="784"/>
      <c r="AC34" s="784"/>
      <c r="AD34" s="784"/>
      <c r="AE34" s="785"/>
      <c r="AF34" s="786">
        <v>725</v>
      </c>
      <c r="AG34" s="787"/>
      <c r="AH34" s="787"/>
      <c r="AI34" s="787"/>
      <c r="AJ34" s="788"/>
      <c r="AK34" s="834">
        <v>1547</v>
      </c>
      <c r="AL34" s="830"/>
      <c r="AM34" s="830"/>
      <c r="AN34" s="830"/>
      <c r="AO34" s="830"/>
      <c r="AP34" s="830">
        <v>32257</v>
      </c>
      <c r="AQ34" s="830"/>
      <c r="AR34" s="830"/>
      <c r="AS34" s="830"/>
      <c r="AT34" s="830"/>
      <c r="AU34" s="830">
        <v>18483</v>
      </c>
      <c r="AV34" s="830"/>
      <c r="AW34" s="830"/>
      <c r="AX34" s="830"/>
      <c r="AY34" s="830"/>
      <c r="AZ34" s="831" t="s">
        <v>556</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399</v>
      </c>
      <c r="C35" s="781"/>
      <c r="D35" s="781"/>
      <c r="E35" s="781"/>
      <c r="F35" s="781"/>
      <c r="G35" s="781"/>
      <c r="H35" s="781"/>
      <c r="I35" s="781"/>
      <c r="J35" s="781"/>
      <c r="K35" s="781"/>
      <c r="L35" s="781"/>
      <c r="M35" s="781"/>
      <c r="N35" s="781"/>
      <c r="O35" s="781"/>
      <c r="P35" s="782"/>
      <c r="Q35" s="783">
        <v>563</v>
      </c>
      <c r="R35" s="784"/>
      <c r="S35" s="784"/>
      <c r="T35" s="784"/>
      <c r="U35" s="784"/>
      <c r="V35" s="784">
        <v>515</v>
      </c>
      <c r="W35" s="784"/>
      <c r="X35" s="784"/>
      <c r="Y35" s="784"/>
      <c r="Z35" s="784"/>
      <c r="AA35" s="784">
        <v>48</v>
      </c>
      <c r="AB35" s="784"/>
      <c r="AC35" s="784"/>
      <c r="AD35" s="784"/>
      <c r="AE35" s="785"/>
      <c r="AF35" s="786">
        <v>279</v>
      </c>
      <c r="AG35" s="787"/>
      <c r="AH35" s="787"/>
      <c r="AI35" s="787"/>
      <c r="AJ35" s="788"/>
      <c r="AK35" s="834">
        <v>427</v>
      </c>
      <c r="AL35" s="830"/>
      <c r="AM35" s="830"/>
      <c r="AN35" s="830"/>
      <c r="AO35" s="830"/>
      <c r="AP35" s="830">
        <v>11</v>
      </c>
      <c r="AQ35" s="830"/>
      <c r="AR35" s="830"/>
      <c r="AS35" s="830"/>
      <c r="AT35" s="830"/>
      <c r="AU35" s="830">
        <v>6</v>
      </c>
      <c r="AV35" s="830"/>
      <c r="AW35" s="830"/>
      <c r="AX35" s="830"/>
      <c r="AY35" s="830"/>
      <c r="AZ35" s="831" t="s">
        <v>556</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400</v>
      </c>
      <c r="C36" s="781"/>
      <c r="D36" s="781"/>
      <c r="E36" s="781"/>
      <c r="F36" s="781"/>
      <c r="G36" s="781"/>
      <c r="H36" s="781"/>
      <c r="I36" s="781"/>
      <c r="J36" s="781"/>
      <c r="K36" s="781"/>
      <c r="L36" s="781"/>
      <c r="M36" s="781"/>
      <c r="N36" s="781"/>
      <c r="O36" s="781"/>
      <c r="P36" s="782"/>
      <c r="Q36" s="783">
        <v>11800</v>
      </c>
      <c r="R36" s="784"/>
      <c r="S36" s="784"/>
      <c r="T36" s="784"/>
      <c r="U36" s="784"/>
      <c r="V36" s="784">
        <v>11586</v>
      </c>
      <c r="W36" s="784"/>
      <c r="X36" s="784"/>
      <c r="Y36" s="784"/>
      <c r="Z36" s="784"/>
      <c r="AA36" s="784">
        <v>214</v>
      </c>
      <c r="AB36" s="784"/>
      <c r="AC36" s="784"/>
      <c r="AD36" s="784"/>
      <c r="AE36" s="785"/>
      <c r="AF36" s="786">
        <v>3612</v>
      </c>
      <c r="AG36" s="787"/>
      <c r="AH36" s="787"/>
      <c r="AI36" s="787"/>
      <c r="AJ36" s="788"/>
      <c r="AK36" s="834">
        <v>1720</v>
      </c>
      <c r="AL36" s="830"/>
      <c r="AM36" s="830"/>
      <c r="AN36" s="830"/>
      <c r="AO36" s="830"/>
      <c r="AP36" s="830">
        <v>10692</v>
      </c>
      <c r="AQ36" s="830"/>
      <c r="AR36" s="830"/>
      <c r="AS36" s="830"/>
      <c r="AT36" s="830"/>
      <c r="AU36" s="830">
        <v>6811</v>
      </c>
      <c r="AV36" s="830"/>
      <c r="AW36" s="830"/>
      <c r="AX36" s="830"/>
      <c r="AY36" s="830"/>
      <c r="AZ36" s="831" t="s">
        <v>556</v>
      </c>
      <c r="BA36" s="831"/>
      <c r="BB36" s="831"/>
      <c r="BC36" s="831"/>
      <c r="BD36" s="831"/>
      <c r="BE36" s="832" t="s">
        <v>395</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401</v>
      </c>
      <c r="C37" s="781"/>
      <c r="D37" s="781"/>
      <c r="E37" s="781"/>
      <c r="F37" s="781"/>
      <c r="G37" s="781"/>
      <c r="H37" s="781"/>
      <c r="I37" s="781"/>
      <c r="J37" s="781"/>
      <c r="K37" s="781"/>
      <c r="L37" s="781"/>
      <c r="M37" s="781"/>
      <c r="N37" s="781"/>
      <c r="O37" s="781"/>
      <c r="P37" s="782"/>
      <c r="Q37" s="783">
        <v>124998</v>
      </c>
      <c r="R37" s="784"/>
      <c r="S37" s="784"/>
      <c r="T37" s="784"/>
      <c r="U37" s="784"/>
      <c r="V37" s="784">
        <v>121647</v>
      </c>
      <c r="W37" s="784"/>
      <c r="X37" s="784"/>
      <c r="Y37" s="784"/>
      <c r="Z37" s="784"/>
      <c r="AA37" s="784">
        <v>3351</v>
      </c>
      <c r="AB37" s="784"/>
      <c r="AC37" s="784"/>
      <c r="AD37" s="784"/>
      <c r="AE37" s="785"/>
      <c r="AF37" s="786" t="s">
        <v>121</v>
      </c>
      <c r="AG37" s="787"/>
      <c r="AH37" s="787"/>
      <c r="AI37" s="787"/>
      <c r="AJ37" s="788"/>
      <c r="AK37" s="834">
        <v>91</v>
      </c>
      <c r="AL37" s="830"/>
      <c r="AM37" s="830"/>
      <c r="AN37" s="830"/>
      <c r="AO37" s="830"/>
      <c r="AP37" s="830">
        <v>307</v>
      </c>
      <c r="AQ37" s="830"/>
      <c r="AR37" s="830"/>
      <c r="AS37" s="830"/>
      <c r="AT37" s="830"/>
      <c r="AU37" s="830">
        <v>307</v>
      </c>
      <c r="AV37" s="830"/>
      <c r="AW37" s="830"/>
      <c r="AX37" s="830"/>
      <c r="AY37" s="830"/>
      <c r="AZ37" s="831" t="s">
        <v>556</v>
      </c>
      <c r="BA37" s="831"/>
      <c r="BB37" s="831"/>
      <c r="BC37" s="831"/>
      <c r="BD37" s="831"/>
      <c r="BE37" s="832" t="s">
        <v>402</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12664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406</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559</v>
      </c>
      <c r="C68" s="870"/>
      <c r="D68" s="870"/>
      <c r="E68" s="870"/>
      <c r="F68" s="870"/>
      <c r="G68" s="870"/>
      <c r="H68" s="870"/>
      <c r="I68" s="870"/>
      <c r="J68" s="870"/>
      <c r="K68" s="870"/>
      <c r="L68" s="870"/>
      <c r="M68" s="870"/>
      <c r="N68" s="870"/>
      <c r="O68" s="870"/>
      <c r="P68" s="871"/>
      <c r="Q68" s="872">
        <v>80</v>
      </c>
      <c r="R68" s="866"/>
      <c r="S68" s="866"/>
      <c r="T68" s="866"/>
      <c r="U68" s="866"/>
      <c r="V68" s="866">
        <v>73</v>
      </c>
      <c r="W68" s="866"/>
      <c r="X68" s="866"/>
      <c r="Y68" s="866"/>
      <c r="Z68" s="866"/>
      <c r="AA68" s="866">
        <v>7</v>
      </c>
      <c r="AB68" s="866"/>
      <c r="AC68" s="866"/>
      <c r="AD68" s="866"/>
      <c r="AE68" s="866"/>
      <c r="AF68" s="866">
        <v>7</v>
      </c>
      <c r="AG68" s="866"/>
      <c r="AH68" s="866"/>
      <c r="AI68" s="866"/>
      <c r="AJ68" s="866"/>
      <c r="AK68" s="866">
        <v>20</v>
      </c>
      <c r="AL68" s="866"/>
      <c r="AM68" s="866"/>
      <c r="AN68" s="866"/>
      <c r="AO68" s="866"/>
      <c r="AP68" s="866" t="s">
        <v>563</v>
      </c>
      <c r="AQ68" s="866"/>
      <c r="AR68" s="866"/>
      <c r="AS68" s="866"/>
      <c r="AT68" s="866"/>
      <c r="AU68" s="866" t="s">
        <v>563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560</v>
      </c>
      <c r="C69" s="874"/>
      <c r="D69" s="874"/>
      <c r="E69" s="874"/>
      <c r="F69" s="874"/>
      <c r="G69" s="874"/>
      <c r="H69" s="874"/>
      <c r="I69" s="874"/>
      <c r="J69" s="874"/>
      <c r="K69" s="874"/>
      <c r="L69" s="874"/>
      <c r="M69" s="874"/>
      <c r="N69" s="874"/>
      <c r="O69" s="874"/>
      <c r="P69" s="875"/>
      <c r="Q69" s="876">
        <v>141377</v>
      </c>
      <c r="R69" s="830"/>
      <c r="S69" s="830"/>
      <c r="T69" s="830"/>
      <c r="U69" s="830"/>
      <c r="V69" s="830">
        <v>138807</v>
      </c>
      <c r="W69" s="830"/>
      <c r="X69" s="830"/>
      <c r="Y69" s="830"/>
      <c r="Z69" s="830"/>
      <c r="AA69" s="830">
        <v>2570</v>
      </c>
      <c r="AB69" s="830"/>
      <c r="AC69" s="830"/>
      <c r="AD69" s="830"/>
      <c r="AE69" s="830"/>
      <c r="AF69" s="830">
        <v>2570</v>
      </c>
      <c r="AG69" s="830"/>
      <c r="AH69" s="830"/>
      <c r="AI69" s="830"/>
      <c r="AJ69" s="830"/>
      <c r="AK69" s="830" t="s">
        <v>563</v>
      </c>
      <c r="AL69" s="830"/>
      <c r="AM69" s="830"/>
      <c r="AN69" s="830"/>
      <c r="AO69" s="830"/>
      <c r="AP69" s="830" t="s">
        <v>563</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561</v>
      </c>
      <c r="C70" s="874"/>
      <c r="D70" s="874"/>
      <c r="E70" s="874"/>
      <c r="F70" s="874"/>
      <c r="G70" s="874"/>
      <c r="H70" s="874"/>
      <c r="I70" s="874"/>
      <c r="J70" s="874"/>
      <c r="K70" s="874"/>
      <c r="L70" s="874"/>
      <c r="M70" s="874"/>
      <c r="N70" s="874"/>
      <c r="O70" s="874"/>
      <c r="P70" s="875"/>
      <c r="Q70" s="876">
        <v>4557</v>
      </c>
      <c r="R70" s="830"/>
      <c r="S70" s="830"/>
      <c r="T70" s="830"/>
      <c r="U70" s="830"/>
      <c r="V70" s="830">
        <v>3585</v>
      </c>
      <c r="W70" s="830"/>
      <c r="X70" s="830"/>
      <c r="Y70" s="830"/>
      <c r="Z70" s="830"/>
      <c r="AA70" s="830">
        <v>972</v>
      </c>
      <c r="AB70" s="830"/>
      <c r="AC70" s="830"/>
      <c r="AD70" s="830"/>
      <c r="AE70" s="830"/>
      <c r="AF70" s="830">
        <v>972</v>
      </c>
      <c r="AG70" s="830"/>
      <c r="AH70" s="830"/>
      <c r="AI70" s="830"/>
      <c r="AJ70" s="830"/>
      <c r="AK70" s="830">
        <v>2</v>
      </c>
      <c r="AL70" s="830"/>
      <c r="AM70" s="830"/>
      <c r="AN70" s="830"/>
      <c r="AO70" s="830"/>
      <c r="AP70" s="830" t="s">
        <v>563</v>
      </c>
      <c r="AQ70" s="830"/>
      <c r="AR70" s="830"/>
      <c r="AS70" s="830"/>
      <c r="AT70" s="830"/>
      <c r="AU70" s="830" t="s">
        <v>563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562</v>
      </c>
      <c r="C71" s="874"/>
      <c r="D71" s="874"/>
      <c r="E71" s="874"/>
      <c r="F71" s="874"/>
      <c r="G71" s="874"/>
      <c r="H71" s="874"/>
      <c r="I71" s="874"/>
      <c r="J71" s="874"/>
      <c r="K71" s="874"/>
      <c r="L71" s="874"/>
      <c r="M71" s="874"/>
      <c r="N71" s="874"/>
      <c r="O71" s="874"/>
      <c r="P71" s="875"/>
      <c r="Q71" s="876">
        <v>101</v>
      </c>
      <c r="R71" s="830"/>
      <c r="S71" s="830"/>
      <c r="T71" s="830"/>
      <c r="U71" s="830"/>
      <c r="V71" s="830">
        <v>70</v>
      </c>
      <c r="W71" s="830"/>
      <c r="X71" s="830"/>
      <c r="Y71" s="830"/>
      <c r="Z71" s="830"/>
      <c r="AA71" s="830">
        <v>31</v>
      </c>
      <c r="AB71" s="830"/>
      <c r="AC71" s="830"/>
      <c r="AD71" s="830"/>
      <c r="AE71" s="830"/>
      <c r="AF71" s="830">
        <v>31</v>
      </c>
      <c r="AG71" s="830"/>
      <c r="AH71" s="830"/>
      <c r="AI71" s="830"/>
      <c r="AJ71" s="830"/>
      <c r="AK71" s="830" t="s">
        <v>563</v>
      </c>
      <c r="AL71" s="830"/>
      <c r="AM71" s="830"/>
      <c r="AN71" s="830"/>
      <c r="AO71" s="830"/>
      <c r="AP71" s="830" t="s">
        <v>563</v>
      </c>
      <c r="AQ71" s="830"/>
      <c r="AR71" s="830"/>
      <c r="AS71" s="830"/>
      <c r="AT71" s="830"/>
      <c r="AU71" s="830" t="s">
        <v>563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2">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8732533</v>
      </c>
      <c r="AB110" s="900"/>
      <c r="AC110" s="900"/>
      <c r="AD110" s="900"/>
      <c r="AE110" s="901"/>
      <c r="AF110" s="902">
        <v>8857085</v>
      </c>
      <c r="AG110" s="900"/>
      <c r="AH110" s="900"/>
      <c r="AI110" s="900"/>
      <c r="AJ110" s="901"/>
      <c r="AK110" s="902">
        <v>8775529</v>
      </c>
      <c r="AL110" s="900"/>
      <c r="AM110" s="900"/>
      <c r="AN110" s="900"/>
      <c r="AO110" s="901"/>
      <c r="AP110" s="903">
        <v>16.899999999999999</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103365346</v>
      </c>
      <c r="BR110" s="931"/>
      <c r="BS110" s="931"/>
      <c r="BT110" s="931"/>
      <c r="BU110" s="931"/>
      <c r="BV110" s="931">
        <v>101687261</v>
      </c>
      <c r="BW110" s="931"/>
      <c r="BX110" s="931"/>
      <c r="BY110" s="931"/>
      <c r="BZ110" s="931"/>
      <c r="CA110" s="931">
        <v>99789625</v>
      </c>
      <c r="CB110" s="931"/>
      <c r="CC110" s="931"/>
      <c r="CD110" s="931"/>
      <c r="CE110" s="931"/>
      <c r="CF110" s="944">
        <v>192</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259789</v>
      </c>
      <c r="BR111" s="926"/>
      <c r="BS111" s="926"/>
      <c r="BT111" s="926"/>
      <c r="BU111" s="926"/>
      <c r="BV111" s="926">
        <v>259943</v>
      </c>
      <c r="BW111" s="926"/>
      <c r="BX111" s="926"/>
      <c r="BY111" s="926"/>
      <c r="BZ111" s="926"/>
      <c r="CA111" s="926">
        <v>260279</v>
      </c>
      <c r="CB111" s="926"/>
      <c r="CC111" s="926"/>
      <c r="CD111" s="926"/>
      <c r="CE111" s="926"/>
      <c r="CF111" s="920">
        <v>0.5</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30605475</v>
      </c>
      <c r="BR112" s="926"/>
      <c r="BS112" s="926"/>
      <c r="BT112" s="926"/>
      <c r="BU112" s="926"/>
      <c r="BV112" s="926">
        <v>27920220</v>
      </c>
      <c r="BW112" s="926"/>
      <c r="BX112" s="926"/>
      <c r="BY112" s="926"/>
      <c r="BZ112" s="926"/>
      <c r="CA112" s="926">
        <v>25865880</v>
      </c>
      <c r="CB112" s="926"/>
      <c r="CC112" s="926"/>
      <c r="CD112" s="926"/>
      <c r="CE112" s="926"/>
      <c r="CF112" s="920">
        <v>49.8</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2236282</v>
      </c>
      <c r="AB113" s="938"/>
      <c r="AC113" s="938"/>
      <c r="AD113" s="938"/>
      <c r="AE113" s="939"/>
      <c r="AF113" s="940">
        <v>2018747</v>
      </c>
      <c r="AG113" s="938"/>
      <c r="AH113" s="938"/>
      <c r="AI113" s="938"/>
      <c r="AJ113" s="939"/>
      <c r="AK113" s="940">
        <v>1809993</v>
      </c>
      <c r="AL113" s="938"/>
      <c r="AM113" s="938"/>
      <c r="AN113" s="938"/>
      <c r="AO113" s="939"/>
      <c r="AP113" s="941">
        <v>3.5</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t="s">
        <v>121</v>
      </c>
      <c r="BR113" s="926"/>
      <c r="BS113" s="926"/>
      <c r="BT113" s="926"/>
      <c r="BU113" s="926"/>
      <c r="BV113" s="926" t="s">
        <v>121</v>
      </c>
      <c r="BW113" s="926"/>
      <c r="BX113" s="926"/>
      <c r="BY113" s="926"/>
      <c r="BZ113" s="926"/>
      <c r="CA113" s="926" t="s">
        <v>121</v>
      </c>
      <c r="CB113" s="926"/>
      <c r="CC113" s="926"/>
      <c r="CD113" s="926"/>
      <c r="CE113" s="926"/>
      <c r="CF113" s="920" t="s">
        <v>121</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121</v>
      </c>
      <c r="AB114" s="959"/>
      <c r="AC114" s="959"/>
      <c r="AD114" s="959"/>
      <c r="AE114" s="960"/>
      <c r="AF114" s="961" t="s">
        <v>121</v>
      </c>
      <c r="AG114" s="959"/>
      <c r="AH114" s="959"/>
      <c r="AI114" s="959"/>
      <c r="AJ114" s="960"/>
      <c r="AK114" s="961" t="s">
        <v>121</v>
      </c>
      <c r="AL114" s="959"/>
      <c r="AM114" s="959"/>
      <c r="AN114" s="959"/>
      <c r="AO114" s="960"/>
      <c r="AP114" s="962" t="s">
        <v>121</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18182971</v>
      </c>
      <c r="BR114" s="926"/>
      <c r="BS114" s="926"/>
      <c r="BT114" s="926"/>
      <c r="BU114" s="926"/>
      <c r="BV114" s="926">
        <v>18061323</v>
      </c>
      <c r="BW114" s="926"/>
      <c r="BX114" s="926"/>
      <c r="BY114" s="926"/>
      <c r="BZ114" s="926"/>
      <c r="CA114" s="926">
        <v>18342932</v>
      </c>
      <c r="CB114" s="926"/>
      <c r="CC114" s="926"/>
      <c r="CD114" s="926"/>
      <c r="CE114" s="926"/>
      <c r="CF114" s="920">
        <v>35.299999999999997</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81</v>
      </c>
      <c r="AB115" s="938"/>
      <c r="AC115" s="938"/>
      <c r="AD115" s="938"/>
      <c r="AE115" s="939"/>
      <c r="AF115" s="940">
        <v>66</v>
      </c>
      <c r="AG115" s="938"/>
      <c r="AH115" s="938"/>
      <c r="AI115" s="938"/>
      <c r="AJ115" s="939"/>
      <c r="AK115" s="940">
        <v>41</v>
      </c>
      <c r="AL115" s="938"/>
      <c r="AM115" s="938"/>
      <c r="AN115" s="938"/>
      <c r="AO115" s="939"/>
      <c r="AP115" s="941">
        <v>0</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v>178379</v>
      </c>
      <c r="BR115" s="926"/>
      <c r="BS115" s="926"/>
      <c r="BT115" s="926"/>
      <c r="BU115" s="926"/>
      <c r="BV115" s="926">
        <v>178857</v>
      </c>
      <c r="BW115" s="926"/>
      <c r="BX115" s="926"/>
      <c r="BY115" s="926"/>
      <c r="BZ115" s="926"/>
      <c r="CA115" s="926">
        <v>179501</v>
      </c>
      <c r="CB115" s="926"/>
      <c r="CC115" s="926"/>
      <c r="CD115" s="926"/>
      <c r="CE115" s="926"/>
      <c r="CF115" s="920">
        <v>0.3</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259789</v>
      </c>
      <c r="DH115" s="959"/>
      <c r="DI115" s="959"/>
      <c r="DJ115" s="959"/>
      <c r="DK115" s="960"/>
      <c r="DL115" s="961">
        <v>259943</v>
      </c>
      <c r="DM115" s="959"/>
      <c r="DN115" s="959"/>
      <c r="DO115" s="959"/>
      <c r="DP115" s="960"/>
      <c r="DQ115" s="961">
        <v>260279</v>
      </c>
      <c r="DR115" s="959"/>
      <c r="DS115" s="959"/>
      <c r="DT115" s="959"/>
      <c r="DU115" s="960"/>
      <c r="DV115" s="962">
        <v>0.5</v>
      </c>
      <c r="DW115" s="963"/>
      <c r="DX115" s="963"/>
      <c r="DY115" s="963"/>
      <c r="DZ115" s="964"/>
    </row>
    <row r="116" spans="1:130" s="230" customFormat="1" ht="26.25" customHeight="1" x14ac:dyDescent="0.2">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617</v>
      </c>
      <c r="AB116" s="959"/>
      <c r="AC116" s="959"/>
      <c r="AD116" s="959"/>
      <c r="AE116" s="960"/>
      <c r="AF116" s="961">
        <v>2015</v>
      </c>
      <c r="AG116" s="959"/>
      <c r="AH116" s="959"/>
      <c r="AI116" s="959"/>
      <c r="AJ116" s="960"/>
      <c r="AK116" s="961">
        <v>4390</v>
      </c>
      <c r="AL116" s="959"/>
      <c r="AM116" s="959"/>
      <c r="AN116" s="959"/>
      <c r="AO116" s="960"/>
      <c r="AP116" s="962">
        <v>0</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10969513</v>
      </c>
      <c r="AB117" s="979"/>
      <c r="AC117" s="979"/>
      <c r="AD117" s="979"/>
      <c r="AE117" s="980"/>
      <c r="AF117" s="981">
        <v>10877913</v>
      </c>
      <c r="AG117" s="979"/>
      <c r="AH117" s="979"/>
      <c r="AI117" s="979"/>
      <c r="AJ117" s="980"/>
      <c r="AK117" s="981">
        <v>10589953</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152591960</v>
      </c>
      <c r="BR119" s="1000"/>
      <c r="BS119" s="1000"/>
      <c r="BT119" s="1000"/>
      <c r="BU119" s="1000"/>
      <c r="BV119" s="1000">
        <v>148107604</v>
      </c>
      <c r="BW119" s="1000"/>
      <c r="BX119" s="1000"/>
      <c r="BY119" s="1000"/>
      <c r="BZ119" s="1000"/>
      <c r="CA119" s="1000">
        <v>144438217</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14835292</v>
      </c>
      <c r="BR120" s="931"/>
      <c r="BS120" s="931"/>
      <c r="BT120" s="931"/>
      <c r="BU120" s="931"/>
      <c r="BV120" s="931">
        <v>17988193</v>
      </c>
      <c r="BW120" s="931"/>
      <c r="BX120" s="931"/>
      <c r="BY120" s="931"/>
      <c r="BZ120" s="931"/>
      <c r="CA120" s="931">
        <v>20324527</v>
      </c>
      <c r="CB120" s="931"/>
      <c r="CC120" s="931"/>
      <c r="CD120" s="931"/>
      <c r="CE120" s="931"/>
      <c r="CF120" s="944">
        <v>39.1</v>
      </c>
      <c r="CG120" s="945"/>
      <c r="CH120" s="945"/>
      <c r="CI120" s="945"/>
      <c r="CJ120" s="945"/>
      <c r="CK120" s="1006" t="s">
        <v>453</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22276744</v>
      </c>
      <c r="DH120" s="931"/>
      <c r="DI120" s="931"/>
      <c r="DJ120" s="931"/>
      <c r="DK120" s="931"/>
      <c r="DL120" s="931">
        <v>20151460</v>
      </c>
      <c r="DM120" s="931"/>
      <c r="DN120" s="931"/>
      <c r="DO120" s="931"/>
      <c r="DP120" s="931"/>
      <c r="DQ120" s="931">
        <v>18483357</v>
      </c>
      <c r="DR120" s="931"/>
      <c r="DS120" s="931"/>
      <c r="DT120" s="931"/>
      <c r="DU120" s="931"/>
      <c r="DV120" s="932">
        <v>35.6</v>
      </c>
      <c r="DW120" s="932"/>
      <c r="DX120" s="932"/>
      <c r="DY120" s="932"/>
      <c r="DZ120" s="933"/>
    </row>
    <row r="121" spans="1:130" s="230" customFormat="1" ht="26.25" customHeight="1" x14ac:dyDescent="0.2">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34872068</v>
      </c>
      <c r="BR121" s="926"/>
      <c r="BS121" s="926"/>
      <c r="BT121" s="926"/>
      <c r="BU121" s="926"/>
      <c r="BV121" s="926">
        <v>36233887</v>
      </c>
      <c r="BW121" s="926"/>
      <c r="BX121" s="926"/>
      <c r="BY121" s="926"/>
      <c r="BZ121" s="926"/>
      <c r="CA121" s="926">
        <v>34597535</v>
      </c>
      <c r="CB121" s="926"/>
      <c r="CC121" s="926"/>
      <c r="CD121" s="926"/>
      <c r="CE121" s="926"/>
      <c r="CF121" s="920">
        <v>66.599999999999994</v>
      </c>
      <c r="CG121" s="921"/>
      <c r="CH121" s="921"/>
      <c r="CI121" s="921"/>
      <c r="CJ121" s="921"/>
      <c r="CK121" s="1009"/>
      <c r="CL121" s="1010"/>
      <c r="CM121" s="1010"/>
      <c r="CN121" s="1010"/>
      <c r="CO121" s="1011"/>
      <c r="CP121" s="1019" t="s">
        <v>400</v>
      </c>
      <c r="CQ121" s="1020"/>
      <c r="CR121" s="1020"/>
      <c r="CS121" s="1020"/>
      <c r="CT121" s="1020"/>
      <c r="CU121" s="1020"/>
      <c r="CV121" s="1020"/>
      <c r="CW121" s="1020"/>
      <c r="CX121" s="1020"/>
      <c r="CY121" s="1020"/>
      <c r="CZ121" s="1020"/>
      <c r="DA121" s="1020"/>
      <c r="DB121" s="1020"/>
      <c r="DC121" s="1020"/>
      <c r="DD121" s="1020"/>
      <c r="DE121" s="1020"/>
      <c r="DF121" s="1021"/>
      <c r="DG121" s="925">
        <v>7457641</v>
      </c>
      <c r="DH121" s="926"/>
      <c r="DI121" s="926"/>
      <c r="DJ121" s="926"/>
      <c r="DK121" s="926"/>
      <c r="DL121" s="926">
        <v>6896863</v>
      </c>
      <c r="DM121" s="926"/>
      <c r="DN121" s="926"/>
      <c r="DO121" s="926"/>
      <c r="DP121" s="926"/>
      <c r="DQ121" s="926">
        <v>6810617</v>
      </c>
      <c r="DR121" s="926"/>
      <c r="DS121" s="926"/>
      <c r="DT121" s="926"/>
      <c r="DU121" s="926"/>
      <c r="DV121" s="927">
        <v>13.1</v>
      </c>
      <c r="DW121" s="927"/>
      <c r="DX121" s="927"/>
      <c r="DY121" s="927"/>
      <c r="DZ121" s="928"/>
    </row>
    <row r="122" spans="1:130" s="230" customFormat="1" ht="26.25" customHeight="1" x14ac:dyDescent="0.2">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75912026</v>
      </c>
      <c r="BR122" s="1000"/>
      <c r="BS122" s="1000"/>
      <c r="BT122" s="1000"/>
      <c r="BU122" s="1000"/>
      <c r="BV122" s="1000">
        <v>74003320</v>
      </c>
      <c r="BW122" s="1000"/>
      <c r="BX122" s="1000"/>
      <c r="BY122" s="1000"/>
      <c r="BZ122" s="1000"/>
      <c r="CA122" s="1000">
        <v>72891301</v>
      </c>
      <c r="CB122" s="1000"/>
      <c r="CC122" s="1000"/>
      <c r="CD122" s="1000"/>
      <c r="CE122" s="1000"/>
      <c r="CF122" s="1017">
        <v>140.30000000000001</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529666</v>
      </c>
      <c r="DH122" s="926"/>
      <c r="DI122" s="926"/>
      <c r="DJ122" s="926"/>
      <c r="DK122" s="926"/>
      <c r="DL122" s="926">
        <v>505792</v>
      </c>
      <c r="DM122" s="926"/>
      <c r="DN122" s="926"/>
      <c r="DO122" s="926"/>
      <c r="DP122" s="926"/>
      <c r="DQ122" s="926">
        <v>539565</v>
      </c>
      <c r="DR122" s="926"/>
      <c r="DS122" s="926"/>
      <c r="DT122" s="926"/>
      <c r="DU122" s="926"/>
      <c r="DV122" s="927">
        <v>1</v>
      </c>
      <c r="DW122" s="927"/>
      <c r="DX122" s="927"/>
      <c r="DY122" s="927"/>
      <c r="DZ122" s="928"/>
    </row>
    <row r="123" spans="1:130" s="230" customFormat="1" ht="26.25" customHeight="1" x14ac:dyDescent="0.2">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125619386</v>
      </c>
      <c r="BR123" s="1064"/>
      <c r="BS123" s="1064"/>
      <c r="BT123" s="1064"/>
      <c r="BU123" s="1064"/>
      <c r="BV123" s="1064">
        <v>128225400</v>
      </c>
      <c r="BW123" s="1064"/>
      <c r="BX123" s="1064"/>
      <c r="BY123" s="1064"/>
      <c r="BZ123" s="1064"/>
      <c r="CA123" s="1064">
        <v>127813363</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67406</v>
      </c>
      <c r="DH123" s="959"/>
      <c r="DI123" s="959"/>
      <c r="DJ123" s="959"/>
      <c r="DK123" s="960"/>
      <c r="DL123" s="961">
        <v>47562</v>
      </c>
      <c r="DM123" s="959"/>
      <c r="DN123" s="959"/>
      <c r="DO123" s="959"/>
      <c r="DP123" s="960"/>
      <c r="DQ123" s="961">
        <v>26596</v>
      </c>
      <c r="DR123" s="959"/>
      <c r="DS123" s="959"/>
      <c r="DT123" s="959"/>
      <c r="DU123" s="960"/>
      <c r="DV123" s="962">
        <v>0.1</v>
      </c>
      <c r="DW123" s="963"/>
      <c r="DX123" s="963"/>
      <c r="DY123" s="963"/>
      <c r="DZ123" s="964"/>
    </row>
    <row r="124" spans="1:130" s="230" customFormat="1" ht="26.25" customHeight="1" thickBot="1" x14ac:dyDescent="0.25">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51.4</v>
      </c>
      <c r="BR124" s="1027"/>
      <c r="BS124" s="1027"/>
      <c r="BT124" s="1027"/>
      <c r="BU124" s="1027"/>
      <c r="BV124" s="1027">
        <v>38.799999999999997</v>
      </c>
      <c r="BW124" s="1027"/>
      <c r="BX124" s="1027"/>
      <c r="BY124" s="1027"/>
      <c r="BZ124" s="1027"/>
      <c r="CA124" s="1027">
        <v>31.9</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274018</v>
      </c>
      <c r="DH124" s="986"/>
      <c r="DI124" s="986"/>
      <c r="DJ124" s="986"/>
      <c r="DK124" s="987"/>
      <c r="DL124" s="985">
        <v>318543</v>
      </c>
      <c r="DM124" s="986"/>
      <c r="DN124" s="986"/>
      <c r="DO124" s="986"/>
      <c r="DP124" s="987"/>
      <c r="DQ124" s="985">
        <v>5745</v>
      </c>
      <c r="DR124" s="986"/>
      <c r="DS124" s="986"/>
      <c r="DT124" s="986"/>
      <c r="DU124" s="987"/>
      <c r="DV124" s="988">
        <v>0</v>
      </c>
      <c r="DW124" s="989"/>
      <c r="DX124" s="989"/>
      <c r="DY124" s="989"/>
      <c r="DZ124" s="990"/>
    </row>
    <row r="125" spans="1:130" s="230" customFormat="1" ht="26.25" customHeight="1" x14ac:dyDescent="0.2">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v>178379</v>
      </c>
      <c r="DH126" s="926"/>
      <c r="DI126" s="926"/>
      <c r="DJ126" s="926"/>
      <c r="DK126" s="926"/>
      <c r="DL126" s="926">
        <v>178857</v>
      </c>
      <c r="DM126" s="926"/>
      <c r="DN126" s="926"/>
      <c r="DO126" s="926"/>
      <c r="DP126" s="926"/>
      <c r="DQ126" s="926">
        <v>179501</v>
      </c>
      <c r="DR126" s="926"/>
      <c r="DS126" s="926"/>
      <c r="DT126" s="926"/>
      <c r="DU126" s="926"/>
      <c r="DV126" s="927">
        <v>0.3</v>
      </c>
      <c r="DW126" s="927"/>
      <c r="DX126" s="927"/>
      <c r="DY126" s="927"/>
      <c r="DZ126" s="928"/>
    </row>
    <row r="127" spans="1:130" s="230" customFormat="1" ht="26.25" customHeight="1" x14ac:dyDescent="0.2">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81</v>
      </c>
      <c r="AB127" s="959"/>
      <c r="AC127" s="959"/>
      <c r="AD127" s="959"/>
      <c r="AE127" s="960"/>
      <c r="AF127" s="961">
        <v>66</v>
      </c>
      <c r="AG127" s="959"/>
      <c r="AH127" s="959"/>
      <c r="AI127" s="959"/>
      <c r="AJ127" s="960"/>
      <c r="AK127" s="961">
        <v>41</v>
      </c>
      <c r="AL127" s="959"/>
      <c r="AM127" s="959"/>
      <c r="AN127" s="959"/>
      <c r="AO127" s="960"/>
      <c r="AP127" s="962">
        <v>0</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2306762</v>
      </c>
      <c r="AB128" s="1046"/>
      <c r="AC128" s="1046"/>
      <c r="AD128" s="1046"/>
      <c r="AE128" s="1047"/>
      <c r="AF128" s="1048">
        <v>2125946</v>
      </c>
      <c r="AG128" s="1046"/>
      <c r="AH128" s="1046"/>
      <c r="AI128" s="1046"/>
      <c r="AJ128" s="1047"/>
      <c r="AK128" s="1048">
        <v>1906220</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121</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58188818</v>
      </c>
      <c r="AB129" s="959"/>
      <c r="AC129" s="959"/>
      <c r="AD129" s="959"/>
      <c r="AE129" s="960"/>
      <c r="AF129" s="961">
        <v>56839669</v>
      </c>
      <c r="AG129" s="959"/>
      <c r="AH129" s="959"/>
      <c r="AI129" s="959"/>
      <c r="AJ129" s="960"/>
      <c r="AK129" s="961">
        <v>57666114</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121</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5750341</v>
      </c>
      <c r="AB130" s="959"/>
      <c r="AC130" s="959"/>
      <c r="AD130" s="959"/>
      <c r="AE130" s="960"/>
      <c r="AF130" s="961">
        <v>5704486</v>
      </c>
      <c r="AG130" s="959"/>
      <c r="AH130" s="959"/>
      <c r="AI130" s="959"/>
      <c r="AJ130" s="960"/>
      <c r="AK130" s="961">
        <v>5696253</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52438477</v>
      </c>
      <c r="AB131" s="986"/>
      <c r="AC131" s="986"/>
      <c r="AD131" s="986"/>
      <c r="AE131" s="987"/>
      <c r="AF131" s="985">
        <v>51135183</v>
      </c>
      <c r="AG131" s="986"/>
      <c r="AH131" s="986"/>
      <c r="AI131" s="986"/>
      <c r="AJ131" s="987"/>
      <c r="AK131" s="985">
        <v>51969861</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31.9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5.5539561150000001</v>
      </c>
      <c r="AB132" s="1097"/>
      <c r="AC132" s="1097"/>
      <c r="AD132" s="1097"/>
      <c r="AE132" s="1098"/>
      <c r="AF132" s="1099">
        <v>5.9596559969999996</v>
      </c>
      <c r="AG132" s="1097"/>
      <c r="AH132" s="1097"/>
      <c r="AI132" s="1097"/>
      <c r="AJ132" s="1098"/>
      <c r="AK132" s="1099">
        <v>5.7484856459999998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5.9</v>
      </c>
      <c r="AB133" s="1080"/>
      <c r="AC133" s="1080"/>
      <c r="AD133" s="1080"/>
      <c r="AE133" s="1081"/>
      <c r="AF133" s="1079">
        <v>5.8</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YSfwOKmB5BBr4j2k9xehLZer+sATdxYmQ3puoEpc4G+LcrDBo9eMD86tW8emI6ogTj4hqQzRnOJHle7+5x52Q==" saltValue="EjRSZChlTe6eq9n9XblZ3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election activeCell="CJ72" sqref="CJ72"/>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j+I28DSw/69T8ALQIpD48KkyoV05+gAPQsdx+NiPH3kiSggyBje14pid/d7ybI+8nJVjcvJZzlUO6QdiukQ8A==" saltValue="gIBD+e0d1wxBPm6Cau0js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es6OV8KOh8QHLu/J8BIkcRmpljpkVJjff1anEpyo2se/rKbQer5BWtmkN4VtBhQZdxJ1SOeQFmQBOAdMXl1VA==" saltValue="9w2bK6F+URiMOjeDnPs1JA=="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19819879</v>
      </c>
      <c r="AP9" s="281">
        <v>80253</v>
      </c>
      <c r="AQ9" s="282">
        <v>61513</v>
      </c>
      <c r="AR9" s="283">
        <v>30.5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1701</v>
      </c>
      <c r="AP10" s="284">
        <v>7</v>
      </c>
      <c r="AQ10" s="285">
        <v>1262</v>
      </c>
      <c r="AR10" s="286">
        <v>-99.4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943518</v>
      </c>
      <c r="AP11" s="284">
        <v>3820</v>
      </c>
      <c r="AQ11" s="285">
        <v>1079</v>
      </c>
      <c r="AR11" s="286">
        <v>254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46</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618415</v>
      </c>
      <c r="AP13" s="284">
        <v>2504</v>
      </c>
      <c r="AQ13" s="285">
        <v>2016</v>
      </c>
      <c r="AR13" s="286">
        <v>24.2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161976</v>
      </c>
      <c r="AP14" s="284">
        <v>656</v>
      </c>
      <c r="AQ14" s="285">
        <v>1290</v>
      </c>
      <c r="AR14" s="286">
        <v>-49.1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-783828</v>
      </c>
      <c r="AP15" s="284">
        <v>-3174</v>
      </c>
      <c r="AQ15" s="285">
        <v>-2388</v>
      </c>
      <c r="AR15" s="286">
        <v>32.9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20761661</v>
      </c>
      <c r="AP16" s="284">
        <v>84067</v>
      </c>
      <c r="AQ16" s="285">
        <v>64818</v>
      </c>
      <c r="AR16" s="286">
        <v>29.7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8.01</v>
      </c>
      <c r="AP21" s="298">
        <v>6.09</v>
      </c>
      <c r="AQ21" s="299">
        <v>1.92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99.1</v>
      </c>
      <c r="AP22" s="303">
        <v>99.7</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8775529</v>
      </c>
      <c r="AP32" s="312">
        <v>35533</v>
      </c>
      <c r="AQ32" s="313">
        <v>26619</v>
      </c>
      <c r="AR32" s="314">
        <v>33.5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v>3</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v>28</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1809993</v>
      </c>
      <c r="AP35" s="312">
        <v>7329</v>
      </c>
      <c r="AQ35" s="313">
        <v>5266</v>
      </c>
      <c r="AR35" s="314">
        <v>39.200000000000003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t="s">
        <v>495</v>
      </c>
      <c r="AP36" s="312" t="s">
        <v>495</v>
      </c>
      <c r="AQ36" s="313">
        <v>468</v>
      </c>
      <c r="AR36" s="314" t="s">
        <v>495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41</v>
      </c>
      <c r="AP37" s="312">
        <v>0</v>
      </c>
      <c r="AQ37" s="313">
        <v>985</v>
      </c>
      <c r="AR37" s="314">
        <v>-100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v>4390</v>
      </c>
      <c r="AP38" s="315">
        <v>18</v>
      </c>
      <c r="AQ38" s="316">
        <v>1</v>
      </c>
      <c r="AR38" s="304">
        <v>1700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-1906220</v>
      </c>
      <c r="AP39" s="312">
        <v>-7719</v>
      </c>
      <c r="AQ39" s="313">
        <v>-7209</v>
      </c>
      <c r="AR39" s="314">
        <v>7.1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-5696253</v>
      </c>
      <c r="AP40" s="312">
        <v>-23065</v>
      </c>
      <c r="AQ40" s="313">
        <v>-18404</v>
      </c>
      <c r="AR40" s="314">
        <v>25.3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2987480</v>
      </c>
      <c r="AP41" s="312">
        <v>12097</v>
      </c>
      <c r="AQ41" s="313">
        <v>7755</v>
      </c>
      <c r="AR41" s="314">
        <v>56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8758620</v>
      </c>
      <c r="AN51" s="334">
        <v>34612</v>
      </c>
      <c r="AO51" s="335">
        <v>10.5</v>
      </c>
      <c r="AP51" s="336">
        <v>37644</v>
      </c>
      <c r="AQ51" s="337">
        <v>13.5</v>
      </c>
      <c r="AR51" s="338">
        <v>-3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5896775</v>
      </c>
      <c r="AN52" s="342">
        <v>23302</v>
      </c>
      <c r="AO52" s="343">
        <v>20.9</v>
      </c>
      <c r="AP52" s="344">
        <v>24939</v>
      </c>
      <c r="AQ52" s="345">
        <v>22.5</v>
      </c>
      <c r="AR52" s="346">
        <v>-1.6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7885923</v>
      </c>
      <c r="AN53" s="334">
        <v>31282</v>
      </c>
      <c r="AO53" s="335">
        <v>-9.6</v>
      </c>
      <c r="AP53" s="336">
        <v>39221</v>
      </c>
      <c r="AQ53" s="337">
        <v>4.2</v>
      </c>
      <c r="AR53" s="338">
        <v>-13.8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5414431</v>
      </c>
      <c r="AN54" s="342">
        <v>21478</v>
      </c>
      <c r="AO54" s="343">
        <v>-7.8</v>
      </c>
      <c r="AP54" s="344">
        <v>24821</v>
      </c>
      <c r="AQ54" s="345">
        <v>-0.5</v>
      </c>
      <c r="AR54" s="346">
        <v>-7.3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9280684</v>
      </c>
      <c r="AN55" s="334">
        <v>37016</v>
      </c>
      <c r="AO55" s="335">
        <v>18.3</v>
      </c>
      <c r="AP55" s="336">
        <v>38566</v>
      </c>
      <c r="AQ55" s="337">
        <v>-1.7</v>
      </c>
      <c r="AR55" s="338">
        <v>20</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6191301</v>
      </c>
      <c r="AN56" s="342">
        <v>24694</v>
      </c>
      <c r="AO56" s="343">
        <v>15</v>
      </c>
      <c r="AP56" s="344">
        <v>24059</v>
      </c>
      <c r="AQ56" s="345">
        <v>-3.1</v>
      </c>
      <c r="AR56" s="346">
        <v>18.100000000000001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9129582</v>
      </c>
      <c r="AN57" s="334">
        <v>36659</v>
      </c>
      <c r="AO57" s="335">
        <v>-1</v>
      </c>
      <c r="AP57" s="336">
        <v>35156</v>
      </c>
      <c r="AQ57" s="337">
        <v>-8.8000000000000007</v>
      </c>
      <c r="AR57" s="338">
        <v>7.8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5820981</v>
      </c>
      <c r="AN58" s="342">
        <v>23374</v>
      </c>
      <c r="AO58" s="343">
        <v>-5.3</v>
      </c>
      <c r="AP58" s="344">
        <v>22430</v>
      </c>
      <c r="AQ58" s="345">
        <v>-6.8</v>
      </c>
      <c r="AR58" s="346">
        <v>1.5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9980806</v>
      </c>
      <c r="AN59" s="334">
        <v>40414</v>
      </c>
      <c r="AO59" s="335">
        <v>10.199999999999999</v>
      </c>
      <c r="AP59" s="336">
        <v>37029</v>
      </c>
      <c r="AQ59" s="337">
        <v>5.3</v>
      </c>
      <c r="AR59" s="338">
        <v>4.9000000000000004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5940292</v>
      </c>
      <c r="AN60" s="342">
        <v>24053</v>
      </c>
      <c r="AO60" s="343">
        <v>2.9</v>
      </c>
      <c r="AP60" s="344">
        <v>23232</v>
      </c>
      <c r="AQ60" s="345">
        <v>3.6</v>
      </c>
      <c r="AR60" s="346">
        <v>-0.7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9007123</v>
      </c>
      <c r="AN61" s="349">
        <v>35997</v>
      </c>
      <c r="AO61" s="350">
        <v>5.7</v>
      </c>
      <c r="AP61" s="351">
        <v>37523</v>
      </c>
      <c r="AQ61" s="352">
        <v>2.5</v>
      </c>
      <c r="AR61" s="338">
        <v>3.2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5852756</v>
      </c>
      <c r="AN62" s="342">
        <v>23380</v>
      </c>
      <c r="AO62" s="343">
        <v>5.0999999999999996</v>
      </c>
      <c r="AP62" s="344">
        <v>23896</v>
      </c>
      <c r="AQ62" s="345">
        <v>3.1</v>
      </c>
      <c r="AR62" s="346">
        <v>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PacUbGg3eUkXAxjTMsFzPwf292DP+fYwf6bYT0ioOT/PxRiYJ/euUoxMFIIYk35KlRKJ53CZsc3PnpI6GBQ+Q==" saltValue="BwHtFYAQuY3IKV3Ljv2F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F101" sqref="AF101"/>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11JjvFN6yOXE+l/6QJsZqK8dg9RVzXGoonZl4hdzyWdGuHT33plQBlQ54kvu7QeK+bYc6OIPvRitNNRhvyDW/A==" saltValue="JhM/KJ4qyvk8CkRiG4XYX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E101" sqref="AE101"/>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APZl2OU8W1t5Bb/YNzlYLsQ180XznwlNidlJeNm348MNQXwfkIZk9YEkLotTa+I3W3Yl8qlXM6joevOkqiC7lg==" saltValue="EET1Uoh+HH8GDxOXGIRF8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8.3000000000000007</v>
      </c>
      <c r="G47" s="12">
        <v>8.4</v>
      </c>
      <c r="H47" s="12">
        <v>8.68</v>
      </c>
      <c r="I47" s="12">
        <v>12.52</v>
      </c>
      <c r="J47" s="13">
        <v>14.97</v>
      </c>
    </row>
    <row r="48" spans="2:10" ht="57.75" customHeight="1" x14ac:dyDescent="0.2">
      <c r="B48" s="14"/>
      <c r="C48" s="1141" t="s">
        <v>4</v>
      </c>
      <c r="D48" s="1141"/>
      <c r="E48" s="1142"/>
      <c r="F48" s="15">
        <v>0.53</v>
      </c>
      <c r="G48" s="16">
        <v>1.36</v>
      </c>
      <c r="H48" s="16">
        <v>7.05</v>
      </c>
      <c r="I48" s="16">
        <v>5.3</v>
      </c>
      <c r="J48" s="17">
        <v>3.08</v>
      </c>
    </row>
    <row r="49" spans="2:10" ht="57.75" customHeight="1" thickBot="1" x14ac:dyDescent="0.25">
      <c r="B49" s="18"/>
      <c r="C49" s="1143" t="s">
        <v>5</v>
      </c>
      <c r="D49" s="1143"/>
      <c r="E49" s="1144"/>
      <c r="F49" s="19" t="s">
        <v>538</v>
      </c>
      <c r="G49" s="20">
        <v>0.89</v>
      </c>
      <c r="H49" s="20">
        <v>5.77</v>
      </c>
      <c r="I49" s="20" t="s">
        <v>539</v>
      </c>
      <c r="J49" s="21" t="s">
        <v>540</v>
      </c>
    </row>
    <row r="50" spans="2:10" ht="13" x14ac:dyDescent="0.2"/>
  </sheetData>
  <sheetProtection algorithmName="SHA-512" hashValue="H70RK8ToFAa1d+dvz8JYS+6i6mMsv36sDEhGDJsWFwIedjPS/ZlsvwPP86DGxkVgNs0Bdhxv900CL/nX5R0HVw==" saltValue="e+ISz9znJzap14VIYMF9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K36" sqref="K3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541</v>
      </c>
      <c r="D34" s="1151"/>
      <c r="E34" s="1152"/>
      <c r="F34" s="32">
        <v>10.26</v>
      </c>
      <c r="G34" s="33">
        <v>9.77</v>
      </c>
      <c r="H34" s="33">
        <v>9.44</v>
      </c>
      <c r="I34" s="33">
        <v>10.09</v>
      </c>
      <c r="J34" s="34">
        <v>10.29</v>
      </c>
      <c r="K34" s="22"/>
      <c r="L34" s="22"/>
      <c r="M34" s="22"/>
      <c r="N34" s="22"/>
      <c r="O34" s="22"/>
      <c r="P34" s="22"/>
    </row>
    <row r="35" spans="1:16" ht="39" customHeight="1" x14ac:dyDescent="0.2">
      <c r="A35" s="22"/>
      <c r="B35" s="35"/>
      <c r="C35" s="1145" t="s">
        <v>542</v>
      </c>
      <c r="D35" s="1146"/>
      <c r="E35" s="1147"/>
      <c r="F35" s="36">
        <v>1.44</v>
      </c>
      <c r="G35" s="37">
        <v>2.2799999999999998</v>
      </c>
      <c r="H35" s="37">
        <v>4.5199999999999996</v>
      </c>
      <c r="I35" s="37">
        <v>5.99</v>
      </c>
      <c r="J35" s="38">
        <v>6.26</v>
      </c>
      <c r="K35" s="22"/>
      <c r="L35" s="22"/>
      <c r="M35" s="22"/>
      <c r="N35" s="22"/>
      <c r="O35" s="22"/>
      <c r="P35" s="22"/>
    </row>
    <row r="36" spans="1:16" ht="39" customHeight="1" x14ac:dyDescent="0.2">
      <c r="A36" s="22"/>
      <c r="B36" s="35"/>
      <c r="C36" s="1145" t="s">
        <v>543</v>
      </c>
      <c r="D36" s="1146"/>
      <c r="E36" s="1147"/>
      <c r="F36" s="36">
        <v>0.51</v>
      </c>
      <c r="G36" s="37">
        <v>1.34</v>
      </c>
      <c r="H36" s="37">
        <v>7.01</v>
      </c>
      <c r="I36" s="37">
        <v>5.28</v>
      </c>
      <c r="J36" s="38">
        <v>3.06</v>
      </c>
      <c r="K36" s="22"/>
      <c r="L36" s="22"/>
      <c r="M36" s="22"/>
      <c r="N36" s="22"/>
      <c r="O36" s="22"/>
      <c r="P36" s="22"/>
    </row>
    <row r="37" spans="1:16" ht="39" customHeight="1" x14ac:dyDescent="0.2">
      <c r="A37" s="22"/>
      <c r="B37" s="35"/>
      <c r="C37" s="1145" t="s">
        <v>544</v>
      </c>
      <c r="D37" s="1146"/>
      <c r="E37" s="1147"/>
      <c r="F37" s="36">
        <v>1.46</v>
      </c>
      <c r="G37" s="37">
        <v>2.36</v>
      </c>
      <c r="H37" s="37">
        <v>2.08</v>
      </c>
      <c r="I37" s="37">
        <v>2.56</v>
      </c>
      <c r="J37" s="38">
        <v>1.81</v>
      </c>
      <c r="K37" s="22"/>
      <c r="L37" s="22"/>
      <c r="M37" s="22"/>
      <c r="N37" s="22"/>
      <c r="O37" s="22"/>
      <c r="P37" s="22"/>
    </row>
    <row r="38" spans="1:16" ht="39" customHeight="1" x14ac:dyDescent="0.2">
      <c r="A38" s="22"/>
      <c r="B38" s="35"/>
      <c r="C38" s="1145" t="s">
        <v>545</v>
      </c>
      <c r="D38" s="1146"/>
      <c r="E38" s="1147"/>
      <c r="F38" s="36">
        <v>1.19</v>
      </c>
      <c r="G38" s="37">
        <v>1.17</v>
      </c>
      <c r="H38" s="37">
        <v>1.19</v>
      </c>
      <c r="I38" s="37">
        <v>1.3</v>
      </c>
      <c r="J38" s="38">
        <v>1.38</v>
      </c>
      <c r="K38" s="22"/>
      <c r="L38" s="22"/>
      <c r="M38" s="22"/>
      <c r="N38" s="22"/>
      <c r="O38" s="22"/>
      <c r="P38" s="22"/>
    </row>
    <row r="39" spans="1:16" ht="39" customHeight="1" x14ac:dyDescent="0.2">
      <c r="A39" s="22"/>
      <c r="B39" s="35"/>
      <c r="C39" s="1145" t="s">
        <v>546</v>
      </c>
      <c r="D39" s="1146"/>
      <c r="E39" s="1147"/>
      <c r="F39" s="36" t="s">
        <v>495</v>
      </c>
      <c r="G39" s="37">
        <v>0.86</v>
      </c>
      <c r="H39" s="37">
        <v>0.74</v>
      </c>
      <c r="I39" s="37">
        <v>1.04</v>
      </c>
      <c r="J39" s="38">
        <v>1.25</v>
      </c>
      <c r="K39" s="22"/>
      <c r="L39" s="22"/>
      <c r="M39" s="22"/>
      <c r="N39" s="22"/>
      <c r="O39" s="22"/>
      <c r="P39" s="22"/>
    </row>
    <row r="40" spans="1:16" ht="39" customHeight="1" x14ac:dyDescent="0.2">
      <c r="A40" s="22"/>
      <c r="B40" s="35"/>
      <c r="C40" s="1145" t="s">
        <v>547</v>
      </c>
      <c r="D40" s="1146"/>
      <c r="E40" s="1147"/>
      <c r="F40" s="36">
        <v>0.37</v>
      </c>
      <c r="G40" s="37">
        <v>0.32</v>
      </c>
      <c r="H40" s="37">
        <v>0.35</v>
      </c>
      <c r="I40" s="37">
        <v>0.36</v>
      </c>
      <c r="J40" s="38">
        <v>0.48</v>
      </c>
      <c r="K40" s="22"/>
      <c r="L40" s="22"/>
      <c r="M40" s="22"/>
      <c r="N40" s="22"/>
      <c r="O40" s="22"/>
      <c r="P40" s="22"/>
    </row>
    <row r="41" spans="1:16" ht="39" customHeight="1" x14ac:dyDescent="0.2">
      <c r="A41" s="22"/>
      <c r="B41" s="35"/>
      <c r="C41" s="1145" t="s">
        <v>548</v>
      </c>
      <c r="D41" s="1146"/>
      <c r="E41" s="1147"/>
      <c r="F41" s="36">
        <v>0.28000000000000003</v>
      </c>
      <c r="G41" s="37">
        <v>0.28999999999999998</v>
      </c>
      <c r="H41" s="37">
        <v>0.27</v>
      </c>
      <c r="I41" s="37">
        <v>0.3</v>
      </c>
      <c r="J41" s="38">
        <v>0.32</v>
      </c>
      <c r="K41" s="22"/>
      <c r="L41" s="22"/>
      <c r="M41" s="22"/>
      <c r="N41" s="22"/>
      <c r="O41" s="22"/>
      <c r="P41" s="22"/>
    </row>
    <row r="42" spans="1:16" ht="39" customHeight="1" x14ac:dyDescent="0.2">
      <c r="A42" s="22"/>
      <c r="B42" s="39"/>
      <c r="C42" s="1145" t="s">
        <v>549</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550</v>
      </c>
      <c r="D43" s="1149"/>
      <c r="E43" s="1150"/>
      <c r="F43" s="41">
        <v>1.81</v>
      </c>
      <c r="G43" s="42">
        <v>0.71</v>
      </c>
      <c r="H43" s="42">
        <v>0.81</v>
      </c>
      <c r="I43" s="42">
        <v>0.93</v>
      </c>
      <c r="J43" s="43">
        <v>0.16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O8pPCNotLML8l7NePE0qJqIfSzIEaNl/bAmLU3lqfJyn2OWc2UNVKSNrSkuSfQZtcp3kPPwAelrEbn2zRQHug==" saltValue="emB2jMrMVNNln9aZfgCN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E49" sqref="E49:J4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8644</v>
      </c>
      <c r="L45" s="60">
        <v>8682</v>
      </c>
      <c r="M45" s="60">
        <v>8733</v>
      </c>
      <c r="N45" s="60">
        <v>8857</v>
      </c>
      <c r="O45" s="61">
        <v>8776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2">
      <c r="A48" s="48"/>
      <c r="B48" s="1155"/>
      <c r="C48" s="1156"/>
      <c r="D48" s="62"/>
      <c r="E48" s="1161" t="s">
        <v>13</v>
      </c>
      <c r="F48" s="1161"/>
      <c r="G48" s="1161"/>
      <c r="H48" s="1161"/>
      <c r="I48" s="1161"/>
      <c r="J48" s="1162"/>
      <c r="K48" s="63">
        <v>2629</v>
      </c>
      <c r="L48" s="64">
        <v>2363</v>
      </c>
      <c r="M48" s="64">
        <v>2236</v>
      </c>
      <c r="N48" s="64">
        <v>2019</v>
      </c>
      <c r="O48" s="65">
        <v>1810</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495</v>
      </c>
      <c r="L49" s="64" t="s">
        <v>495</v>
      </c>
      <c r="M49" s="64" t="s">
        <v>495</v>
      </c>
      <c r="N49" s="64" t="s">
        <v>495</v>
      </c>
      <c r="O49" s="65" t="s">
        <v>495</v>
      </c>
      <c r="P49" s="48"/>
      <c r="Q49" s="48"/>
      <c r="R49" s="48"/>
      <c r="S49" s="48"/>
      <c r="T49" s="48"/>
      <c r="U49" s="48"/>
    </row>
    <row r="50" spans="1:21" ht="30.75" customHeight="1" x14ac:dyDescent="0.2">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1</v>
      </c>
      <c r="M51" s="64">
        <v>1</v>
      </c>
      <c r="N51" s="64">
        <v>2</v>
      </c>
      <c r="O51" s="65">
        <v>4</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8342</v>
      </c>
      <c r="L52" s="64">
        <v>7985</v>
      </c>
      <c r="M52" s="64">
        <v>8055</v>
      </c>
      <c r="N52" s="64">
        <v>7832</v>
      </c>
      <c r="O52" s="65">
        <v>7602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2931</v>
      </c>
      <c r="L53" s="69">
        <v>3061</v>
      </c>
      <c r="M53" s="69">
        <v>2915</v>
      </c>
      <c r="N53" s="69">
        <v>3046</v>
      </c>
      <c r="O53" s="70">
        <v>2988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x6YZS/j7ZU3bHu8ehRK9pXCGjqKj3quOdlY7jwGz7VkX1fcEDrCRV8lBBx6q1t+EIEi35xcr729SpN4U/XZOw==" saltValue="oYpZYB1gRHl3xxEhlbEV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E41" sqref="E41:H41"/>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84" t="s">
        <v>30</v>
      </c>
      <c r="C41" s="1185"/>
      <c r="D41" s="105"/>
      <c r="E41" s="1190" t="s">
        <v>31</v>
      </c>
      <c r="F41" s="1190"/>
      <c r="G41" s="1190"/>
      <c r="H41" s="1191"/>
      <c r="I41" s="355">
        <v>99867</v>
      </c>
      <c r="J41" s="356">
        <v>101726</v>
      </c>
      <c r="K41" s="356">
        <v>103365</v>
      </c>
      <c r="L41" s="356">
        <v>101687</v>
      </c>
      <c r="M41" s="357">
        <v>99790</v>
      </c>
    </row>
    <row r="42" spans="2:13" ht="27.75" customHeight="1" x14ac:dyDescent="0.2">
      <c r="B42" s="1186"/>
      <c r="C42" s="1187"/>
      <c r="D42" s="106"/>
      <c r="E42" s="1192" t="s">
        <v>32</v>
      </c>
      <c r="F42" s="1192"/>
      <c r="G42" s="1192"/>
      <c r="H42" s="1193"/>
      <c r="I42" s="358">
        <v>350</v>
      </c>
      <c r="J42" s="359">
        <v>260</v>
      </c>
      <c r="K42" s="359">
        <v>260</v>
      </c>
      <c r="L42" s="359">
        <v>260</v>
      </c>
      <c r="M42" s="360">
        <v>260</v>
      </c>
    </row>
    <row r="43" spans="2:13" ht="27.75" customHeight="1" x14ac:dyDescent="0.2">
      <c r="B43" s="1186"/>
      <c r="C43" s="1187"/>
      <c r="D43" s="106"/>
      <c r="E43" s="1192" t="s">
        <v>33</v>
      </c>
      <c r="F43" s="1192"/>
      <c r="G43" s="1192"/>
      <c r="H43" s="1193"/>
      <c r="I43" s="358">
        <v>33945</v>
      </c>
      <c r="J43" s="359">
        <v>32319</v>
      </c>
      <c r="K43" s="359">
        <v>30605</v>
      </c>
      <c r="L43" s="359">
        <v>27920</v>
      </c>
      <c r="M43" s="360">
        <v>25866</v>
      </c>
    </row>
    <row r="44" spans="2:13" ht="27.75" customHeight="1" x14ac:dyDescent="0.2">
      <c r="B44" s="1186"/>
      <c r="C44" s="1187"/>
      <c r="D44" s="106"/>
      <c r="E44" s="1192" t="s">
        <v>34</v>
      </c>
      <c r="F44" s="1192"/>
      <c r="G44" s="1192"/>
      <c r="H44" s="1193"/>
      <c r="I44" s="358" t="s">
        <v>495</v>
      </c>
      <c r="J44" s="359" t="s">
        <v>495</v>
      </c>
      <c r="K44" s="359" t="s">
        <v>495</v>
      </c>
      <c r="L44" s="359" t="s">
        <v>495</v>
      </c>
      <c r="M44" s="360" t="s">
        <v>495</v>
      </c>
    </row>
    <row r="45" spans="2:13" ht="27.75" customHeight="1" x14ac:dyDescent="0.2">
      <c r="B45" s="1186"/>
      <c r="C45" s="1187"/>
      <c r="D45" s="106"/>
      <c r="E45" s="1192" t="s">
        <v>35</v>
      </c>
      <c r="F45" s="1192"/>
      <c r="G45" s="1192"/>
      <c r="H45" s="1193"/>
      <c r="I45" s="358">
        <v>18302</v>
      </c>
      <c r="J45" s="359">
        <v>18256</v>
      </c>
      <c r="K45" s="359">
        <v>18183</v>
      </c>
      <c r="L45" s="359">
        <v>18061</v>
      </c>
      <c r="M45" s="360">
        <v>18343</v>
      </c>
    </row>
    <row r="46" spans="2:13" ht="27.75" customHeight="1" x14ac:dyDescent="0.2">
      <c r="B46" s="1186"/>
      <c r="C46" s="1187"/>
      <c r="D46" s="107"/>
      <c r="E46" s="1192" t="s">
        <v>36</v>
      </c>
      <c r="F46" s="1192"/>
      <c r="G46" s="1192"/>
      <c r="H46" s="1193"/>
      <c r="I46" s="358">
        <v>178</v>
      </c>
      <c r="J46" s="359">
        <v>178</v>
      </c>
      <c r="K46" s="359">
        <v>178</v>
      </c>
      <c r="L46" s="359">
        <v>179</v>
      </c>
      <c r="M46" s="360">
        <v>180</v>
      </c>
    </row>
    <row r="47" spans="2:13" ht="27.75" customHeight="1" x14ac:dyDescent="0.2">
      <c r="B47" s="1186"/>
      <c r="C47" s="1187"/>
      <c r="D47" s="108"/>
      <c r="E47" s="1194" t="s">
        <v>37</v>
      </c>
      <c r="F47" s="1195"/>
      <c r="G47" s="1195"/>
      <c r="H47" s="1196"/>
      <c r="I47" s="358" t="s">
        <v>495</v>
      </c>
      <c r="J47" s="359" t="s">
        <v>495</v>
      </c>
      <c r="K47" s="359" t="s">
        <v>495</v>
      </c>
      <c r="L47" s="359" t="s">
        <v>495</v>
      </c>
      <c r="M47" s="360" t="s">
        <v>495</v>
      </c>
    </row>
    <row r="48" spans="2:13" ht="27.75" customHeight="1" x14ac:dyDescent="0.2">
      <c r="B48" s="1186"/>
      <c r="C48" s="1187"/>
      <c r="D48" s="106"/>
      <c r="E48" s="1192" t="s">
        <v>38</v>
      </c>
      <c r="F48" s="1192"/>
      <c r="G48" s="1192"/>
      <c r="H48" s="1193"/>
      <c r="I48" s="358" t="s">
        <v>495</v>
      </c>
      <c r="J48" s="359" t="s">
        <v>495</v>
      </c>
      <c r="K48" s="359" t="s">
        <v>495</v>
      </c>
      <c r="L48" s="359" t="s">
        <v>495</v>
      </c>
      <c r="M48" s="360" t="s">
        <v>495</v>
      </c>
    </row>
    <row r="49" spans="2:13" ht="27.75" customHeight="1" x14ac:dyDescent="0.2">
      <c r="B49" s="1188"/>
      <c r="C49" s="1189"/>
      <c r="D49" s="106"/>
      <c r="E49" s="1192" t="s">
        <v>39</v>
      </c>
      <c r="F49" s="1192"/>
      <c r="G49" s="1192"/>
      <c r="H49" s="1193"/>
      <c r="I49" s="358" t="s">
        <v>495</v>
      </c>
      <c r="J49" s="359" t="s">
        <v>495</v>
      </c>
      <c r="K49" s="359" t="s">
        <v>495</v>
      </c>
      <c r="L49" s="359" t="s">
        <v>495</v>
      </c>
      <c r="M49" s="360" t="s">
        <v>495</v>
      </c>
    </row>
    <row r="50" spans="2:13" ht="27.75" customHeight="1" x14ac:dyDescent="0.2">
      <c r="B50" s="1197" t="s">
        <v>40</v>
      </c>
      <c r="C50" s="1198"/>
      <c r="D50" s="109"/>
      <c r="E50" s="1192" t="s">
        <v>41</v>
      </c>
      <c r="F50" s="1192"/>
      <c r="G50" s="1192"/>
      <c r="H50" s="1193"/>
      <c r="I50" s="358">
        <v>13147</v>
      </c>
      <c r="J50" s="359">
        <v>13801</v>
      </c>
      <c r="K50" s="359">
        <v>14835</v>
      </c>
      <c r="L50" s="359">
        <v>17988</v>
      </c>
      <c r="M50" s="360">
        <v>20325</v>
      </c>
    </row>
    <row r="51" spans="2:13" ht="27.75" customHeight="1" x14ac:dyDescent="0.2">
      <c r="B51" s="1186"/>
      <c r="C51" s="1187"/>
      <c r="D51" s="106"/>
      <c r="E51" s="1192" t="s">
        <v>42</v>
      </c>
      <c r="F51" s="1192"/>
      <c r="G51" s="1192"/>
      <c r="H51" s="1193"/>
      <c r="I51" s="358">
        <v>29222</v>
      </c>
      <c r="J51" s="359">
        <v>31858</v>
      </c>
      <c r="K51" s="359">
        <v>34872</v>
      </c>
      <c r="L51" s="359">
        <v>36234</v>
      </c>
      <c r="M51" s="360">
        <v>34598</v>
      </c>
    </row>
    <row r="52" spans="2:13" ht="27.75" customHeight="1" x14ac:dyDescent="0.2">
      <c r="B52" s="1188"/>
      <c r="C52" s="1189"/>
      <c r="D52" s="106"/>
      <c r="E52" s="1192" t="s">
        <v>43</v>
      </c>
      <c r="F52" s="1192"/>
      <c r="G52" s="1192"/>
      <c r="H52" s="1193"/>
      <c r="I52" s="358">
        <v>75120</v>
      </c>
      <c r="J52" s="359">
        <v>75459</v>
      </c>
      <c r="K52" s="359">
        <v>75912</v>
      </c>
      <c r="L52" s="359">
        <v>74003</v>
      </c>
      <c r="M52" s="360">
        <v>72891</v>
      </c>
    </row>
    <row r="53" spans="2:13" ht="27.75" customHeight="1" thickBot="1" x14ac:dyDescent="0.25">
      <c r="B53" s="1199" t="s">
        <v>19</v>
      </c>
      <c r="C53" s="1200"/>
      <c r="D53" s="110"/>
      <c r="E53" s="1201" t="s">
        <v>44</v>
      </c>
      <c r="F53" s="1201"/>
      <c r="G53" s="1201"/>
      <c r="H53" s="1202"/>
      <c r="I53" s="361">
        <v>35152</v>
      </c>
      <c r="J53" s="362">
        <v>31621</v>
      </c>
      <c r="K53" s="362">
        <v>26973</v>
      </c>
      <c r="L53" s="362">
        <v>19882</v>
      </c>
      <c r="M53" s="363">
        <v>16625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M1NeARz9BOIx4CTaUW6CmX62Zx4wNX7DzkS9VjJFoLNxNCZkSPgSbbWto/0cOWRU6amMWEpt+Z9RWn06kVP1Uw==" saltValue="CeWRP1HOaOAb5Q7DbSVr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11" t="s">
        <v>46</v>
      </c>
      <c r="D55" s="1211"/>
      <c r="E55" s="1212"/>
      <c r="F55" s="122">
        <v>5052</v>
      </c>
      <c r="G55" s="122">
        <v>7115</v>
      </c>
      <c r="H55" s="123">
        <v>8632</v>
      </c>
    </row>
    <row r="56" spans="2:8" ht="52.5" customHeight="1" x14ac:dyDescent="0.2">
      <c r="B56" s="124"/>
      <c r="C56" s="1213" t="s">
        <v>47</v>
      </c>
      <c r="D56" s="1213"/>
      <c r="E56" s="1214"/>
      <c r="F56" s="125">
        <v>914</v>
      </c>
      <c r="G56" s="125">
        <v>915</v>
      </c>
      <c r="H56" s="126">
        <v>1216</v>
      </c>
    </row>
    <row r="57" spans="2:8" ht="53.25" customHeight="1" x14ac:dyDescent="0.2">
      <c r="B57" s="124"/>
      <c r="C57" s="1215" t="s">
        <v>48</v>
      </c>
      <c r="D57" s="1215"/>
      <c r="E57" s="1216"/>
      <c r="F57" s="127">
        <v>2618</v>
      </c>
      <c r="G57" s="127">
        <v>3197</v>
      </c>
      <c r="H57" s="128">
        <v>2911</v>
      </c>
    </row>
    <row r="58" spans="2:8" ht="45.75" customHeight="1" x14ac:dyDescent="0.2">
      <c r="B58" s="129"/>
      <c r="C58" s="1203" t="s">
        <v>570</v>
      </c>
      <c r="D58" s="1204"/>
      <c r="E58" s="1205"/>
      <c r="F58" s="130" t="s">
        <v>575</v>
      </c>
      <c r="G58" s="130">
        <v>1000</v>
      </c>
      <c r="H58" s="131">
        <v>752</v>
      </c>
    </row>
    <row r="59" spans="2:8" ht="45.75" customHeight="1" x14ac:dyDescent="0.2">
      <c r="B59" s="129"/>
      <c r="C59" s="1203" t="s">
        <v>571</v>
      </c>
      <c r="D59" s="1204"/>
      <c r="E59" s="1205"/>
      <c r="F59" s="130">
        <v>312</v>
      </c>
      <c r="G59" s="130">
        <v>504</v>
      </c>
      <c r="H59" s="131">
        <v>490</v>
      </c>
    </row>
    <row r="60" spans="2:8" ht="45.75" customHeight="1" x14ac:dyDescent="0.2">
      <c r="B60" s="129"/>
      <c r="C60" s="1203" t="s">
        <v>572</v>
      </c>
      <c r="D60" s="1204"/>
      <c r="E60" s="1205"/>
      <c r="F60" s="130">
        <v>0</v>
      </c>
      <c r="G60" s="130">
        <v>500</v>
      </c>
      <c r="H60" s="131">
        <v>449</v>
      </c>
    </row>
    <row r="61" spans="2:8" ht="45.75" customHeight="1" x14ac:dyDescent="0.2">
      <c r="B61" s="129"/>
      <c r="C61" s="1203" t="s">
        <v>573</v>
      </c>
      <c r="D61" s="1204"/>
      <c r="E61" s="1205"/>
      <c r="F61" s="130" t="s">
        <v>575</v>
      </c>
      <c r="G61" s="130">
        <v>500</v>
      </c>
      <c r="H61" s="131">
        <v>442</v>
      </c>
    </row>
    <row r="62" spans="2:8" ht="45.75" customHeight="1" thickBot="1" x14ac:dyDescent="0.25">
      <c r="B62" s="132"/>
      <c r="C62" s="1206" t="s">
        <v>574</v>
      </c>
      <c r="D62" s="1207"/>
      <c r="E62" s="1208"/>
      <c r="F62" s="133">
        <v>191</v>
      </c>
      <c r="G62" s="133">
        <v>167</v>
      </c>
      <c r="H62" s="134">
        <v>140</v>
      </c>
    </row>
    <row r="63" spans="2:8" ht="52.5" customHeight="1" thickBot="1" x14ac:dyDescent="0.25">
      <c r="B63" s="135"/>
      <c r="C63" s="1209" t="s">
        <v>49</v>
      </c>
      <c r="D63" s="1209"/>
      <c r="E63" s="1210"/>
      <c r="F63" s="136">
        <v>8585</v>
      </c>
      <c r="G63" s="136">
        <v>11227</v>
      </c>
      <c r="H63" s="137">
        <v>12759</v>
      </c>
    </row>
    <row r="64" spans="2:8" ht="13" x14ac:dyDescent="0.2"/>
  </sheetData>
  <sheetProtection algorithmName="SHA-512" hashValue="+wSeN8BZf3X4YFeCU6jlBBfMTdnd24Dsrcxp7A2GEcynmluY0V124P/qIGiGz6KKCKTUBSLr18Wz34jaQO1XGg==" saltValue="GC1swICMla2WnOKOnIp1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34612</v>
      </c>
      <c r="E3" s="156"/>
      <c r="F3" s="157">
        <v>37644</v>
      </c>
      <c r="G3" s="158"/>
      <c r="H3" s="159"/>
    </row>
    <row r="4" spans="1:8" x14ac:dyDescent="0.2">
      <c r="A4" s="160"/>
      <c r="B4" s="161"/>
      <c r="C4" s="162"/>
      <c r="D4" s="163">
        <v>23302</v>
      </c>
      <c r="E4" s="164"/>
      <c r="F4" s="165">
        <v>24939</v>
      </c>
      <c r="G4" s="166"/>
      <c r="H4" s="167"/>
    </row>
    <row r="5" spans="1:8" x14ac:dyDescent="0.2">
      <c r="A5" s="148" t="s">
        <v>527</v>
      </c>
      <c r="B5" s="153"/>
      <c r="C5" s="154"/>
      <c r="D5" s="155">
        <v>31282</v>
      </c>
      <c r="E5" s="156"/>
      <c r="F5" s="157">
        <v>39221</v>
      </c>
      <c r="G5" s="158"/>
      <c r="H5" s="159"/>
    </row>
    <row r="6" spans="1:8" x14ac:dyDescent="0.2">
      <c r="A6" s="160"/>
      <c r="B6" s="161"/>
      <c r="C6" s="162"/>
      <c r="D6" s="163">
        <v>21478</v>
      </c>
      <c r="E6" s="164"/>
      <c r="F6" s="165">
        <v>24821</v>
      </c>
      <c r="G6" s="166"/>
      <c r="H6" s="167"/>
    </row>
    <row r="7" spans="1:8" x14ac:dyDescent="0.2">
      <c r="A7" s="148" t="s">
        <v>528</v>
      </c>
      <c r="B7" s="153"/>
      <c r="C7" s="154"/>
      <c r="D7" s="155">
        <v>37016</v>
      </c>
      <c r="E7" s="156"/>
      <c r="F7" s="157">
        <v>38566</v>
      </c>
      <c r="G7" s="158"/>
      <c r="H7" s="159"/>
    </row>
    <row r="8" spans="1:8" x14ac:dyDescent="0.2">
      <c r="A8" s="160"/>
      <c r="B8" s="161"/>
      <c r="C8" s="162"/>
      <c r="D8" s="163">
        <v>24694</v>
      </c>
      <c r="E8" s="164"/>
      <c r="F8" s="165">
        <v>24059</v>
      </c>
      <c r="G8" s="166"/>
      <c r="H8" s="167"/>
    </row>
    <row r="9" spans="1:8" x14ac:dyDescent="0.2">
      <c r="A9" s="148" t="s">
        <v>529</v>
      </c>
      <c r="B9" s="153"/>
      <c r="C9" s="154"/>
      <c r="D9" s="155">
        <v>36659</v>
      </c>
      <c r="E9" s="156"/>
      <c r="F9" s="157">
        <v>35156</v>
      </c>
      <c r="G9" s="158"/>
      <c r="H9" s="159"/>
    </row>
    <row r="10" spans="1:8" x14ac:dyDescent="0.2">
      <c r="A10" s="160"/>
      <c r="B10" s="161"/>
      <c r="C10" s="162"/>
      <c r="D10" s="163">
        <v>23374</v>
      </c>
      <c r="E10" s="164"/>
      <c r="F10" s="165">
        <v>22430</v>
      </c>
      <c r="G10" s="166"/>
      <c r="H10" s="167"/>
    </row>
    <row r="11" spans="1:8" x14ac:dyDescent="0.2">
      <c r="A11" s="148" t="s">
        <v>530</v>
      </c>
      <c r="B11" s="153"/>
      <c r="C11" s="154"/>
      <c r="D11" s="155">
        <v>40414</v>
      </c>
      <c r="E11" s="156"/>
      <c r="F11" s="157">
        <v>37029</v>
      </c>
      <c r="G11" s="158"/>
      <c r="H11" s="159"/>
    </row>
    <row r="12" spans="1:8" x14ac:dyDescent="0.2">
      <c r="A12" s="160"/>
      <c r="B12" s="161"/>
      <c r="C12" s="168"/>
      <c r="D12" s="163">
        <v>24053</v>
      </c>
      <c r="E12" s="164"/>
      <c r="F12" s="165">
        <v>23232</v>
      </c>
      <c r="G12" s="166"/>
      <c r="H12" s="167"/>
    </row>
    <row r="13" spans="1:8" x14ac:dyDescent="0.2">
      <c r="A13" s="148"/>
      <c r="B13" s="153"/>
      <c r="C13" s="169"/>
      <c r="D13" s="170">
        <v>35997</v>
      </c>
      <c r="E13" s="171"/>
      <c r="F13" s="172">
        <v>37523</v>
      </c>
      <c r="G13" s="173"/>
      <c r="H13" s="159"/>
    </row>
    <row r="14" spans="1:8" x14ac:dyDescent="0.2">
      <c r="A14" s="160"/>
      <c r="B14" s="161"/>
      <c r="C14" s="162"/>
      <c r="D14" s="163">
        <v>23380</v>
      </c>
      <c r="E14" s="164"/>
      <c r="F14" s="165">
        <v>23896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0.53</v>
      </c>
      <c r="C19" s="174">
        <f>ROUND(VALUE(SUBSTITUTE(実質収支比率等に係る経年分析!G$48,"▲","-")),2)</f>
        <v>1.36</v>
      </c>
      <c r="D19" s="174">
        <f>ROUND(VALUE(SUBSTITUTE(実質収支比率等に係る経年分析!H$48,"▲","-")),2)</f>
        <v>7.05</v>
      </c>
      <c r="E19" s="174">
        <f>ROUND(VALUE(SUBSTITUTE(実質収支比率等に係る経年分析!I$48,"▲","-")),2)</f>
        <v>5.3</v>
      </c>
      <c r="F19" s="174">
        <f>ROUND(VALUE(SUBSTITUTE(実質収支比率等に係る経年分析!J$48,"▲","-")),2)</f>
        <v>3.08</v>
      </c>
    </row>
    <row r="20" spans="1:11" x14ac:dyDescent="0.2">
      <c r="A20" s="174" t="s">
        <v>53</v>
      </c>
      <c r="B20" s="174">
        <f>ROUND(VALUE(SUBSTITUTE(実質収支比率等に係る経年分析!F$47,"▲","-")),2)</f>
        <v>8.3000000000000007</v>
      </c>
      <c r="C20" s="174">
        <f>ROUND(VALUE(SUBSTITUTE(実質収支比率等に係る経年分析!G$47,"▲","-")),2)</f>
        <v>8.4</v>
      </c>
      <c r="D20" s="174">
        <f>ROUND(VALUE(SUBSTITUTE(実質収支比率等に係る経年分析!H$47,"▲","-")),2)</f>
        <v>8.68</v>
      </c>
      <c r="E20" s="174">
        <f>ROUND(VALUE(SUBSTITUTE(実質収支比率等に係る経年分析!I$47,"▲","-")),2)</f>
        <v>12.52</v>
      </c>
      <c r="F20" s="174">
        <f>ROUND(VALUE(SUBSTITUTE(実質収支比率等に係る経年分析!J$47,"▲","-")),2)</f>
        <v>14.97</v>
      </c>
    </row>
    <row r="21" spans="1:11" x14ac:dyDescent="0.2">
      <c r="A21" s="174" t="s">
        <v>54</v>
      </c>
      <c r="B21" s="174">
        <f>IF(ISNUMBER(VALUE(SUBSTITUTE(実質収支比率等に係る経年分析!F$49,"▲","-"))),ROUND(VALUE(SUBSTITUTE(実質収支比率等に係る経年分析!F$49,"▲","-")),2),NA())</f>
        <v>-1.32</v>
      </c>
      <c r="C21" s="174">
        <f>IF(ISNUMBER(VALUE(SUBSTITUTE(実質収支比率等に係る経年分析!G$49,"▲","-"))),ROUND(VALUE(SUBSTITUTE(実質収支比率等に係る経年分析!G$49,"▲","-")),2),NA())</f>
        <v>0.89</v>
      </c>
      <c r="D21" s="174">
        <f>IF(ISNUMBER(VALUE(SUBSTITUTE(実質収支比率等に係る経年分析!H$49,"▲","-"))),ROUND(VALUE(SUBSTITUTE(実質収支比率等に係る経年分析!H$49,"▲","-")),2),NA())</f>
        <v>5.77</v>
      </c>
      <c r="E21" s="174">
        <f>IF(ISNUMBER(VALUE(SUBSTITUTE(実質収支比率等に係る経年分析!I$49,"▲","-"))),ROUND(VALUE(SUBSTITUTE(実質収支比率等に係る経年分析!I$49,"▲","-")),2),NA())</f>
        <v>-1.91</v>
      </c>
      <c r="F21" s="174">
        <f>IF(ISNUMBER(VALUE(SUBSTITUTE(実質収支比率等に係る経年分析!J$49,"▲","-"))),ROUND(VALUE(SUBSTITUTE(実質収支比率等に係る経年分析!J$49,"▲","-")),2),NA())</f>
        <v>-1.99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0.93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徳島市後期高齢者医療事業特別会計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0.28000000000000003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0.28999999999999998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0.32</v>
      </c>
    </row>
    <row r="30" spans="1:11" x14ac:dyDescent="0.2">
      <c r="A30" s="175" t="str">
        <f>IF(連結実質赤字比率に係る赤字・黒字の構成分析!C$40="",NA(),連結実質赤字比率に係る赤字・黒字の構成分析!C$40)</f>
        <v>徳島市営旅客自動車運送事業会計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0.48</v>
      </c>
    </row>
    <row r="31" spans="1:11" x14ac:dyDescent="0.2">
      <c r="A31" s="175" t="str">
        <f>IF(連結実質赤字比率に係る赤字・黒字の構成分析!C$39="",NA(),連結実質赤字比率に係る赤字・黒字の構成分析!C$39)</f>
        <v>徳島市公共下水道事業会計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1.25</v>
      </c>
    </row>
    <row r="32" spans="1:11" x14ac:dyDescent="0.2">
      <c r="A32" s="175" t="str">
        <f>IF(連結実質赤字比率に係る赤字・黒字の構成分析!C$38="",NA(),連結実質赤字比率に係る赤字・黒字の構成分析!C$38)</f>
        <v>徳島市中央卸売市場事業会計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1.38</v>
      </c>
    </row>
    <row r="33" spans="1:16" x14ac:dyDescent="0.2">
      <c r="A33" s="175" t="str">
        <f>IF(連結実質赤字比率に係る赤字・黒字の構成分析!C$37="",NA(),連結実質赤字比率に係る赤字・黒字の構成分析!C$37)</f>
        <v>徳島市介護保険事業特別会計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v>
      </c>
    </row>
    <row r="35" spans="1:16" x14ac:dyDescent="0.2">
      <c r="A35" s="175" t="str">
        <f>IF(連結実質赤字比率に係る赤字・黒字の構成分析!C$35="",NA(),連結実質赤字比率に係る赤字・黒字の構成分析!C$35)</f>
        <v>徳島市民病院事業会計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2.2799999999999998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6.26</v>
      </c>
    </row>
    <row r="36" spans="1:16" x14ac:dyDescent="0.2">
      <c r="A36" s="175" t="str">
        <f>IF(連結実質赤字比率に係る赤字・黒字の構成分析!C$34="",NA(),連結実質赤字比率に係る赤字・黒字の構成分析!C$34)</f>
        <v>徳島市水道事業会計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10.29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8342</v>
      </c>
      <c r="E42" s="176"/>
      <c r="F42" s="176"/>
      <c r="G42" s="176">
        <f>'実質公債費比率（分子）の構造'!L$52</f>
        <v>7985</v>
      </c>
      <c r="H42" s="176"/>
      <c r="I42" s="176"/>
      <c r="J42" s="176">
        <f>'実質公債費比率（分子）の構造'!M$52</f>
        <v>8055</v>
      </c>
      <c r="K42" s="176"/>
      <c r="L42" s="176"/>
      <c r="M42" s="176">
        <f>'実質公債費比率（分子）の構造'!N$52</f>
        <v>7832</v>
      </c>
      <c r="N42" s="176"/>
      <c r="O42" s="176"/>
      <c r="P42" s="176">
        <f>'実質公債費比率（分子）の構造'!O$52</f>
        <v>7602</v>
      </c>
    </row>
    <row r="43" spans="1:16" x14ac:dyDescent="0.2">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2</v>
      </c>
      <c r="L43" s="176"/>
      <c r="M43" s="176"/>
      <c r="N43" s="176">
        <f>'実質公債費比率（分子）の構造'!O$51</f>
        <v>4</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2629</v>
      </c>
      <c r="C46" s="176"/>
      <c r="D46" s="176"/>
      <c r="E46" s="176">
        <f>'実質公債費比率（分子）の構造'!L$48</f>
        <v>2363</v>
      </c>
      <c r="F46" s="176"/>
      <c r="G46" s="176"/>
      <c r="H46" s="176">
        <f>'実質公債費比率（分子）の構造'!M$48</f>
        <v>2236</v>
      </c>
      <c r="I46" s="176"/>
      <c r="J46" s="176"/>
      <c r="K46" s="176">
        <f>'実質公債費比率（分子）の構造'!N$48</f>
        <v>2019</v>
      </c>
      <c r="L46" s="176"/>
      <c r="M46" s="176"/>
      <c r="N46" s="176">
        <f>'実質公債費比率（分子）の構造'!O$48</f>
        <v>1810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8644</v>
      </c>
      <c r="C49" s="176"/>
      <c r="D49" s="176"/>
      <c r="E49" s="176">
        <f>'実質公債費比率（分子）の構造'!L$45</f>
        <v>8682</v>
      </c>
      <c r="F49" s="176"/>
      <c r="G49" s="176"/>
      <c r="H49" s="176">
        <f>'実質公債費比率（分子）の構造'!M$45</f>
        <v>8733</v>
      </c>
      <c r="I49" s="176"/>
      <c r="J49" s="176"/>
      <c r="K49" s="176">
        <f>'実質公債費比率（分子）の構造'!N$45</f>
        <v>8857</v>
      </c>
      <c r="L49" s="176"/>
      <c r="M49" s="176"/>
      <c r="N49" s="176">
        <f>'実質公債費比率（分子）の構造'!O$45</f>
        <v>8776</v>
      </c>
      <c r="O49" s="176"/>
      <c r="P49" s="176"/>
    </row>
    <row r="50" spans="1:16" x14ac:dyDescent="0.2">
      <c r="A50" s="176" t="s">
        <v>67</v>
      </c>
      <c r="B50" s="176" t="e">
        <f>NA()</f>
        <v>#N/A</v>
      </c>
      <c r="C50" s="176">
        <f>IF(ISNUMBER('実質公債費比率（分子）の構造'!K$53),'実質公債費比率（分子）の構造'!K$53,NA())</f>
        <v>2931</v>
      </c>
      <c r="D50" s="176" t="e">
        <f>NA()</f>
        <v>#N/A</v>
      </c>
      <c r="E50" s="176" t="e">
        <f>NA()</f>
        <v>#N/A</v>
      </c>
      <c r="F50" s="176">
        <f>IF(ISNUMBER('実質公債費比率（分子）の構造'!L$53),'実質公債費比率（分子）の構造'!L$53,NA())</f>
        <v>3061</v>
      </c>
      <c r="G50" s="176" t="e">
        <f>NA()</f>
        <v>#N/A</v>
      </c>
      <c r="H50" s="176" t="e">
        <f>NA()</f>
        <v>#N/A</v>
      </c>
      <c r="I50" s="176">
        <f>IF(ISNUMBER('実質公債費比率（分子）の構造'!M$53),'実質公債費比率（分子）の構造'!M$53,NA())</f>
        <v>2915</v>
      </c>
      <c r="J50" s="176" t="e">
        <f>NA()</f>
        <v>#N/A</v>
      </c>
      <c r="K50" s="176" t="e">
        <f>NA()</f>
        <v>#N/A</v>
      </c>
      <c r="L50" s="176">
        <f>IF(ISNUMBER('実質公債費比率（分子）の構造'!N$53),'実質公債費比率（分子）の構造'!N$53,NA())</f>
        <v>3046</v>
      </c>
      <c r="M50" s="176" t="e">
        <f>NA()</f>
        <v>#N/A</v>
      </c>
      <c r="N50" s="176" t="e">
        <f>NA()</f>
        <v>#N/A</v>
      </c>
      <c r="O50" s="176">
        <f>IF(ISNUMBER('実質公債費比率（分子）の構造'!O$53),'実質公債費比率（分子）の構造'!O$53,NA())</f>
        <v>2988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75120</v>
      </c>
      <c r="E56" s="175"/>
      <c r="F56" s="175"/>
      <c r="G56" s="175">
        <f>'将来負担比率（分子）の構造'!J$52</f>
        <v>75459</v>
      </c>
      <c r="H56" s="175"/>
      <c r="I56" s="175"/>
      <c r="J56" s="175">
        <f>'将来負担比率（分子）の構造'!K$52</f>
        <v>75912</v>
      </c>
      <c r="K56" s="175"/>
      <c r="L56" s="175"/>
      <c r="M56" s="175">
        <f>'将来負担比率（分子）の構造'!L$52</f>
        <v>74003</v>
      </c>
      <c r="N56" s="175"/>
      <c r="O56" s="175"/>
      <c r="P56" s="175">
        <f>'将来負担比率（分子）の構造'!M$52</f>
        <v>72891</v>
      </c>
    </row>
    <row r="57" spans="1:16" x14ac:dyDescent="0.2">
      <c r="A57" s="175" t="s">
        <v>42</v>
      </c>
      <c r="B57" s="175"/>
      <c r="C57" s="175"/>
      <c r="D57" s="175">
        <f>'将来負担比率（分子）の構造'!I$51</f>
        <v>29222</v>
      </c>
      <c r="E57" s="175"/>
      <c r="F57" s="175"/>
      <c r="G57" s="175">
        <f>'将来負担比率（分子）の構造'!J$51</f>
        <v>31858</v>
      </c>
      <c r="H57" s="175"/>
      <c r="I57" s="175"/>
      <c r="J57" s="175">
        <f>'将来負担比率（分子）の構造'!K$51</f>
        <v>34872</v>
      </c>
      <c r="K57" s="175"/>
      <c r="L57" s="175"/>
      <c r="M57" s="175">
        <f>'将来負担比率（分子）の構造'!L$51</f>
        <v>36234</v>
      </c>
      <c r="N57" s="175"/>
      <c r="O57" s="175"/>
      <c r="P57" s="175">
        <f>'将来負担比率（分子）の構造'!M$51</f>
        <v>34598</v>
      </c>
    </row>
    <row r="58" spans="1:16" x14ac:dyDescent="0.2">
      <c r="A58" s="175" t="s">
        <v>41</v>
      </c>
      <c r="B58" s="175"/>
      <c r="C58" s="175"/>
      <c r="D58" s="175">
        <f>'将来負担比率（分子）の構造'!I$50</f>
        <v>13147</v>
      </c>
      <c r="E58" s="175"/>
      <c r="F58" s="175"/>
      <c r="G58" s="175">
        <f>'将来負担比率（分子）の構造'!J$50</f>
        <v>13801</v>
      </c>
      <c r="H58" s="175"/>
      <c r="I58" s="175"/>
      <c r="J58" s="175">
        <f>'将来負担比率（分子）の構造'!K$50</f>
        <v>14835</v>
      </c>
      <c r="K58" s="175"/>
      <c r="L58" s="175"/>
      <c r="M58" s="175">
        <f>'将来負担比率（分子）の構造'!L$50</f>
        <v>17988</v>
      </c>
      <c r="N58" s="175"/>
      <c r="O58" s="175"/>
      <c r="P58" s="175">
        <f>'将来負担比率（分子）の構造'!M$50</f>
        <v>20325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178</v>
      </c>
      <c r="C61" s="175"/>
      <c r="D61" s="175"/>
      <c r="E61" s="175">
        <f>'将来負担比率（分子）の構造'!J$46</f>
        <v>178</v>
      </c>
      <c r="F61" s="175"/>
      <c r="G61" s="175"/>
      <c r="H61" s="175">
        <f>'将来負担比率（分子）の構造'!K$46</f>
        <v>178</v>
      </c>
      <c r="I61" s="175"/>
      <c r="J61" s="175"/>
      <c r="K61" s="175">
        <f>'将来負担比率（分子）の構造'!L$46</f>
        <v>179</v>
      </c>
      <c r="L61" s="175"/>
      <c r="M61" s="175"/>
      <c r="N61" s="175">
        <f>'将来負担比率（分子）の構造'!M$46</f>
        <v>180</v>
      </c>
      <c r="O61" s="175"/>
      <c r="P61" s="175"/>
    </row>
    <row r="62" spans="1:16" x14ac:dyDescent="0.2">
      <c r="A62" s="175" t="s">
        <v>35</v>
      </c>
      <c r="B62" s="175">
        <f>'将来負担比率（分子）の構造'!I$45</f>
        <v>18302</v>
      </c>
      <c r="C62" s="175"/>
      <c r="D62" s="175"/>
      <c r="E62" s="175">
        <f>'将来負担比率（分子）の構造'!J$45</f>
        <v>18256</v>
      </c>
      <c r="F62" s="175"/>
      <c r="G62" s="175"/>
      <c r="H62" s="175">
        <f>'将来負担比率（分子）の構造'!K$45</f>
        <v>18183</v>
      </c>
      <c r="I62" s="175"/>
      <c r="J62" s="175"/>
      <c r="K62" s="175">
        <f>'将来負担比率（分子）の構造'!L$45</f>
        <v>18061</v>
      </c>
      <c r="L62" s="175"/>
      <c r="M62" s="175"/>
      <c r="N62" s="175">
        <f>'将来負担比率（分子）の構造'!M$45</f>
        <v>18343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33945</v>
      </c>
      <c r="C64" s="175"/>
      <c r="D64" s="175"/>
      <c r="E64" s="175">
        <f>'将来負担比率（分子）の構造'!J$43</f>
        <v>32319</v>
      </c>
      <c r="F64" s="175"/>
      <c r="G64" s="175"/>
      <c r="H64" s="175">
        <f>'将来負担比率（分子）の構造'!K$43</f>
        <v>30605</v>
      </c>
      <c r="I64" s="175"/>
      <c r="J64" s="175"/>
      <c r="K64" s="175">
        <f>'将来負担比率（分子）の構造'!L$43</f>
        <v>27920</v>
      </c>
      <c r="L64" s="175"/>
      <c r="M64" s="175"/>
      <c r="N64" s="175">
        <f>'将来負担比率（分子）の構造'!M$43</f>
        <v>25866</v>
      </c>
      <c r="O64" s="175"/>
      <c r="P64" s="175"/>
    </row>
    <row r="65" spans="1:16" x14ac:dyDescent="0.2">
      <c r="A65" s="175" t="s">
        <v>32</v>
      </c>
      <c r="B65" s="175">
        <f>'将来負担比率（分子）の構造'!I$42</f>
        <v>350</v>
      </c>
      <c r="C65" s="175"/>
      <c r="D65" s="175"/>
      <c r="E65" s="175">
        <f>'将来負担比率（分子）の構造'!J$42</f>
        <v>260</v>
      </c>
      <c r="F65" s="175"/>
      <c r="G65" s="175"/>
      <c r="H65" s="175">
        <f>'将来負担比率（分子）の構造'!K$42</f>
        <v>260</v>
      </c>
      <c r="I65" s="175"/>
      <c r="J65" s="175"/>
      <c r="K65" s="175">
        <f>'将来負担比率（分子）の構造'!L$42</f>
        <v>260</v>
      </c>
      <c r="L65" s="175"/>
      <c r="M65" s="175"/>
      <c r="N65" s="175">
        <f>'将来負担比率（分子）の構造'!M$42</f>
        <v>260</v>
      </c>
      <c r="O65" s="175"/>
      <c r="P65" s="175"/>
    </row>
    <row r="66" spans="1:16" x14ac:dyDescent="0.2">
      <c r="A66" s="175" t="s">
        <v>31</v>
      </c>
      <c r="B66" s="175">
        <f>'将来負担比率（分子）の構造'!I$41</f>
        <v>99867</v>
      </c>
      <c r="C66" s="175"/>
      <c r="D66" s="175"/>
      <c r="E66" s="175">
        <f>'将来負担比率（分子）の構造'!J$41</f>
        <v>101726</v>
      </c>
      <c r="F66" s="175"/>
      <c r="G66" s="175"/>
      <c r="H66" s="175">
        <f>'将来負担比率（分子）の構造'!K$41</f>
        <v>103365</v>
      </c>
      <c r="I66" s="175"/>
      <c r="J66" s="175"/>
      <c r="K66" s="175">
        <f>'将来負担比率（分子）の構造'!L$41</f>
        <v>101687</v>
      </c>
      <c r="L66" s="175"/>
      <c r="M66" s="175"/>
      <c r="N66" s="175">
        <f>'将来負担比率（分子）の構造'!M$41</f>
        <v>99790</v>
      </c>
      <c r="O66" s="175"/>
      <c r="P66" s="175"/>
    </row>
    <row r="67" spans="1:16" x14ac:dyDescent="0.2">
      <c r="A67" s="175" t="s">
        <v>71</v>
      </c>
      <c r="B67" s="175" t="e">
        <f>NA()</f>
        <v>#N/A</v>
      </c>
      <c r="C67" s="175">
        <f>IF(ISNUMBER('将来負担比率（分子）の構造'!I$53), IF('将来負担比率（分子）の構造'!I$53 &lt; 0, 0, '将来負担比率（分子）の構造'!I$53), NA())</f>
        <v>35152</v>
      </c>
      <c r="D67" s="175" t="e">
        <f>NA()</f>
        <v>#N/A</v>
      </c>
      <c r="E67" s="175" t="e">
        <f>NA()</f>
        <v>#N/A</v>
      </c>
      <c r="F67" s="175">
        <f>IF(ISNUMBER('将来負担比率（分子）の構造'!J$53), IF('将来負担比率（分子）の構造'!J$53 &lt; 0, 0, '将来負担比率（分子）の構造'!J$53), NA())</f>
        <v>31621</v>
      </c>
      <c r="G67" s="175" t="e">
        <f>NA()</f>
        <v>#N/A</v>
      </c>
      <c r="H67" s="175" t="e">
        <f>NA()</f>
        <v>#N/A</v>
      </c>
      <c r="I67" s="175">
        <f>IF(ISNUMBER('将来負担比率（分子）の構造'!K$53), IF('将来負担比率（分子）の構造'!K$53 &lt; 0, 0, '将来負担比率（分子）の構造'!K$53), NA())</f>
        <v>26973</v>
      </c>
      <c r="J67" s="175" t="e">
        <f>NA()</f>
        <v>#N/A</v>
      </c>
      <c r="K67" s="175" t="e">
        <f>NA()</f>
        <v>#N/A</v>
      </c>
      <c r="L67" s="175">
        <f>IF(ISNUMBER('将来負担比率（分子）の構造'!L$53), IF('将来負担比率（分子）の構造'!L$53 &lt; 0, 0, '将来負担比率（分子）の構造'!L$53), NA())</f>
        <v>19882</v>
      </c>
      <c r="M67" s="175" t="e">
        <f>NA()</f>
        <v>#N/A</v>
      </c>
      <c r="N67" s="175" t="e">
        <f>NA()</f>
        <v>#N/A</v>
      </c>
      <c r="O67" s="175">
        <f>IF(ISNUMBER('将来負担比率（分子）の構造'!M$53), IF('将来負担比率（分子）の構造'!M$53 &lt; 0, 0, '将来負担比率（分子）の構造'!M$53), NA())</f>
        <v>16625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5052</v>
      </c>
      <c r="C72" s="179">
        <f>基金残高に係る経年分析!G55</f>
        <v>7115</v>
      </c>
      <c r="D72" s="179">
        <f>基金残高に係る経年分析!H55</f>
        <v>8632</v>
      </c>
    </row>
    <row r="73" spans="1:16" x14ac:dyDescent="0.2">
      <c r="A73" s="178" t="s">
        <v>74</v>
      </c>
      <c r="B73" s="179">
        <f>基金残高に係る経年分析!F56</f>
        <v>914</v>
      </c>
      <c r="C73" s="179">
        <f>基金残高に係る経年分析!G56</f>
        <v>915</v>
      </c>
      <c r="D73" s="179">
        <f>基金残高に係る経年分析!H56</f>
        <v>1216</v>
      </c>
    </row>
    <row r="74" spans="1:16" x14ac:dyDescent="0.2">
      <c r="A74" s="178" t="s">
        <v>75</v>
      </c>
      <c r="B74" s="179">
        <f>基金残高に係る経年分析!F57</f>
        <v>2618</v>
      </c>
      <c r="C74" s="179">
        <f>基金残高に係る経年分析!G57</f>
        <v>3197</v>
      </c>
      <c r="D74" s="179">
        <f>基金残高に係る経年分析!H57</f>
        <v>2911</v>
      </c>
    </row>
  </sheetData>
  <sheetProtection algorithmName="SHA-512" hashValue="EKIAy9hkDjrWMIDf+Vja73BtOm36832EG/xgSkWgAJkiZ8XYB76q9RpDRoBEPWPwd2mPbH+D5B1H0C+z8hkdEg==" saltValue="t6Tkh/jFKjdELI4j0QVt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2025-03-17T05:42:05Z</cp:lastPrinted>
  <dcterms:created xsi:type="dcterms:W3CDTF">2025-02-19T04:23:23Z</dcterms:created>
  <dcterms:modified xsi:type="dcterms:W3CDTF">2025-03-21T01:27:27Z</dcterms:modified>
  <cp:category/>
</cp:coreProperties>
</file>