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1-01［法適］上水道\"/>
    </mc:Choice>
  </mc:AlternateContent>
  <xr:revisionPtr revIDLastSave="0" documentId="13_ncr:1_{21F68CA5-0C2D-4C3E-B843-7128ED5175E9}" xr6:coauthVersionLast="47" xr6:coauthVersionMax="47" xr10:uidLastSave="{00000000-0000-0000-0000-000000000000}"/>
  <workbookProtection workbookAlgorithmName="SHA-512" workbookHashValue="ZKXi/BfWPxps/iMa2ePbkhGcCULO940RRHwrnGb+QgXitKHvul+qV3lkxSIiz5B+G9wEUOgByRpp0mcz8rgdcw==" workbookSaltValue="ayXFy2EjfQ1astw2GZBdO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AL10" i="4"/>
  <c r="W10" i="4"/>
  <c r="I10" i="4"/>
  <c r="B10" i="4"/>
  <c r="AT8" i="4"/>
  <c r="AL8" i="4"/>
  <c r="P8" i="4"/>
  <c r="I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<sst xmlns="http://schemas.openxmlformats.org/spreadsheetml/2006/main" count="228" uniqueCount="112">
  <si>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</si>
  <si>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</si>
  <si>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</si>
  <si>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</si>
  <si>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</si>
  <si>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</si>
  <si>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</si>
  <si>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</si>
  <si>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</si>
  <si>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</si>
  <si>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</si>
  <si>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</si>
  <si>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</si>
  <si>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</si>
  <si>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</si>
  <si>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</si>
  <si>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</si>
  <si>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</si>
  <si>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</si>
  <si>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</si>
  <si>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</si>
  <si>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</si>
  <si>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</si>
  <si>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</si>
  <si>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</si>
  <si>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</si>
  <si>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</si>
  <si>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</si>
  <si>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</si>
  <si>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</si>
  <si>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</si>
  <si>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</si>
  <si>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</si>
  <si>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</si>
  <si>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</si>
  <si>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</si>
  <si>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</si>
  <si>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</si>
  <si>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</si>
  <si>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</si>
  <si>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</si>
  <si>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</si>
  <si>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</si>
  <si>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</si>
  <si>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</si>
  <si>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</si>
  <si>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</si>
  <si>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</si>
  <si>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</si>
  <si>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</si>
  <si>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</si>
  <si>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</si>
  <si>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</si>
  <si>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</si>
  <si>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</si>
  <si>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</si>
  <si>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</si>
  <si>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</si>
  <si>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</si>
  <si>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</si>
  <si>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</si>
  <si>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</si>
  <si>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</si>
  <si>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</si>
  <si>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</si>
  <si>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</si>
  <si>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</si>
  <si>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</si>
  <si>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</si>
  <si>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</si>
  <si>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</si>
  <si>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</si>
  <si>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</si>
  <si>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</si>
  <si>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</si>
  <si>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</si>
  <si>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</si>
  <si>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</si>
  <si>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</si>
  <si>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</si>
  <si>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</si>
  <si>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</si>
  <si>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</si>
  <si>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</si>
  <si>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</si>
  <si>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</si>
  <si>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</si>
  <si>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</si>
  <si>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</si>
  <si>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</si>
  <si>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</si>
  <si>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</si>
  <si>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</si>
  <si>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東みよし町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</si>
  <si>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</si>
  <si>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</si>
  <si>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</si>
  <si>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</si>
  <si>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</si>
  <si>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</si>
  <si>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</si>
  <si>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</si>
  <si>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</si>
  <si>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</si>
  <si>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</si>
  <si>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</si>
  <si>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</si>
  <si>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</si>
  <si>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</si>
  <si>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経常収支比率は平均値を上回り黒字となっており累積欠損金もない。
料金回収率の令和2年度はコロナ対策により基本料金を減免したため下がっている。
流動比率は100％を超え支払能力も安定している。
給水原価や費用の効率性もよく施設利用率も平均を上回っているが有収率が低く漏水が多くなっている。
企業債を減らしているため企業債残高対給水収益比率が下がってきてはいるが更新時期で自己財での補填がきびしい状態になると考えられる。</t>
    <phoneticPr fontId="4"/>
  </si>
  <si>
    <t>有形固定資産減価償却率と管路経年化率については、類似団体や全国平均と比較すると少し上がっており、老朽化が進んでいる状態である。
管路更新率は、機械設備の更新時期となっており管路の更新までできず令和5年度は低くなっている。</t>
    <phoneticPr fontId="4"/>
  </si>
  <si>
    <t>経営の健全性については、黒字で欠損金もなく料金回収率や費用施設の効率性もよい。
しかし、耐用年数を経過した管や設備が多く老朽化している。
機械設備等の更新時期となり更新費用の増加や物価高騰により今までの蓄えがあるが厳しい状況になると考えられる。
引き続き、経営戦略の見直しを行い健全な経営となるよう努める。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</si>
</sst>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c:v>
                </c:pt>
                <c:pt idx="1">
                  <c:v>0.65</c:v>
                </c:pt>
                <c:pt idx="2">
                  <c:v>0.2</c:v>
                </c:pt>
                <c:pt idx="3">
                  <c:v>0.96</c:v>
                </c:pt>
                <c:pt idx="4">
                  <c:v>0.21</c:v>
                </c:pt>
              </c:numCache>
            </c:numRef>
          </c:val>
          <c:extLst>
            <c:ext xmlns:c16="http://schemas.microsoft.com/office/drawing/2014/chart" uri="{C3380CC4-5D6E-409C-BE32-E72D297353CC}">
              <c16:uniqueId val="{00000000-4C1B-4E74-8915-9ED01C7F15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4C1B-4E74-8915-9ED01C7F15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67.38</c:v>
                </c:pt>
                <c:pt idx="1">
                  <c:v>73.53</c:v>
                </c:pt>
                <c:pt idx="2">
                  <c:v>68.58</c:v>
                </c:pt>
                <c:pt idx="3">
                  <c:v>66.92</c:v>
                </c:pt>
                <c:pt idx="4">
                  <c:v>68.58</c:v>
                </c:pt>
              </c:numCache>
            </c:numRef>
          </c:val>
          <c:extLst>
            <c:ext xmlns:c16="http://schemas.microsoft.com/office/drawing/2014/chart" uri="{C3380CC4-5D6E-409C-BE32-E72D297353CC}">
              <c16:uniqueId val="{00000000-AC01-43B8-A8DC-95F489AB3D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AC01-43B8-A8DC-95F489AB3D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75.11</c:v>
                </c:pt>
                <c:pt idx="1">
                  <c:v>70.849999999999994</c:v>
                </c:pt>
                <c:pt idx="2">
                  <c:v>74.290000000000006</c:v>
                </c:pt>
                <c:pt idx="3">
                  <c:v>75.260000000000005</c:v>
                </c:pt>
                <c:pt idx="4">
                  <c:v>72.05</c:v>
                </c:pt>
              </c:numCache>
            </c:numRef>
          </c:val>
          <c:extLst>
            <c:ext xmlns:c16="http://schemas.microsoft.com/office/drawing/2014/chart" uri="{C3380CC4-5D6E-409C-BE32-E72D297353CC}">
              <c16:uniqueId val="{00000000-BAB2-45AD-89FD-E8ECE84DEF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BAB2-45AD-89FD-E8ECE84DEF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125.66</c:v>
                </c:pt>
                <c:pt idx="1">
                  <c:v>130.80000000000001</c:v>
                </c:pt>
                <c:pt idx="2">
                  <c:v>130.13999999999999</c:v>
                </c:pt>
                <c:pt idx="3">
                  <c:v>123.38</c:v>
                </c:pt>
                <c:pt idx="4">
                  <c:v>125.71</c:v>
                </c:pt>
              </c:numCache>
            </c:numRef>
          </c:val>
          <c:extLst>
            <c:ext xmlns:c16="http://schemas.microsoft.com/office/drawing/2014/chart" uri="{C3380CC4-5D6E-409C-BE32-E72D297353CC}">
              <c16:uniqueId val="{00000000-51CE-4CB5-9D62-CF545475E23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51CE-4CB5-9D62-CF545475E23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51.97</c:v>
                </c:pt>
                <c:pt idx="1">
                  <c:v>53.33</c:v>
                </c:pt>
                <c:pt idx="2">
                  <c:v>55.19</c:v>
                </c:pt>
                <c:pt idx="3">
                  <c:v>56.01</c:v>
                </c:pt>
                <c:pt idx="4">
                  <c:v>56.63</c:v>
                </c:pt>
              </c:numCache>
            </c:numRef>
          </c:val>
          <c:extLst>
            <c:ext xmlns:c16="http://schemas.microsoft.com/office/drawing/2014/chart" uri="{C3380CC4-5D6E-409C-BE32-E72D297353CC}">
              <c16:uniqueId val="{00000000-E29A-4EEF-8F78-204F92665E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E29A-4EEF-8F78-204F92665E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40.590000000000003</c:v>
                </c:pt>
                <c:pt idx="1">
                  <c:v>44.35</c:v>
                </c:pt>
                <c:pt idx="2">
                  <c:v>46.19</c:v>
                </c:pt>
                <c:pt idx="3">
                  <c:v>49.11</c:v>
                </c:pt>
                <c:pt idx="4">
                  <c:v>50.9</c:v>
                </c:pt>
              </c:numCache>
            </c:numRef>
          </c:val>
          <c:extLst>
            <c:ext xmlns:c16="http://schemas.microsoft.com/office/drawing/2014/chart" uri="{C3380CC4-5D6E-409C-BE32-E72D297353CC}">
              <c16:uniqueId val="{00000000-0CAB-4C88-A8CA-BB98EE4BEE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0CAB-4C88-A8CA-BB98EE4BEE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DC-46C0-8FC9-72441ACE98C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2EDC-46C0-8FC9-72441ACE98C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551.23</c:v>
                </c:pt>
                <c:pt idx="1">
                  <c:v>612.9</c:v>
                </c:pt>
                <c:pt idx="2">
                  <c:v>604.35</c:v>
                </c:pt>
                <c:pt idx="3">
                  <c:v>561.65</c:v>
                </c:pt>
                <c:pt idx="4">
                  <c:v>569.82000000000005</c:v>
                </c:pt>
              </c:numCache>
            </c:numRef>
          </c:val>
          <c:extLst>
            <c:ext xmlns:c16="http://schemas.microsoft.com/office/drawing/2014/chart" uri="{C3380CC4-5D6E-409C-BE32-E72D297353CC}">
              <c16:uniqueId val="{00000000-1B47-4839-B5CE-2B75E946CD7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1B47-4839-B5CE-2B75E946CD7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556.98</c:v>
                </c:pt>
                <c:pt idx="1">
                  <c:v>637.82000000000005</c:v>
                </c:pt>
                <c:pt idx="2">
                  <c:v>495.84</c:v>
                </c:pt>
                <c:pt idx="3">
                  <c:v>468.92</c:v>
                </c:pt>
                <c:pt idx="4">
                  <c:v>453.73</c:v>
                </c:pt>
              </c:numCache>
            </c:numRef>
          </c:val>
          <c:extLst>
            <c:ext xmlns:c16="http://schemas.microsoft.com/office/drawing/2014/chart" uri="{C3380CC4-5D6E-409C-BE32-E72D297353CC}">
              <c16:uniqueId val="{00000000-0D78-475C-9DE5-3D37B022605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0D78-475C-9DE5-3D37B022605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125.48</c:v>
                </c:pt>
                <c:pt idx="1">
                  <c:v>104.46</c:v>
                </c:pt>
                <c:pt idx="2">
                  <c:v>132.13999999999999</c:v>
                </c:pt>
                <c:pt idx="3">
                  <c:v>123.4</c:v>
                </c:pt>
                <c:pt idx="4">
                  <c:v>127.08</c:v>
                </c:pt>
              </c:numCache>
            </c:numRef>
          </c:val>
          <c:extLst>
            <c:ext xmlns:c16="http://schemas.microsoft.com/office/drawing/2014/chart" uri="{C3380CC4-5D6E-409C-BE32-E72D297353CC}">
              <c16:uniqueId val="{00000000-9947-4DA8-859A-F7EB80E6C13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9947-4DA8-859A-F7EB80E6C13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120.4</c:v>
                </c:pt>
                <c:pt idx="1">
                  <c:v>117.79</c:v>
                </c:pt>
                <c:pt idx="2">
                  <c:v>114.47</c:v>
                </c:pt>
                <c:pt idx="3">
                  <c:v>122.82</c:v>
                </c:pt>
                <c:pt idx="4">
                  <c:v>119.39</c:v>
                </c:pt>
              </c:numCache>
            </c:numRef>
          </c:val>
          <c:extLst>
            <c:ext xmlns:c16="http://schemas.microsoft.com/office/drawing/2014/chart" uri="{C3380CC4-5D6E-409C-BE32-E72D297353CC}">
              <c16:uniqueId val="{00000000-9551-469C-A35D-52561E0D293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9551-469C-A35D-52561E0D293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徳島県　東みよし町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13405</v>
      </c>
      <c r="AM8" s="44"/>
      <c r="AN8" s="44"/>
      <c r="AO8" s="44"/>
      <c r="AP8" s="44"/>
      <c r="AQ8" s="44"/>
      <c r="AR8" s="44"/>
      <c r="AS8" s="44"/>
      <c r="AT8" s="45">
        <f>データ!$S$6</f>
        <v>122.48</v>
      </c>
      <c r="AU8" s="46"/>
      <c r="AV8" s="46"/>
      <c r="AW8" s="46"/>
      <c r="AX8" s="46"/>
      <c r="AY8" s="46"/>
      <c r="AZ8" s="46"/>
      <c r="BA8" s="46"/>
      <c r="BB8" s="47">
        <f>データ!$T$6</f>
        <v>109.45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59.11</v>
      </c>
      <c r="J10" s="46"/>
      <c r="K10" s="46"/>
      <c r="L10" s="46"/>
      <c r="M10" s="46"/>
      <c r="N10" s="46"/>
      <c r="O10" s="80"/>
      <c r="P10" s="47">
        <f>データ!$P$6</f>
        <v>84.6</v>
      </c>
      <c r="Q10" s="47"/>
      <c r="R10" s="47"/>
      <c r="S10" s="47"/>
      <c r="T10" s="47"/>
      <c r="U10" s="47"/>
      <c r="V10" s="47"/>
      <c r="W10" s="44">
        <f>データ!$Q$6</f>
        <v>2930</v>
      </c>
      <c r="X10" s="44"/>
      <c r="Y10" s="44"/>
      <c r="Z10" s="44"/>
      <c r="AA10" s="44"/>
      <c r="AB10" s="44"/>
      <c r="AC10" s="44"/>
      <c r="AD10" s="2"/>
      <c r="AE10" s="2"/>
      <c r="AF10" s="2"/>
      <c r="AG10" s="2"/>
      <c r="AH10" s="2"/>
      <c r="AI10" s="2"/>
      <c r="AJ10" s="2"/>
      <c r="AK10" s="2"/>
      <c r="AL10" s="44">
        <f>データ!$U$6</f>
        <v>11252</v>
      </c>
      <c r="AM10" s="44"/>
      <c r="AN10" s="44"/>
      <c r="AO10" s="44"/>
      <c r="AP10" s="44"/>
      <c r="AQ10" s="44"/>
      <c r="AR10" s="44"/>
      <c r="AS10" s="44"/>
      <c r="AT10" s="45">
        <f>データ!$V$6</f>
        <v>12.85</v>
      </c>
      <c r="AU10" s="46"/>
      <c r="AV10" s="46"/>
      <c r="AW10" s="46"/>
      <c r="AX10" s="46"/>
      <c r="AY10" s="46"/>
      <c r="AZ10" s="46"/>
      <c r="BA10" s="46"/>
      <c r="BB10" s="47">
        <f>データ!$W$6</f>
        <v>875.64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pSSTwccwQ/84MI87OfipSqig3IcZ9TrkdYkptkDoEEHJz1b12j+z1m53WZ8FBOwCVlMfFZjyps6CO3mT5D+XA==" saltValue="IcmCBoJBBb3nq06jiDt8L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364894</v>
      </c>
      <c r="D6" s="20">
        <f t="shared" si="3"/>
        <v>46</v>
      </c>
      <c r="E6" s="20">
        <f t="shared" si="3"/>
        <v>1</v>
      </c>
      <c r="F6" s="20">
        <f t="shared" si="3"/>
        <v>0</v>
      </c>
      <c r="G6" s="20">
        <f t="shared" si="3"/>
        <v>1</v>
      </c>
      <c r="H6" s="20" t="str">
        <f t="shared" si="3"/>
        <v>徳島県　東みよし町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59.11</v>
      </c>
      <c r="P6" s="21">
        <f t="shared" si="3"/>
        <v>84.6</v>
      </c>
      <c r="Q6" s="21">
        <f t="shared" si="3"/>
        <v>2930</v>
      </c>
      <c r="R6" s="21">
        <f t="shared" si="3"/>
        <v>13405</v>
      </c>
      <c r="S6" s="21">
        <f t="shared" si="3"/>
        <v>122.48</v>
      </c>
      <c r="T6" s="21">
        <f t="shared" si="3"/>
        <v>109.45</v>
      </c>
      <c r="U6" s="21">
        <f t="shared" si="3"/>
        <v>11252</v>
      </c>
      <c r="V6" s="21">
        <f t="shared" si="3"/>
        <v>12.85</v>
      </c>
      <c r="W6" s="21">
        <f t="shared" si="3"/>
        <v>875.64</v>
      </c>
      <c r="X6" s="22">
        <f>IF(X7="",NA(),X7)</f>
        <v>125.66</v>
      </c>
      <c r="Y6" s="22">
        <f t="shared" ref="Y6:AG6" si="4">IF(Y7="",NA(),Y7)</f>
        <v>130.80000000000001</v>
      </c>
      <c r="Z6" s="22">
        <f t="shared" si="4"/>
        <v>130.13999999999999</v>
      </c>
      <c r="AA6" s="22">
        <f t="shared" si="4"/>
        <v>123.38</v>
      </c>
      <c r="AB6" s="22">
        <f t="shared" si="4"/>
        <v>125.71</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551.23</v>
      </c>
      <c r="AU6" s="22">
        <f t="shared" ref="AU6:BC6" si="6">IF(AU7="",NA(),AU7)</f>
        <v>612.9</v>
      </c>
      <c r="AV6" s="22">
        <f t="shared" si="6"/>
        <v>604.35</v>
      </c>
      <c r="AW6" s="22">
        <f t="shared" si="6"/>
        <v>561.65</v>
      </c>
      <c r="AX6" s="22">
        <f t="shared" si="6"/>
        <v>569.82000000000005</v>
      </c>
      <c r="AY6" s="22">
        <f t="shared" si="6"/>
        <v>362.93</v>
      </c>
      <c r="AZ6" s="22">
        <f t="shared" si="6"/>
        <v>371.81</v>
      </c>
      <c r="BA6" s="22">
        <f t="shared" si="6"/>
        <v>384.23</v>
      </c>
      <c r="BB6" s="22">
        <f t="shared" si="6"/>
        <v>364.3</v>
      </c>
      <c r="BC6" s="22">
        <f t="shared" si="6"/>
        <v>378.87</v>
      </c>
      <c r="BD6" s="21" t="str">
        <f>IF(BD7="","",IF(BD7="-","【-】","【"&amp;SUBSTITUTE(TEXT(BD7,"#,##0.00"),"-","△")&amp;"】"))</f>
        <v>【243.36】</v>
      </c>
      <c r="BE6" s="22">
        <f>IF(BE7="",NA(),BE7)</f>
        <v>556.98</v>
      </c>
      <c r="BF6" s="22">
        <f t="shared" ref="BF6:BN6" si="7">IF(BF7="",NA(),BF7)</f>
        <v>637.82000000000005</v>
      </c>
      <c r="BG6" s="22">
        <f t="shared" si="7"/>
        <v>495.84</v>
      </c>
      <c r="BH6" s="22">
        <f t="shared" si="7"/>
        <v>468.92</v>
      </c>
      <c r="BI6" s="22">
        <f t="shared" si="7"/>
        <v>453.73</v>
      </c>
      <c r="BJ6" s="22">
        <f t="shared" si="7"/>
        <v>439.05</v>
      </c>
      <c r="BK6" s="22">
        <f t="shared" si="7"/>
        <v>465.85</v>
      </c>
      <c r="BL6" s="22">
        <f t="shared" si="7"/>
        <v>439.43</v>
      </c>
      <c r="BM6" s="22">
        <f t="shared" si="7"/>
        <v>438.41</v>
      </c>
      <c r="BN6" s="22">
        <f t="shared" si="7"/>
        <v>430.23</v>
      </c>
      <c r="BO6" s="21" t="str">
        <f>IF(BO7="","",IF(BO7="-","【-】","【"&amp;SUBSTITUTE(TEXT(BO7,"#,##0.00"),"-","△")&amp;"】"))</f>
        <v>【265.93】</v>
      </c>
      <c r="BP6" s="22">
        <f>IF(BP7="",NA(),BP7)</f>
        <v>125.48</v>
      </c>
      <c r="BQ6" s="22">
        <f t="shared" ref="BQ6:BY6" si="8">IF(BQ7="",NA(),BQ7)</f>
        <v>104.46</v>
      </c>
      <c r="BR6" s="22">
        <f t="shared" si="8"/>
        <v>132.13999999999999</v>
      </c>
      <c r="BS6" s="22">
        <f t="shared" si="8"/>
        <v>123.4</v>
      </c>
      <c r="BT6" s="22">
        <f t="shared" si="8"/>
        <v>127.08</v>
      </c>
      <c r="BU6" s="22">
        <f t="shared" si="8"/>
        <v>95.26</v>
      </c>
      <c r="BV6" s="22">
        <f t="shared" si="8"/>
        <v>92.39</v>
      </c>
      <c r="BW6" s="22">
        <f t="shared" si="8"/>
        <v>94.41</v>
      </c>
      <c r="BX6" s="22">
        <f t="shared" si="8"/>
        <v>90.96</v>
      </c>
      <c r="BY6" s="22">
        <f t="shared" si="8"/>
        <v>90.66</v>
      </c>
      <c r="BZ6" s="21" t="str">
        <f>IF(BZ7="","",IF(BZ7="-","【-】","【"&amp;SUBSTITUTE(TEXT(BZ7,"#,##0.00"),"-","△")&amp;"】"))</f>
        <v>【97.82】</v>
      </c>
      <c r="CA6" s="22">
        <f>IF(CA7="",NA(),CA7)</f>
        <v>120.4</v>
      </c>
      <c r="CB6" s="22">
        <f t="shared" ref="CB6:CJ6" si="9">IF(CB7="",NA(),CB7)</f>
        <v>117.79</v>
      </c>
      <c r="CC6" s="22">
        <f t="shared" si="9"/>
        <v>114.47</v>
      </c>
      <c r="CD6" s="22">
        <f t="shared" si="9"/>
        <v>122.82</v>
      </c>
      <c r="CE6" s="22">
        <f t="shared" si="9"/>
        <v>119.39</v>
      </c>
      <c r="CF6" s="22">
        <f t="shared" si="9"/>
        <v>192.82</v>
      </c>
      <c r="CG6" s="22">
        <f t="shared" si="9"/>
        <v>192.98</v>
      </c>
      <c r="CH6" s="22">
        <f t="shared" si="9"/>
        <v>192.13</v>
      </c>
      <c r="CI6" s="22">
        <f t="shared" si="9"/>
        <v>197.04</v>
      </c>
      <c r="CJ6" s="22">
        <f t="shared" si="9"/>
        <v>199.33</v>
      </c>
      <c r="CK6" s="21" t="str">
        <f>IF(CK7="","",IF(CK7="-","【-】","【"&amp;SUBSTITUTE(TEXT(CK7,"#,##0.00"),"-","△")&amp;"】"))</f>
        <v>【177.56】</v>
      </c>
      <c r="CL6" s="22">
        <f>IF(CL7="",NA(),CL7)</f>
        <v>67.38</v>
      </c>
      <c r="CM6" s="22">
        <f t="shared" ref="CM6:CU6" si="10">IF(CM7="",NA(),CM7)</f>
        <v>73.53</v>
      </c>
      <c r="CN6" s="22">
        <f t="shared" si="10"/>
        <v>68.58</v>
      </c>
      <c r="CO6" s="22">
        <f t="shared" si="10"/>
        <v>66.92</v>
      </c>
      <c r="CP6" s="22">
        <f t="shared" si="10"/>
        <v>68.58</v>
      </c>
      <c r="CQ6" s="22">
        <f t="shared" si="10"/>
        <v>54.05</v>
      </c>
      <c r="CR6" s="22">
        <f t="shared" si="10"/>
        <v>54.43</v>
      </c>
      <c r="CS6" s="22">
        <f t="shared" si="10"/>
        <v>53.87</v>
      </c>
      <c r="CT6" s="22">
        <f t="shared" si="10"/>
        <v>54.49</v>
      </c>
      <c r="CU6" s="22">
        <f t="shared" si="10"/>
        <v>54.8</v>
      </c>
      <c r="CV6" s="21" t="str">
        <f>IF(CV7="","",IF(CV7="-","【-】","【"&amp;SUBSTITUTE(TEXT(CV7,"#,##0.00"),"-","△")&amp;"】"))</f>
        <v>【59.81】</v>
      </c>
      <c r="CW6" s="22">
        <f>IF(CW7="",NA(),CW7)</f>
        <v>75.11</v>
      </c>
      <c r="CX6" s="22">
        <f t="shared" ref="CX6:DF6" si="11">IF(CX7="",NA(),CX7)</f>
        <v>70.849999999999994</v>
      </c>
      <c r="CY6" s="22">
        <f t="shared" si="11"/>
        <v>74.290000000000006</v>
      </c>
      <c r="CZ6" s="22">
        <f t="shared" si="11"/>
        <v>75.260000000000005</v>
      </c>
      <c r="DA6" s="22">
        <f t="shared" si="11"/>
        <v>72.05</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51.97</v>
      </c>
      <c r="DI6" s="22">
        <f t="shared" ref="DI6:DQ6" si="12">IF(DI7="",NA(),DI7)</f>
        <v>53.33</v>
      </c>
      <c r="DJ6" s="22">
        <f t="shared" si="12"/>
        <v>55.19</v>
      </c>
      <c r="DK6" s="22">
        <f t="shared" si="12"/>
        <v>56.01</v>
      </c>
      <c r="DL6" s="22">
        <f t="shared" si="12"/>
        <v>56.63</v>
      </c>
      <c r="DM6" s="22">
        <f t="shared" si="12"/>
        <v>49.12</v>
      </c>
      <c r="DN6" s="22">
        <f t="shared" si="12"/>
        <v>49.39</v>
      </c>
      <c r="DO6" s="22">
        <f t="shared" si="12"/>
        <v>50.75</v>
      </c>
      <c r="DP6" s="22">
        <f t="shared" si="12"/>
        <v>51.72</v>
      </c>
      <c r="DQ6" s="22">
        <f t="shared" si="12"/>
        <v>52.27</v>
      </c>
      <c r="DR6" s="21" t="str">
        <f>IF(DR7="","",IF(DR7="-","【-】","【"&amp;SUBSTITUTE(TEXT(DR7,"#,##0.00"),"-","△")&amp;"】"))</f>
        <v>【52.02】</v>
      </c>
      <c r="DS6" s="22">
        <f>IF(DS7="",NA(),DS7)</f>
        <v>40.590000000000003</v>
      </c>
      <c r="DT6" s="22">
        <f t="shared" ref="DT6:EB6" si="13">IF(DT7="",NA(),DT7)</f>
        <v>44.35</v>
      </c>
      <c r="DU6" s="22">
        <f t="shared" si="13"/>
        <v>46.19</v>
      </c>
      <c r="DV6" s="22">
        <f t="shared" si="13"/>
        <v>49.11</v>
      </c>
      <c r="DW6" s="22">
        <f t="shared" si="13"/>
        <v>50.9</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0.9</v>
      </c>
      <c r="EE6" s="22">
        <f t="shared" ref="EE6:EM6" si="14">IF(EE7="",NA(),EE7)</f>
        <v>0.65</v>
      </c>
      <c r="EF6" s="22">
        <f t="shared" si="14"/>
        <v>0.2</v>
      </c>
      <c r="EG6" s="22">
        <f t="shared" si="14"/>
        <v>0.96</v>
      </c>
      <c r="EH6" s="22">
        <f t="shared" si="14"/>
        <v>0.21</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364894</v>
      </c>
      <c r="D7" s="24">
        <v>46</v>
      </c>
      <c r="E7" s="24">
        <v>1</v>
      </c>
      <c r="F7" s="24">
        <v>0</v>
      </c>
      <c r="G7" s="24">
        <v>1</v>
      </c>
      <c r="H7" s="24" t="s">
        <v>93</v>
      </c>
      <c r="I7" s="24" t="s">
        <v>94</v>
      </c>
      <c r="J7" s="24" t="s">
        <v>95</v>
      </c>
      <c r="K7" s="24" t="s">
        <v>96</v>
      </c>
      <c r="L7" s="24" t="s">
        <v>97</v>
      </c>
      <c r="M7" s="24" t="s">
        <v>98</v>
      </c>
      <c r="N7" s="25" t="s">
        <v>99</v>
      </c>
      <c r="O7" s="25">
        <v>59.11</v>
      </c>
      <c r="P7" s="25">
        <v>84.6</v>
      </c>
      <c r="Q7" s="25">
        <v>2930</v>
      </c>
      <c r="R7" s="25">
        <v>13405</v>
      </c>
      <c r="S7" s="25">
        <v>122.48</v>
      </c>
      <c r="T7" s="25">
        <v>109.45</v>
      </c>
      <c r="U7" s="25">
        <v>11252</v>
      </c>
      <c r="V7" s="25">
        <v>12.85</v>
      </c>
      <c r="W7" s="25">
        <v>875.64</v>
      </c>
      <c r="X7" s="25">
        <v>125.66</v>
      </c>
      <c r="Y7" s="25">
        <v>130.80000000000001</v>
      </c>
      <c r="Z7" s="25">
        <v>130.13999999999999</v>
      </c>
      <c r="AA7" s="25">
        <v>123.38</v>
      </c>
      <c r="AB7" s="25">
        <v>125.71</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551.23</v>
      </c>
      <c r="AU7" s="25">
        <v>612.9</v>
      </c>
      <c r="AV7" s="25">
        <v>604.35</v>
      </c>
      <c r="AW7" s="25">
        <v>561.65</v>
      </c>
      <c r="AX7" s="25">
        <v>569.82000000000005</v>
      </c>
      <c r="AY7" s="25">
        <v>362.93</v>
      </c>
      <c r="AZ7" s="25">
        <v>371.81</v>
      </c>
      <c r="BA7" s="25">
        <v>384.23</v>
      </c>
      <c r="BB7" s="25">
        <v>364.3</v>
      </c>
      <c r="BC7" s="25">
        <v>378.87</v>
      </c>
      <c r="BD7" s="25">
        <v>243.36</v>
      </c>
      <c r="BE7" s="25">
        <v>556.98</v>
      </c>
      <c r="BF7" s="25">
        <v>637.82000000000005</v>
      </c>
      <c r="BG7" s="25">
        <v>495.84</v>
      </c>
      <c r="BH7" s="25">
        <v>468.92</v>
      </c>
      <c r="BI7" s="25">
        <v>453.73</v>
      </c>
      <c r="BJ7" s="25">
        <v>439.05</v>
      </c>
      <c r="BK7" s="25">
        <v>465.85</v>
      </c>
      <c r="BL7" s="25">
        <v>439.43</v>
      </c>
      <c r="BM7" s="25">
        <v>438.41</v>
      </c>
      <c r="BN7" s="25">
        <v>430.23</v>
      </c>
      <c r="BO7" s="25">
        <v>265.93</v>
      </c>
      <c r="BP7" s="25">
        <v>125.48</v>
      </c>
      <c r="BQ7" s="25">
        <v>104.46</v>
      </c>
      <c r="BR7" s="25">
        <v>132.13999999999999</v>
      </c>
      <c r="BS7" s="25">
        <v>123.4</v>
      </c>
      <c r="BT7" s="25">
        <v>127.08</v>
      </c>
      <c r="BU7" s="25">
        <v>95.26</v>
      </c>
      <c r="BV7" s="25">
        <v>92.39</v>
      </c>
      <c r="BW7" s="25">
        <v>94.41</v>
      </c>
      <c r="BX7" s="25">
        <v>90.96</v>
      </c>
      <c r="BY7" s="25">
        <v>90.66</v>
      </c>
      <c r="BZ7" s="25">
        <v>97.82</v>
      </c>
      <c r="CA7" s="25">
        <v>120.4</v>
      </c>
      <c r="CB7" s="25">
        <v>117.79</v>
      </c>
      <c r="CC7" s="25">
        <v>114.47</v>
      </c>
      <c r="CD7" s="25">
        <v>122.82</v>
      </c>
      <c r="CE7" s="25">
        <v>119.39</v>
      </c>
      <c r="CF7" s="25">
        <v>192.82</v>
      </c>
      <c r="CG7" s="25">
        <v>192.98</v>
      </c>
      <c r="CH7" s="25">
        <v>192.13</v>
      </c>
      <c r="CI7" s="25">
        <v>197.04</v>
      </c>
      <c r="CJ7" s="25">
        <v>199.33</v>
      </c>
      <c r="CK7" s="25">
        <v>177.56</v>
      </c>
      <c r="CL7" s="25">
        <v>67.38</v>
      </c>
      <c r="CM7" s="25">
        <v>73.53</v>
      </c>
      <c r="CN7" s="25">
        <v>68.58</v>
      </c>
      <c r="CO7" s="25">
        <v>66.92</v>
      </c>
      <c r="CP7" s="25">
        <v>68.58</v>
      </c>
      <c r="CQ7" s="25">
        <v>54.05</v>
      </c>
      <c r="CR7" s="25">
        <v>54.43</v>
      </c>
      <c r="CS7" s="25">
        <v>53.87</v>
      </c>
      <c r="CT7" s="25">
        <v>54.49</v>
      </c>
      <c r="CU7" s="25">
        <v>54.8</v>
      </c>
      <c r="CV7" s="25">
        <v>59.81</v>
      </c>
      <c r="CW7" s="25">
        <v>75.11</v>
      </c>
      <c r="CX7" s="25">
        <v>70.849999999999994</v>
      </c>
      <c r="CY7" s="25">
        <v>74.290000000000006</v>
      </c>
      <c r="CZ7" s="25">
        <v>75.260000000000005</v>
      </c>
      <c r="DA7" s="25">
        <v>72.05</v>
      </c>
      <c r="DB7" s="25">
        <v>80.510000000000005</v>
      </c>
      <c r="DC7" s="25">
        <v>79.44</v>
      </c>
      <c r="DD7" s="25">
        <v>79.489999999999995</v>
      </c>
      <c r="DE7" s="25">
        <v>78.8</v>
      </c>
      <c r="DF7" s="25">
        <v>77.98</v>
      </c>
      <c r="DG7" s="25">
        <v>89.42</v>
      </c>
      <c r="DH7" s="25">
        <v>51.97</v>
      </c>
      <c r="DI7" s="25">
        <v>53.33</v>
      </c>
      <c r="DJ7" s="25">
        <v>55.19</v>
      </c>
      <c r="DK7" s="25">
        <v>56.01</v>
      </c>
      <c r="DL7" s="25">
        <v>56.63</v>
      </c>
      <c r="DM7" s="25">
        <v>49.12</v>
      </c>
      <c r="DN7" s="25">
        <v>49.39</v>
      </c>
      <c r="DO7" s="25">
        <v>50.75</v>
      </c>
      <c r="DP7" s="25">
        <v>51.72</v>
      </c>
      <c r="DQ7" s="25">
        <v>52.27</v>
      </c>
      <c r="DR7" s="25">
        <v>52.02</v>
      </c>
      <c r="DS7" s="25">
        <v>40.590000000000003</v>
      </c>
      <c r="DT7" s="25">
        <v>44.35</v>
      </c>
      <c r="DU7" s="25">
        <v>46.19</v>
      </c>
      <c r="DV7" s="25">
        <v>49.11</v>
      </c>
      <c r="DW7" s="25">
        <v>50.9</v>
      </c>
      <c r="DX7" s="25">
        <v>16.760000000000002</v>
      </c>
      <c r="DY7" s="25">
        <v>18.57</v>
      </c>
      <c r="DZ7" s="25">
        <v>21.14</v>
      </c>
      <c r="EA7" s="25">
        <v>22.12</v>
      </c>
      <c r="EB7" s="25">
        <v>25.67</v>
      </c>
      <c r="EC7" s="25">
        <v>25.37</v>
      </c>
      <c r="ED7" s="25">
        <v>0.9</v>
      </c>
      <c r="EE7" s="25">
        <v>0.65</v>
      </c>
      <c r="EF7" s="25">
        <v>0.2</v>
      </c>
      <c r="EG7" s="25">
        <v>0.96</v>
      </c>
      <c r="EH7" s="25">
        <v>0.21</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2025-02-17T02:02:29Z</cp:lastPrinted>
  <dcterms:created xsi:type="dcterms:W3CDTF">2025-01-24T06:54:03Z</dcterms:created>
  <dcterms:modified xsi:type="dcterms:W3CDTF">2025-02-17T02:04:04Z</dcterms:modified>
  <cp:category/>
</cp:coreProperties>
</file>