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1-01［法適］上水道\"/>
    </mc:Choice>
  </mc:AlternateContent>
  <xr:revisionPtr revIDLastSave="0" documentId="13_ncr:1_{F9296F4E-3BD4-4EA9-84A1-1468D6A586B8}" xr6:coauthVersionLast="47" xr6:coauthVersionMax="47" xr10:uidLastSave="{00000000-0000-0000-0000-000000000000}"/>
  <workbookProtection workbookAlgorithmName="SHA-512" workbookHashValue="mdkrRTHtz+QAX1bfJB4rhMuC+QmaUZ/nGLRpAjsIufW8cYh2ngc42KbXyWpH12dTFVGA3wzP5zIw0cgAyBjFpQ==" workbookSaltValue="4J5kiQhSYiqQug3gTi7ou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I85" i="4"/>
  <c r="E85" i="4"/>
  <c r="BB10" i="4"/>
  <c r="AT10" i="4"/>
  <c r="AL10" i="4"/>
  <c r="W10" i="4"/>
  <c r="P10" i="4"/>
  <c r="B10" i="4"/>
  <c r="BB8" i="4"/>
  <c r="AT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<sst xmlns="http://schemas.openxmlformats.org/spreadsheetml/2006/main" count="228" uniqueCount="113">
  <si>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</si>
  <si>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</si>
  <si>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</si>
  <si>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</si>
  <si>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</si>
  <si>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</si>
  <si>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</si>
  <si>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</si>
  <si>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</si>
  <si>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</si>
  <si>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</si>
  <si>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</si>
  <si>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</si>
  <si>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</si>
  <si>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</si>
  <si>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</si>
  <si>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</si>
  <si>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</si>
  <si>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</si>
  <si>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</si>
  <si>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</si>
  <si>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</si>
  <si>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</si>
  <si>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</si>
  <si>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</si>
  <si>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</si>
  <si>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</si>
  <si>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</si>
  <si>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</si>
  <si>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</si>
  <si>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</si>
  <si>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</si>
  <si>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</si>
  <si>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</si>
  <si>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</si>
  <si>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</si>
  <si>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</si>
  <si>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</si>
  <si>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</si>
  <si>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</si>
  <si>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</si>
  <si>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</si>
  <si>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</si>
  <si>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</si>
  <si>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</si>
  <si>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</si>
  <si>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</si>
  <si>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</si>
  <si>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</si>
  <si>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</si>
  <si>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</si>
  <si>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</si>
  <si>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</si>
  <si>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</si>
  <si>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</si>
  <si>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</si>
  <si>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</si>
  <si>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</si>
  <si>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</si>
  <si>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</si>
  <si>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</si>
  <si>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</si>
  <si>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</si>
  <si>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</si>
  <si>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</si>
  <si>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</si>
  <si>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</si>
  <si>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</si>
  <si>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</si>
  <si>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</si>
  <si>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</si>
  <si>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</si>
  <si>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</si>
  <si>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</si>
  <si>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</si>
  <si>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</si>
  <si>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</si>
  <si>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</si>
  <si>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</si>
  <si>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</si>
  <si>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</si>
  <si>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</si>
  <si>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</si>
  <si>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</si>
  <si>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</si>
  <si>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</si>
  <si>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</si>
  <si>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</si>
  <si>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</si>
  <si>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</si>
  <si>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</si>
  <si>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</si>
  <si>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</si>
  <si>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つるぎ町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</si>
  <si>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</si>
  <si>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</si>
  <si>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</si>
  <si>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</si>
  <si>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</si>
  <si>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</si>
  <si>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</si>
  <si>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</si>
  <si>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</si>
  <si>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</si>
  <si>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</si>
  <si>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</si>
  <si>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</si>
  <si>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</si>
  <si>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</si>
  <si>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</si>
  <si>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常収支比率が100%を上回り、また、料金回収率も100%に近い数値である。累積欠損比率を生じておらず、流動比率も増加したことから経営の健全性は確保しているものと考える。企業債残高対給水収益比率は減少傾向にあるが、今後、施設の更新や整備にかかる企業債借入が見込まれるため、適切な規模での投資に努めなければならない。施設利用率は3割を割り込んでおり、更なる給水人口の減少等も踏まえ適切な施設規模への検討・取組が必要である。</t>
    <phoneticPr fontId="4"/>
  </si>
  <si>
    <t xml:space="preserve">有形固定資産減価償却率・管路経年化率ともに上昇傾向にあり老朽化が進行している。平準化を念頭に効果的・効率的な投資を行う必要がある。  </t>
    <phoneticPr fontId="4"/>
  </si>
  <si>
    <t>経営に関する各指標はほぼ健全な数値を示しているが、給水人口の減少に伴い料金収入も減少傾向にあるため、一層の経費削減に努め継続的な安定経営を目指す。老朽化の状況に関する各指標は、経年で見ても数値の上昇が顕著で類似団体と比較しても劣位にある。経営に与える影響に留意し適正な規模での更新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</si>
</sst>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0.21</c:v>
                </c:pt>
                <c:pt idx="1">
                  <c:v>0.09</c:v>
                </c:pt>
                <c:pt idx="2">
                  <c:v>0.04</c:v>
                </c:pt>
                <c:pt idx="3">
                  <c:v>0.14000000000000001</c:v>
                </c:pt>
                <c:pt idx="4" formatCode="#,##0.00;&quot;△&quot;#,##0.00">
                  <c:v>0</c:v>
                </c:pt>
              </c:numCache>
            </c:numRef>
          </c:val>
          <c:extLst>
            <c:ext xmlns:c16="http://schemas.microsoft.com/office/drawing/2014/chart" uri="{C3380CC4-5D6E-409C-BE32-E72D297353CC}">
              <c16:uniqueId val="{00000000-5430-4712-9718-6B61CCF8197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5430-4712-9718-6B61CCF8197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29</c:v>
                </c:pt>
                <c:pt idx="1">
                  <c:v>28.53</c:v>
                </c:pt>
                <c:pt idx="2">
                  <c:v>27.54</c:v>
                </c:pt>
                <c:pt idx="3">
                  <c:v>27.03</c:v>
                </c:pt>
                <c:pt idx="4">
                  <c:v>26.47</c:v>
                </c:pt>
              </c:numCache>
            </c:numRef>
          </c:val>
          <c:extLst>
            <c:ext xmlns:c16="http://schemas.microsoft.com/office/drawing/2014/chart" uri="{C3380CC4-5D6E-409C-BE32-E72D297353CC}">
              <c16:uniqueId val="{00000000-5DEE-4CCA-BCB6-C94DB2B1E46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5DEE-4CCA-BCB6-C94DB2B1E46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90.2</c:v>
                </c:pt>
                <c:pt idx="1">
                  <c:v>90.19</c:v>
                </c:pt>
                <c:pt idx="2">
                  <c:v>90.19</c:v>
                </c:pt>
                <c:pt idx="3">
                  <c:v>90.19</c:v>
                </c:pt>
                <c:pt idx="4">
                  <c:v>90.19</c:v>
                </c:pt>
              </c:numCache>
            </c:numRef>
          </c:val>
          <c:extLst>
            <c:ext xmlns:c16="http://schemas.microsoft.com/office/drawing/2014/chart" uri="{C3380CC4-5D6E-409C-BE32-E72D297353CC}">
              <c16:uniqueId val="{00000000-D82B-45D9-A112-0F5444FD5F3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D82B-45D9-A112-0F5444FD5F3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113.32</c:v>
                </c:pt>
                <c:pt idx="1">
                  <c:v>121.16</c:v>
                </c:pt>
                <c:pt idx="2">
                  <c:v>116.14</c:v>
                </c:pt>
                <c:pt idx="3">
                  <c:v>122.29</c:v>
                </c:pt>
                <c:pt idx="4">
                  <c:v>122.82</c:v>
                </c:pt>
              </c:numCache>
            </c:numRef>
          </c:val>
          <c:extLst>
            <c:ext xmlns:c16="http://schemas.microsoft.com/office/drawing/2014/chart" uri="{C3380CC4-5D6E-409C-BE32-E72D297353CC}">
              <c16:uniqueId val="{00000000-EFF4-46DA-8484-E7DAF9336C9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EFF4-46DA-8484-E7DAF9336C9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62.93</c:v>
                </c:pt>
                <c:pt idx="1">
                  <c:v>64.36</c:v>
                </c:pt>
                <c:pt idx="2">
                  <c:v>65.489999999999995</c:v>
                </c:pt>
                <c:pt idx="3">
                  <c:v>66.349999999999994</c:v>
                </c:pt>
                <c:pt idx="4">
                  <c:v>67.84</c:v>
                </c:pt>
              </c:numCache>
            </c:numRef>
          </c:val>
          <c:extLst>
            <c:ext xmlns:c16="http://schemas.microsoft.com/office/drawing/2014/chart" uri="{C3380CC4-5D6E-409C-BE32-E72D297353CC}">
              <c16:uniqueId val="{00000000-DB83-4ADF-A0FF-E66B69C7EDC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DB83-4ADF-A0FF-E66B69C7EDC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42.8</c:v>
                </c:pt>
                <c:pt idx="1">
                  <c:v>71.150000000000006</c:v>
                </c:pt>
                <c:pt idx="2">
                  <c:v>72.010000000000005</c:v>
                </c:pt>
                <c:pt idx="3">
                  <c:v>72.69</c:v>
                </c:pt>
                <c:pt idx="4">
                  <c:v>72.83</c:v>
                </c:pt>
              </c:numCache>
            </c:numRef>
          </c:val>
          <c:extLst>
            <c:ext xmlns:c16="http://schemas.microsoft.com/office/drawing/2014/chart" uri="{C3380CC4-5D6E-409C-BE32-E72D297353CC}">
              <c16:uniqueId val="{00000000-74D5-44DB-A7FF-8C51FAF4392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74D5-44DB-A7FF-8C51FAF4392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C3-4059-8962-30776353EA6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5AC3-4059-8962-30776353EA6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276.14</c:v>
                </c:pt>
                <c:pt idx="1">
                  <c:v>432.05</c:v>
                </c:pt>
                <c:pt idx="2">
                  <c:v>543.08000000000004</c:v>
                </c:pt>
                <c:pt idx="3">
                  <c:v>435.65</c:v>
                </c:pt>
                <c:pt idx="4">
                  <c:v>782.1</c:v>
                </c:pt>
              </c:numCache>
            </c:numRef>
          </c:val>
          <c:extLst>
            <c:ext xmlns:c16="http://schemas.microsoft.com/office/drawing/2014/chart" uri="{C3380CC4-5D6E-409C-BE32-E72D297353CC}">
              <c16:uniqueId val="{00000000-857B-4F50-A03F-322DFBE07EE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857B-4F50-A03F-322DFBE07EE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155.97999999999999</c:v>
                </c:pt>
                <c:pt idx="1">
                  <c:v>143.47</c:v>
                </c:pt>
                <c:pt idx="2">
                  <c:v>131.28</c:v>
                </c:pt>
                <c:pt idx="3">
                  <c:v>133.07</c:v>
                </c:pt>
                <c:pt idx="4">
                  <c:v>119.37</c:v>
                </c:pt>
              </c:numCache>
            </c:numRef>
          </c:val>
          <c:extLst>
            <c:ext xmlns:c16="http://schemas.microsoft.com/office/drawing/2014/chart" uri="{C3380CC4-5D6E-409C-BE32-E72D297353CC}">
              <c16:uniqueId val="{00000000-07CA-4B5C-998C-8BDA9E8E1A1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07CA-4B5C-998C-8BDA9E8E1A1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99.56</c:v>
                </c:pt>
                <c:pt idx="1">
                  <c:v>100.88</c:v>
                </c:pt>
                <c:pt idx="2">
                  <c:v>98.84</c:v>
                </c:pt>
                <c:pt idx="3">
                  <c:v>101.59</c:v>
                </c:pt>
                <c:pt idx="4">
                  <c:v>98.72</c:v>
                </c:pt>
              </c:numCache>
            </c:numRef>
          </c:val>
          <c:extLst>
            <c:ext xmlns:c16="http://schemas.microsoft.com/office/drawing/2014/chart" uri="{C3380CC4-5D6E-409C-BE32-E72D297353CC}">
              <c16:uniqueId val="{00000000-842E-405F-8FFC-75220751B32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842E-405F-8FFC-75220751B32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193.54</c:v>
                </c:pt>
                <c:pt idx="1">
                  <c:v>190.51</c:v>
                </c:pt>
                <c:pt idx="2">
                  <c:v>195.05</c:v>
                </c:pt>
                <c:pt idx="3">
                  <c:v>189.81</c:v>
                </c:pt>
                <c:pt idx="4">
                  <c:v>195.58</c:v>
                </c:pt>
              </c:numCache>
            </c:numRef>
          </c:val>
          <c:extLst>
            <c:ext xmlns:c16="http://schemas.microsoft.com/office/drawing/2014/chart" uri="{C3380CC4-5D6E-409C-BE32-E72D297353CC}">
              <c16:uniqueId val="{00000000-DDB6-460D-B510-B9303553EB8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DDB6-460D-B510-B9303553EB8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Q88" sqref="BQ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徳島県　つるぎ町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7622</v>
      </c>
      <c r="AM8" s="44"/>
      <c r="AN8" s="44"/>
      <c r="AO8" s="44"/>
      <c r="AP8" s="44"/>
      <c r="AQ8" s="44"/>
      <c r="AR8" s="44"/>
      <c r="AS8" s="44"/>
      <c r="AT8" s="45">
        <f>データ!$S$6</f>
        <v>194.84</v>
      </c>
      <c r="AU8" s="46"/>
      <c r="AV8" s="46"/>
      <c r="AW8" s="46"/>
      <c r="AX8" s="46"/>
      <c r="AY8" s="46"/>
      <c r="AZ8" s="46"/>
      <c r="BA8" s="46"/>
      <c r="BB8" s="47">
        <f>データ!$T$6</f>
        <v>39.119999999999997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86.56</v>
      </c>
      <c r="J10" s="46"/>
      <c r="K10" s="46"/>
      <c r="L10" s="46"/>
      <c r="M10" s="46"/>
      <c r="N10" s="46"/>
      <c r="O10" s="80"/>
      <c r="P10" s="47">
        <f>データ!$P$6</f>
        <v>88.77</v>
      </c>
      <c r="Q10" s="47"/>
      <c r="R10" s="47"/>
      <c r="S10" s="47"/>
      <c r="T10" s="47"/>
      <c r="U10" s="47"/>
      <c r="V10" s="47"/>
      <c r="W10" s="44">
        <f>データ!$Q$6</f>
        <v>3790</v>
      </c>
      <c r="X10" s="44"/>
      <c r="Y10" s="44"/>
      <c r="Z10" s="44"/>
      <c r="AA10" s="44"/>
      <c r="AB10" s="44"/>
      <c r="AC10" s="44"/>
      <c r="AD10" s="2"/>
      <c r="AE10" s="2"/>
      <c r="AF10" s="2"/>
      <c r="AG10" s="2"/>
      <c r="AH10" s="2"/>
      <c r="AI10" s="2"/>
      <c r="AJ10" s="2"/>
      <c r="AK10" s="2"/>
      <c r="AL10" s="44">
        <f>データ!$U$6</f>
        <v>6685</v>
      </c>
      <c r="AM10" s="44"/>
      <c r="AN10" s="44"/>
      <c r="AO10" s="44"/>
      <c r="AP10" s="44"/>
      <c r="AQ10" s="44"/>
      <c r="AR10" s="44"/>
      <c r="AS10" s="44"/>
      <c r="AT10" s="45">
        <f>データ!$V$6</f>
        <v>49.04</v>
      </c>
      <c r="AU10" s="46"/>
      <c r="AV10" s="46"/>
      <c r="AW10" s="46"/>
      <c r="AX10" s="46"/>
      <c r="AY10" s="46"/>
      <c r="AZ10" s="46"/>
      <c r="BA10" s="46"/>
      <c r="BB10" s="47">
        <f>データ!$W$6</f>
        <v>136.32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mr2zRklokGhBFhAs3BxF0eODNfjffFhkKyxA1FTzngOjPoARErbWaELu7N6StQhGG/xJZFehY6hrDpfXK2DezQ==" saltValue="nuwTZ6E07iEFmOrad8HqC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364681</v>
      </c>
      <c r="D6" s="20">
        <f t="shared" si="3"/>
        <v>46</v>
      </c>
      <c r="E6" s="20">
        <f t="shared" si="3"/>
        <v>1</v>
      </c>
      <c r="F6" s="20">
        <f t="shared" si="3"/>
        <v>0</v>
      </c>
      <c r="G6" s="20">
        <f t="shared" si="3"/>
        <v>1</v>
      </c>
      <c r="H6" s="20" t="str">
        <f t="shared" si="3"/>
        <v>徳島県　つるぎ町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86.56</v>
      </c>
      <c r="P6" s="21">
        <f t="shared" si="3"/>
        <v>88.77</v>
      </c>
      <c r="Q6" s="21">
        <f t="shared" si="3"/>
        <v>3790</v>
      </c>
      <c r="R6" s="21">
        <f t="shared" si="3"/>
        <v>7622</v>
      </c>
      <c r="S6" s="21">
        <f t="shared" si="3"/>
        <v>194.84</v>
      </c>
      <c r="T6" s="21">
        <f t="shared" si="3"/>
        <v>39.119999999999997</v>
      </c>
      <c r="U6" s="21">
        <f t="shared" si="3"/>
        <v>6685</v>
      </c>
      <c r="V6" s="21">
        <f t="shared" si="3"/>
        <v>49.04</v>
      </c>
      <c r="W6" s="21">
        <f t="shared" si="3"/>
        <v>136.32</v>
      </c>
      <c r="X6" s="22">
        <f>IF(X7="",NA(),X7)</f>
        <v>113.32</v>
      </c>
      <c r="Y6" s="22">
        <f t="shared" ref="Y6:AG6" si="4">IF(Y7="",NA(),Y7)</f>
        <v>121.16</v>
      </c>
      <c r="Z6" s="22">
        <f t="shared" si="4"/>
        <v>116.14</v>
      </c>
      <c r="AA6" s="22">
        <f t="shared" si="4"/>
        <v>122.29</v>
      </c>
      <c r="AB6" s="22">
        <f t="shared" si="4"/>
        <v>122.82</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276.14</v>
      </c>
      <c r="AU6" s="22">
        <f t="shared" ref="AU6:BC6" si="6">IF(AU7="",NA(),AU7)</f>
        <v>432.05</v>
      </c>
      <c r="AV6" s="22">
        <f t="shared" si="6"/>
        <v>543.08000000000004</v>
      </c>
      <c r="AW6" s="22">
        <f t="shared" si="6"/>
        <v>435.65</v>
      </c>
      <c r="AX6" s="22">
        <f t="shared" si="6"/>
        <v>782.1</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155.97999999999999</v>
      </c>
      <c r="BF6" s="22">
        <f t="shared" ref="BF6:BN6" si="7">IF(BF7="",NA(),BF7)</f>
        <v>143.47</v>
      </c>
      <c r="BG6" s="22">
        <f t="shared" si="7"/>
        <v>131.28</v>
      </c>
      <c r="BH6" s="22">
        <f t="shared" si="7"/>
        <v>133.07</v>
      </c>
      <c r="BI6" s="22">
        <f t="shared" si="7"/>
        <v>119.37</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99.56</v>
      </c>
      <c r="BQ6" s="22">
        <f t="shared" ref="BQ6:BY6" si="8">IF(BQ7="",NA(),BQ7)</f>
        <v>100.88</v>
      </c>
      <c r="BR6" s="22">
        <f t="shared" si="8"/>
        <v>98.84</v>
      </c>
      <c r="BS6" s="22">
        <f t="shared" si="8"/>
        <v>101.59</v>
      </c>
      <c r="BT6" s="22">
        <f t="shared" si="8"/>
        <v>98.72</v>
      </c>
      <c r="BU6" s="22">
        <f t="shared" si="8"/>
        <v>87.11</v>
      </c>
      <c r="BV6" s="22">
        <f t="shared" si="8"/>
        <v>82.78</v>
      </c>
      <c r="BW6" s="22">
        <f t="shared" si="8"/>
        <v>84.82</v>
      </c>
      <c r="BX6" s="22">
        <f t="shared" si="8"/>
        <v>82.29</v>
      </c>
      <c r="BY6" s="22">
        <f t="shared" si="8"/>
        <v>84.16</v>
      </c>
      <c r="BZ6" s="21" t="str">
        <f>IF(BZ7="","",IF(BZ7="-","【-】","【"&amp;SUBSTITUTE(TEXT(BZ7,"#,##0.00"),"-","△")&amp;"】"))</f>
        <v>【97.82】</v>
      </c>
      <c r="CA6" s="22">
        <f>IF(CA7="",NA(),CA7)</f>
        <v>193.54</v>
      </c>
      <c r="CB6" s="22">
        <f t="shared" ref="CB6:CJ6" si="9">IF(CB7="",NA(),CB7)</f>
        <v>190.51</v>
      </c>
      <c r="CC6" s="22">
        <f t="shared" si="9"/>
        <v>195.05</v>
      </c>
      <c r="CD6" s="22">
        <f t="shared" si="9"/>
        <v>189.81</v>
      </c>
      <c r="CE6" s="22">
        <f t="shared" si="9"/>
        <v>195.58</v>
      </c>
      <c r="CF6" s="22">
        <f t="shared" si="9"/>
        <v>223.98</v>
      </c>
      <c r="CG6" s="22">
        <f t="shared" si="9"/>
        <v>225.09</v>
      </c>
      <c r="CH6" s="22">
        <f t="shared" si="9"/>
        <v>224.82</v>
      </c>
      <c r="CI6" s="22">
        <f t="shared" si="9"/>
        <v>230.85</v>
      </c>
      <c r="CJ6" s="22">
        <f t="shared" si="9"/>
        <v>230.21</v>
      </c>
      <c r="CK6" s="21" t="str">
        <f>IF(CK7="","",IF(CK7="-","【-】","【"&amp;SUBSTITUTE(TEXT(CK7,"#,##0.00"),"-","△")&amp;"】"))</f>
        <v>【177.56】</v>
      </c>
      <c r="CL6" s="22">
        <f>IF(CL7="",NA(),CL7)</f>
        <v>29</v>
      </c>
      <c r="CM6" s="22">
        <f t="shared" ref="CM6:CU6" si="10">IF(CM7="",NA(),CM7)</f>
        <v>28.53</v>
      </c>
      <c r="CN6" s="22">
        <f t="shared" si="10"/>
        <v>27.54</v>
      </c>
      <c r="CO6" s="22">
        <f t="shared" si="10"/>
        <v>27.03</v>
      </c>
      <c r="CP6" s="22">
        <f t="shared" si="10"/>
        <v>26.47</v>
      </c>
      <c r="CQ6" s="22">
        <f t="shared" si="10"/>
        <v>49.64</v>
      </c>
      <c r="CR6" s="22">
        <f t="shared" si="10"/>
        <v>49.38</v>
      </c>
      <c r="CS6" s="22">
        <f t="shared" si="10"/>
        <v>50.09</v>
      </c>
      <c r="CT6" s="22">
        <f t="shared" si="10"/>
        <v>50.1</v>
      </c>
      <c r="CU6" s="22">
        <f t="shared" si="10"/>
        <v>49.76</v>
      </c>
      <c r="CV6" s="21" t="str">
        <f>IF(CV7="","",IF(CV7="-","【-】","【"&amp;SUBSTITUTE(TEXT(CV7,"#,##0.00"),"-","△")&amp;"】"))</f>
        <v>【59.81】</v>
      </c>
      <c r="CW6" s="22">
        <f>IF(CW7="",NA(),CW7)</f>
        <v>90.2</v>
      </c>
      <c r="CX6" s="22">
        <f t="shared" ref="CX6:DF6" si="11">IF(CX7="",NA(),CX7)</f>
        <v>90.19</v>
      </c>
      <c r="CY6" s="22">
        <f t="shared" si="11"/>
        <v>90.19</v>
      </c>
      <c r="CZ6" s="22">
        <f t="shared" si="11"/>
        <v>90.19</v>
      </c>
      <c r="DA6" s="22">
        <f t="shared" si="11"/>
        <v>90.19</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62.93</v>
      </c>
      <c r="DI6" s="22">
        <f t="shared" ref="DI6:DQ6" si="12">IF(DI7="",NA(),DI7)</f>
        <v>64.36</v>
      </c>
      <c r="DJ6" s="22">
        <f t="shared" si="12"/>
        <v>65.489999999999995</v>
      </c>
      <c r="DK6" s="22">
        <f t="shared" si="12"/>
        <v>66.349999999999994</v>
      </c>
      <c r="DL6" s="22">
        <f t="shared" si="12"/>
        <v>67.84</v>
      </c>
      <c r="DM6" s="22">
        <f t="shared" si="12"/>
        <v>47.31</v>
      </c>
      <c r="DN6" s="22">
        <f t="shared" si="12"/>
        <v>47.5</v>
      </c>
      <c r="DO6" s="22">
        <f t="shared" si="12"/>
        <v>48.41</v>
      </c>
      <c r="DP6" s="22">
        <f t="shared" si="12"/>
        <v>50.02</v>
      </c>
      <c r="DQ6" s="22">
        <f t="shared" si="12"/>
        <v>51.38</v>
      </c>
      <c r="DR6" s="21" t="str">
        <f>IF(DR7="","",IF(DR7="-","【-】","【"&amp;SUBSTITUTE(TEXT(DR7,"#,##0.00"),"-","△")&amp;"】"))</f>
        <v>【52.02】</v>
      </c>
      <c r="DS6" s="22">
        <f>IF(DS7="",NA(),DS7)</f>
        <v>42.8</v>
      </c>
      <c r="DT6" s="22">
        <f t="shared" ref="DT6:EB6" si="13">IF(DT7="",NA(),DT7)</f>
        <v>71.150000000000006</v>
      </c>
      <c r="DU6" s="22">
        <f t="shared" si="13"/>
        <v>72.010000000000005</v>
      </c>
      <c r="DV6" s="22">
        <f t="shared" si="13"/>
        <v>72.69</v>
      </c>
      <c r="DW6" s="22">
        <f t="shared" si="13"/>
        <v>72.83</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0.21</v>
      </c>
      <c r="EE6" s="22">
        <f t="shared" ref="EE6:EM6" si="14">IF(EE7="",NA(),EE7)</f>
        <v>0.09</v>
      </c>
      <c r="EF6" s="22">
        <f t="shared" si="14"/>
        <v>0.04</v>
      </c>
      <c r="EG6" s="22">
        <f t="shared" si="14"/>
        <v>0.14000000000000001</v>
      </c>
      <c r="EH6" s="21">
        <f t="shared" si="14"/>
        <v>0</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364681</v>
      </c>
      <c r="D7" s="24">
        <v>46</v>
      </c>
      <c r="E7" s="24">
        <v>1</v>
      </c>
      <c r="F7" s="24">
        <v>0</v>
      </c>
      <c r="G7" s="24">
        <v>1</v>
      </c>
      <c r="H7" s="24" t="s">
        <v>93</v>
      </c>
      <c r="I7" s="24" t="s">
        <v>94</v>
      </c>
      <c r="J7" s="24" t="s">
        <v>95</v>
      </c>
      <c r="K7" s="24" t="s">
        <v>96</v>
      </c>
      <c r="L7" s="24" t="s">
        <v>97</v>
      </c>
      <c r="M7" s="24" t="s">
        <v>98</v>
      </c>
      <c r="N7" s="25" t="s">
        <v>99</v>
      </c>
      <c r="O7" s="25">
        <v>86.56</v>
      </c>
      <c r="P7" s="25">
        <v>88.77</v>
      </c>
      <c r="Q7" s="25">
        <v>3790</v>
      </c>
      <c r="R7" s="25">
        <v>7622</v>
      </c>
      <c r="S7" s="25">
        <v>194.84</v>
      </c>
      <c r="T7" s="25">
        <v>39.119999999999997</v>
      </c>
      <c r="U7" s="25">
        <v>6685</v>
      </c>
      <c r="V7" s="25">
        <v>49.04</v>
      </c>
      <c r="W7" s="25">
        <v>136.32</v>
      </c>
      <c r="X7" s="25">
        <v>113.32</v>
      </c>
      <c r="Y7" s="25">
        <v>121.16</v>
      </c>
      <c r="Z7" s="25">
        <v>116.14</v>
      </c>
      <c r="AA7" s="25">
        <v>122.29</v>
      </c>
      <c r="AB7" s="25">
        <v>122.82</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276.14</v>
      </c>
      <c r="AU7" s="25">
        <v>432.05</v>
      </c>
      <c r="AV7" s="25">
        <v>543.08000000000004</v>
      </c>
      <c r="AW7" s="25">
        <v>435.65</v>
      </c>
      <c r="AX7" s="25">
        <v>782.1</v>
      </c>
      <c r="AY7" s="25">
        <v>301.04000000000002</v>
      </c>
      <c r="AZ7" s="25">
        <v>305.08</v>
      </c>
      <c r="BA7" s="25">
        <v>305.33999999999997</v>
      </c>
      <c r="BB7" s="25">
        <v>310.01</v>
      </c>
      <c r="BC7" s="25">
        <v>311.12</v>
      </c>
      <c r="BD7" s="25">
        <v>243.36</v>
      </c>
      <c r="BE7" s="25">
        <v>155.97999999999999</v>
      </c>
      <c r="BF7" s="25">
        <v>143.47</v>
      </c>
      <c r="BG7" s="25">
        <v>131.28</v>
      </c>
      <c r="BH7" s="25">
        <v>133.07</v>
      </c>
      <c r="BI7" s="25">
        <v>119.37</v>
      </c>
      <c r="BJ7" s="25">
        <v>551.62</v>
      </c>
      <c r="BK7" s="25">
        <v>585.59</v>
      </c>
      <c r="BL7" s="25">
        <v>561.34</v>
      </c>
      <c r="BM7" s="25">
        <v>538.33000000000004</v>
      </c>
      <c r="BN7" s="25">
        <v>515.14</v>
      </c>
      <c r="BO7" s="25">
        <v>265.93</v>
      </c>
      <c r="BP7" s="25">
        <v>99.56</v>
      </c>
      <c r="BQ7" s="25">
        <v>100.88</v>
      </c>
      <c r="BR7" s="25">
        <v>98.84</v>
      </c>
      <c r="BS7" s="25">
        <v>101.59</v>
      </c>
      <c r="BT7" s="25">
        <v>98.72</v>
      </c>
      <c r="BU7" s="25">
        <v>87.11</v>
      </c>
      <c r="BV7" s="25">
        <v>82.78</v>
      </c>
      <c r="BW7" s="25">
        <v>84.82</v>
      </c>
      <c r="BX7" s="25">
        <v>82.29</v>
      </c>
      <c r="BY7" s="25">
        <v>84.16</v>
      </c>
      <c r="BZ7" s="25">
        <v>97.82</v>
      </c>
      <c r="CA7" s="25">
        <v>193.54</v>
      </c>
      <c r="CB7" s="25">
        <v>190.51</v>
      </c>
      <c r="CC7" s="25">
        <v>195.05</v>
      </c>
      <c r="CD7" s="25">
        <v>189.81</v>
      </c>
      <c r="CE7" s="25">
        <v>195.58</v>
      </c>
      <c r="CF7" s="25">
        <v>223.98</v>
      </c>
      <c r="CG7" s="25">
        <v>225.09</v>
      </c>
      <c r="CH7" s="25">
        <v>224.82</v>
      </c>
      <c r="CI7" s="25">
        <v>230.85</v>
      </c>
      <c r="CJ7" s="25">
        <v>230.21</v>
      </c>
      <c r="CK7" s="25">
        <v>177.56</v>
      </c>
      <c r="CL7" s="25">
        <v>29</v>
      </c>
      <c r="CM7" s="25">
        <v>28.53</v>
      </c>
      <c r="CN7" s="25">
        <v>27.54</v>
      </c>
      <c r="CO7" s="25">
        <v>27.03</v>
      </c>
      <c r="CP7" s="25">
        <v>26.47</v>
      </c>
      <c r="CQ7" s="25">
        <v>49.64</v>
      </c>
      <c r="CR7" s="25">
        <v>49.38</v>
      </c>
      <c r="CS7" s="25">
        <v>50.09</v>
      </c>
      <c r="CT7" s="25">
        <v>50.1</v>
      </c>
      <c r="CU7" s="25">
        <v>49.76</v>
      </c>
      <c r="CV7" s="25">
        <v>59.81</v>
      </c>
      <c r="CW7" s="25">
        <v>90.2</v>
      </c>
      <c r="CX7" s="25">
        <v>90.19</v>
      </c>
      <c r="CY7" s="25">
        <v>90.19</v>
      </c>
      <c r="CZ7" s="25">
        <v>90.19</v>
      </c>
      <c r="DA7" s="25">
        <v>90.19</v>
      </c>
      <c r="DB7" s="25">
        <v>78.09</v>
      </c>
      <c r="DC7" s="25">
        <v>78.010000000000005</v>
      </c>
      <c r="DD7" s="25">
        <v>77.599999999999994</v>
      </c>
      <c r="DE7" s="25">
        <v>77.3</v>
      </c>
      <c r="DF7" s="25">
        <v>76.64</v>
      </c>
      <c r="DG7" s="25">
        <v>89.42</v>
      </c>
      <c r="DH7" s="25">
        <v>62.93</v>
      </c>
      <c r="DI7" s="25">
        <v>64.36</v>
      </c>
      <c r="DJ7" s="25">
        <v>65.489999999999995</v>
      </c>
      <c r="DK7" s="25">
        <v>66.349999999999994</v>
      </c>
      <c r="DL7" s="25">
        <v>67.84</v>
      </c>
      <c r="DM7" s="25">
        <v>47.31</v>
      </c>
      <c r="DN7" s="25">
        <v>47.5</v>
      </c>
      <c r="DO7" s="25">
        <v>48.41</v>
      </c>
      <c r="DP7" s="25">
        <v>50.02</v>
      </c>
      <c r="DQ7" s="25">
        <v>51.38</v>
      </c>
      <c r="DR7" s="25">
        <v>52.02</v>
      </c>
      <c r="DS7" s="25">
        <v>42.8</v>
      </c>
      <c r="DT7" s="25">
        <v>71.150000000000006</v>
      </c>
      <c r="DU7" s="25">
        <v>72.010000000000005</v>
      </c>
      <c r="DV7" s="25">
        <v>72.69</v>
      </c>
      <c r="DW7" s="25">
        <v>72.83</v>
      </c>
      <c r="DX7" s="25">
        <v>16.77</v>
      </c>
      <c r="DY7" s="25">
        <v>17.399999999999999</v>
      </c>
      <c r="DZ7" s="25">
        <v>18.64</v>
      </c>
      <c r="EA7" s="25">
        <v>19.510000000000002</v>
      </c>
      <c r="EB7" s="25">
        <v>21.6</v>
      </c>
      <c r="EC7" s="25">
        <v>25.37</v>
      </c>
      <c r="ED7" s="25">
        <v>0.21</v>
      </c>
      <c r="EE7" s="25">
        <v>0.09</v>
      </c>
      <c r="EF7" s="25">
        <v>0.04</v>
      </c>
      <c r="EG7" s="25">
        <v>0.14000000000000001</v>
      </c>
      <c r="EH7" s="25">
        <v>0</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dcterms:created xsi:type="dcterms:W3CDTF">2025-01-24T06:54:03Z</dcterms:created>
  <dcterms:modified xsi:type="dcterms:W3CDTF">2025-02-17T01:57:45Z</dcterms:modified>
  <cp:category/>
</cp:coreProperties>
</file>