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1-01［法適］上水道\"/>
    </mc:Choice>
  </mc:AlternateContent>
  <xr:revisionPtr revIDLastSave="0" documentId="13_ncr:1_{1C5CDB4D-B310-4D8C-AAC4-FE6E0CA54EEF}" xr6:coauthVersionLast="47" xr6:coauthVersionMax="47" xr10:uidLastSave="{00000000-0000-0000-0000-000000000000}"/>
  <workbookProtection workbookAlgorithmName="SHA-512" workbookHashValue="FOG9H42BRpFCaUVTLKRbb0XYmjS28xyvZstsHVKZgz58JqtdXAndTEA/CgDLjJ88IGUcJH5K4y6ZQvRiriu7Og==" workbookSaltValue="QzRpkaSLDV05m8Y1qs8Sr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P6" i="5"/>
  <c r="P10" i="4" s="1"/>
  <c r="O6" i="5"/>
  <c r="I10" i="4" s="1"/>
  <c r="N6" i="5"/>
  <c r="B10" i="4" s="1"/>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H85" i="4"/>
  <c r="BB10" i="4"/>
  <c r="W10" i="4"/>
  <c r="BB8" i="4"/>
  <c r="AT8" i="4"/>
  <c r="AD8" i="4"/>
  <c r="W8" i="4"/>
  <c r="P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<sst xmlns="http://schemas.openxmlformats.org/spreadsheetml/2006/main" count="228" uniqueCount="114">
  <si>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</si>
  <si>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</si>
  <si>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</si>
  <si>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</si>
  <si>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</si>
  <si>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</si>
  <si>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</si>
  <si>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</si>
  <si>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</si>
  <si>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</si>
  <si>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</si>
  <si>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</si>
  <si>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</si>
  <si>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</si>
  <si>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</si>
  <si>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</si>
  <si>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</si>
  <si>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</si>
  <si>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</si>
  <si>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</si>
  <si>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</si>
  <si>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</si>
  <si>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</si>
  <si>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</si>
  <si>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</si>
  <si>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</si>
  <si>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</si>
  <si>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</si>
  <si>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</si>
  <si>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</si>
  <si>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</si>
  <si>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</si>
  <si>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</si>
  <si>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</si>
  <si>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</si>
  <si>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</si>
  <si>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</si>
  <si>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</si>
  <si>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</si>
  <si>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</si>
  <si>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</si>
  <si>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</si>
  <si>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</si>
  <si>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</si>
  <si>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</si>
  <si>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</si>
  <si>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</si>
  <si>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</si>
  <si>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</si>
  <si>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</si>
  <si>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</si>
  <si>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</si>
  <si>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</si>
  <si>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</si>
  <si>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</si>
  <si>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</si>
  <si>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</si>
  <si>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</si>
  <si>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</si>
  <si>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</si>
  <si>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</si>
  <si>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</si>
  <si>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</si>
  <si>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</si>
  <si>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</si>
  <si>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</si>
  <si>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</si>
  <si>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</si>
  <si>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</si>
  <si>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</si>
  <si>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</si>
  <si>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</si>
  <si>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</si>
  <si>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</si>
  <si>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</si>
  <si>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</si>
  <si>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</si>
  <si>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</si>
  <si>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</si>
  <si>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</si>
  <si>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</si>
  <si>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</si>
  <si>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</si>
  <si>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</si>
  <si>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</si>
  <si>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</si>
  <si>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</si>
  <si>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</si>
  <si>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</si>
  <si>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</si>
  <si>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</si>
  <si>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</si>
  <si>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</si>
  <si>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板野町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</si>
  <si>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</si>
  <si>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</si>
  <si>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</si>
  <si>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</si>
  <si>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</si>
  <si>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</si>
  <si>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</si>
  <si>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</si>
  <si>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</si>
  <si>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</si>
  <si>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</si>
  <si>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</si>
  <si>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</si>
  <si>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</si>
  <si>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</si>
  <si>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</si>
  <si>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</si>
  <si>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r>
      <t>【経営収支比率】
　当該指数は、単年度収支が黒字であることを示す１００％以上を継続し、全国平均と遜色なく健全な状態であるといえます。
【累積欠損比率】
　累積欠損金が発生していないことを示しており、健全性を維持しています。
【流動比率】
　短期的な債務に対し支払い能力は十分な水準にあると考えられます。
【企業債残高対給水収益比率】
　</t>
    </r>
    <r>
      <rPr>
        <sz val="11"/>
        <rFont val="ＭＳ ゴシック"/>
        <family val="3"/>
        <charset val="128"/>
      </rPr>
      <t>新型コロナウイルス感染症対策として、水道料金免除措置を令和２年度以降令和４年度まで実施し、令和５年度は価格高騰対策として水道料金免除を実施した結果、給水収益が減少し比率は上昇しましたが一過性のものと考えられます。</t>
    </r>
    <r>
      <rPr>
        <sz val="11"/>
        <color theme="1"/>
        <rFont val="ＭＳ ゴシック"/>
        <family val="3"/>
        <charset val="128"/>
      </rPr>
      <t xml:space="preserve">
【料金回収率】
　</t>
    </r>
    <r>
      <rPr>
        <sz val="11"/>
        <rFont val="ＭＳ ゴシック"/>
        <family val="3"/>
        <charset val="128"/>
      </rPr>
      <t>水道料金免除措置により料金回収率は１００％を下回っています。</t>
    </r>
    <r>
      <rPr>
        <sz val="11"/>
        <color theme="1"/>
        <rFont val="ＭＳ ゴシック"/>
        <family val="3"/>
        <charset val="128"/>
      </rPr>
      <t xml:space="preserve">
【給水原価】
　有収水量１㎥あたりの費用は類似団体や全国平均と比較し良好な数値となっており健全水準です。
【施設利用率】
</t>
    </r>
    <r>
      <rPr>
        <sz val="11"/>
        <color rgb="FF0070C0"/>
        <rFont val="ＭＳ ゴシック"/>
        <family val="3"/>
        <charset val="128"/>
      </rPr>
      <t>　</t>
    </r>
    <r>
      <rPr>
        <sz val="11"/>
        <rFont val="ＭＳ ゴシック"/>
        <family val="3"/>
        <charset val="128"/>
      </rPr>
      <t>人口減少、節水技術の向上等による配水量の減少で施設利用率は低下傾向にあります。
【有収率】
　令和２年度以降の有収率低下は水道料金免除措置による有収水量の減少によるもので、一過性と考えられます。</t>
    </r>
    <rPh sb="39" eb="41">
      <t>ケイゾク</t>
    </rPh>
    <rPh sb="43" eb="45">
      <t>ゼンコク</t>
    </rPh>
    <rPh sb="45" eb="47">
      <t>ヘイキン</t>
    </rPh>
    <rPh sb="48" eb="50">
      <t>ソンショク</t>
    </rPh>
    <rPh sb="52" eb="54">
      <t>ケンゼン</t>
    </rPh>
    <rPh sb="55" eb="57">
      <t>ジョウタイ</t>
    </rPh>
    <rPh sb="168" eb="170">
      <t>シンガタ</t>
    </rPh>
    <rPh sb="177" eb="182">
      <t>カンセンショウタイサク</t>
    </rPh>
    <rPh sb="186" eb="188">
      <t>スイドウ</t>
    </rPh>
    <rPh sb="188" eb="190">
      <t>リョウキン</t>
    </rPh>
    <rPh sb="190" eb="192">
      <t>メンジョ</t>
    </rPh>
    <rPh sb="192" eb="194">
      <t>ソチ</t>
    </rPh>
    <rPh sb="195" eb="197">
      <t>レイワ</t>
    </rPh>
    <rPh sb="198" eb="200">
      <t>ネンド</t>
    </rPh>
    <rPh sb="200" eb="202">
      <t>イコウ</t>
    </rPh>
    <rPh sb="202" eb="204">
      <t>レイワ</t>
    </rPh>
    <rPh sb="205" eb="207">
      <t>ネンド</t>
    </rPh>
    <rPh sb="209" eb="211">
      <t>ジッシ</t>
    </rPh>
    <rPh sb="213" eb="215">
      <t>レイワ</t>
    </rPh>
    <rPh sb="216" eb="218">
      <t>ネンド</t>
    </rPh>
    <rPh sb="219" eb="221">
      <t>カカク</t>
    </rPh>
    <rPh sb="221" eb="223">
      <t>コウトウ</t>
    </rPh>
    <rPh sb="223" eb="225">
      <t>タイサク</t>
    </rPh>
    <rPh sb="228" eb="230">
      <t>スイドウ</t>
    </rPh>
    <rPh sb="230" eb="232">
      <t>リョウキン</t>
    </rPh>
    <rPh sb="232" eb="234">
      <t>メンジョ</t>
    </rPh>
    <rPh sb="235" eb="237">
      <t>ジッシ</t>
    </rPh>
    <rPh sb="239" eb="241">
      <t>ケッカ</t>
    </rPh>
    <rPh sb="242" eb="244">
      <t>キュウスイ</t>
    </rPh>
    <rPh sb="244" eb="246">
      <t>シュウエキ</t>
    </rPh>
    <rPh sb="247" eb="249">
      <t>ゲンショウ</t>
    </rPh>
    <rPh sb="250" eb="252">
      <t>ヒリツ</t>
    </rPh>
    <rPh sb="253" eb="255">
      <t>ジョウショウ</t>
    </rPh>
    <rPh sb="260" eb="263">
      <t>イッカセイ</t>
    </rPh>
    <rPh sb="267" eb="268">
      <t>カンガ</t>
    </rPh>
    <rPh sb="330" eb="332">
      <t>シタマワ</t>
    </rPh>
    <rPh sb="377" eb="379">
      <t>ジンコウ</t>
    </rPh>
    <rPh sb="379" eb="381">
      <t>ゲンショウ</t>
    </rPh>
    <rPh sb="382" eb="384">
      <t>セッスイ</t>
    </rPh>
    <rPh sb="384" eb="386">
      <t>ギジュツ</t>
    </rPh>
    <rPh sb="387" eb="389">
      <t>コウジョウ</t>
    </rPh>
    <rPh sb="389" eb="390">
      <t>トウ</t>
    </rPh>
    <rPh sb="393" eb="396">
      <t>ハイスイリョウ</t>
    </rPh>
    <rPh sb="397" eb="399">
      <t>ゲンショウ</t>
    </rPh>
    <rPh sb="406" eb="408">
      <t>テイカ</t>
    </rPh>
    <rPh sb="424" eb="426">
      <t>レイワ</t>
    </rPh>
    <rPh sb="427" eb="429">
      <t>ネンド</t>
    </rPh>
    <rPh sb="429" eb="431">
      <t>イコウ</t>
    </rPh>
    <rPh sb="432" eb="434">
      <t>ユウシュウ</t>
    </rPh>
    <rPh sb="434" eb="435">
      <t>リツ</t>
    </rPh>
    <rPh sb="435" eb="437">
      <t>テイカ</t>
    </rPh>
    <rPh sb="438" eb="440">
      <t>スイドウ</t>
    </rPh>
    <rPh sb="440" eb="442">
      <t>リョウキン</t>
    </rPh>
    <rPh sb="442" eb="444">
      <t>メンジョ</t>
    </rPh>
    <rPh sb="444" eb="446">
      <t>ソチ</t>
    </rPh>
    <rPh sb="449" eb="451">
      <t>ユウシュウ</t>
    </rPh>
    <rPh sb="451" eb="453">
      <t>スイリョウ</t>
    </rPh>
    <rPh sb="454" eb="456">
      <t>ゲンショウ</t>
    </rPh>
    <rPh sb="463" eb="466">
      <t>イッカセイ</t>
    </rPh>
    <rPh sb="467" eb="468">
      <t>カンガ</t>
    </rPh>
    <phoneticPr fontId="4"/>
  </si>
  <si>
    <r>
      <t>【有形固定資産減価償却率】
　有形固定資産のうち償却対象資産の減価償却がどの程度進んでいるかを表す指数であり、類似団体、全国平均との比較ではやや上回った状況で推移しています。
【管路経年化率】
　管路経年化率は</t>
    </r>
    <r>
      <rPr>
        <sz val="11"/>
        <rFont val="ＭＳ ゴシック"/>
        <family val="3"/>
        <charset val="128"/>
      </rPr>
      <t>布設年度再調査により一時</t>
    </r>
    <r>
      <rPr>
        <sz val="11"/>
        <color theme="1"/>
        <rFont val="ＭＳ ゴシック"/>
        <family val="3"/>
        <charset val="128"/>
      </rPr>
      <t>改善されましたが、全国平均、類似団体平均値を下回っており、計画的な管路の更新が必要です。
【管路更新率】
　経年比較での変動はありますが、今後も引き続き管路の更新を進める必要性があります｡</t>
    </r>
    <rPh sb="72" eb="74">
      <t>ウワマワ</t>
    </rPh>
    <rPh sb="76" eb="78">
      <t>ジョウキョウ</t>
    </rPh>
    <rPh sb="79" eb="81">
      <t>スイイ</t>
    </rPh>
    <rPh sb="105" eb="107">
      <t>フセツ</t>
    </rPh>
    <rPh sb="107" eb="109">
      <t>ネンド</t>
    </rPh>
    <rPh sb="109" eb="112">
      <t>サイチョウサ</t>
    </rPh>
    <rPh sb="115" eb="117">
      <t>イチジ</t>
    </rPh>
    <rPh sb="171" eb="173">
      <t>ケイネン</t>
    </rPh>
    <rPh sb="173" eb="175">
      <t>ヒカク</t>
    </rPh>
    <rPh sb="177" eb="179">
      <t>ヘンドウ</t>
    </rPh>
    <rPh sb="199" eb="200">
      <t>スス</t>
    </rPh>
    <phoneticPr fontId="4"/>
  </si>
  <si>
    <r>
      <t>　経営の健全性については、</t>
    </r>
    <r>
      <rPr>
        <sz val="11"/>
        <rFont val="ＭＳ ゴシック"/>
        <family val="3"/>
        <charset val="128"/>
      </rPr>
      <t>新型コロナウイルス感染症対策による水道料金免除措置を令和２年度以降実施したため経年変動がありますが、健全な状態を維持しており、</t>
    </r>
    <r>
      <rPr>
        <sz val="11"/>
        <color theme="1"/>
        <rFont val="ＭＳ ゴシック"/>
        <family val="3"/>
        <charset val="128"/>
      </rPr>
      <t>今後も健全経営を維持できるよう努力する必要があります。
　経営の効率性についても健全性と同様理由による変動が見られますが、給水される水量が収益に結びつけられるよう、引き続き漏水対策など有収率の向上が必要です。
　老朽化の状況については、管路の計画的な更新を進めると共に、経営収支率が黒字であることを示す１００％以上を維持し、さらなる経常費用の削減に努め更新投資等に充てる財源の確保が必要と考えられます。</t>
    </r>
    <rPh sb="30" eb="32">
      <t>スイドウ</t>
    </rPh>
    <rPh sb="32" eb="34">
      <t>リョウキン</t>
    </rPh>
    <rPh sb="34" eb="36">
      <t>メンジョ</t>
    </rPh>
    <rPh sb="36" eb="38">
      <t>ソチ</t>
    </rPh>
    <rPh sb="39" eb="41">
      <t>レイワ</t>
    </rPh>
    <rPh sb="42" eb="44">
      <t>ネンド</t>
    </rPh>
    <rPh sb="44" eb="46">
      <t>イコウ</t>
    </rPh>
    <rPh sb="46" eb="48">
      <t>ジッシ</t>
    </rPh>
    <rPh sb="52" eb="54">
      <t>ケイネン</t>
    </rPh>
    <rPh sb="54" eb="56">
      <t>ヘンドウ</t>
    </rPh>
    <rPh sb="63" eb="65">
      <t>ケンゼン</t>
    </rPh>
    <rPh sb="66" eb="68">
      <t>ジョウタイ</t>
    </rPh>
    <rPh sb="69" eb="71">
      <t>イジ</t>
    </rPh>
    <rPh sb="84" eb="86">
      <t>イジ</t>
    </rPh>
    <rPh sb="91" eb="93">
      <t>ドリョク</t>
    </rPh>
    <rPh sb="116" eb="119">
      <t>ケンゼンセイ</t>
    </rPh>
    <rPh sb="120" eb="122">
      <t>ドウヨウ</t>
    </rPh>
    <rPh sb="122" eb="124">
      <t>リユウ</t>
    </rPh>
    <rPh sb="127" eb="129">
      <t>ヘンドウ</t>
    </rPh>
    <rPh sb="130" eb="131">
      <t>ミ</t>
    </rPh>
    <rPh sb="158" eb="159">
      <t>ヒ</t>
    </rPh>
    <rPh sb="160" eb="161">
      <t>ツヅ</t>
    </rPh>
    <rPh sb="168" eb="170">
      <t>ユウシュウ</t>
    </rPh>
    <rPh sb="170" eb="171">
      <t>リツ</t>
    </rPh>
    <rPh sb="172" eb="174">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</si>
</sst>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0070C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0.53</c:v>
                </c:pt>
                <c:pt idx="1">
                  <c:v>0.88</c:v>
                </c:pt>
                <c:pt idx="2">
                  <c:v>0.56999999999999995</c:v>
                </c:pt>
                <c:pt idx="3">
                  <c:v>0.17</c:v>
                </c:pt>
                <c:pt idx="4">
                  <c:v>0.46</c:v>
                </c:pt>
              </c:numCache>
            </c:numRef>
          </c:val>
          <c:extLst>
            <c:ext xmlns:c16="http://schemas.microsoft.com/office/drawing/2014/chart" uri="{C3380CC4-5D6E-409C-BE32-E72D297353CC}">
              <c16:uniqueId val="{00000000-6563-4FCA-B56C-DE9E18839EB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6563-4FCA-B56C-DE9E18839EB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48.83</c:v>
                </c:pt>
                <c:pt idx="1">
                  <c:v>47.93</c:v>
                </c:pt>
                <c:pt idx="2">
                  <c:v>47.41</c:v>
                </c:pt>
                <c:pt idx="3">
                  <c:v>45.25</c:v>
                </c:pt>
                <c:pt idx="4">
                  <c:v>45.38</c:v>
                </c:pt>
              </c:numCache>
            </c:numRef>
          </c:val>
          <c:extLst>
            <c:ext xmlns:c16="http://schemas.microsoft.com/office/drawing/2014/chart" uri="{C3380CC4-5D6E-409C-BE32-E72D297353CC}">
              <c16:uniqueId val="{00000000-60EE-4DC5-84F0-F2009DFFA6A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60EE-4DC5-84F0-F2009DFFA6A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78.489999999999995</c:v>
                </c:pt>
                <c:pt idx="1">
                  <c:v>69.16</c:v>
                </c:pt>
                <c:pt idx="2">
                  <c:v>69.92</c:v>
                </c:pt>
                <c:pt idx="3">
                  <c:v>69.94</c:v>
                </c:pt>
                <c:pt idx="4">
                  <c:v>69.760000000000005</c:v>
                </c:pt>
              </c:numCache>
            </c:numRef>
          </c:val>
          <c:extLst>
            <c:ext xmlns:c16="http://schemas.microsoft.com/office/drawing/2014/chart" uri="{C3380CC4-5D6E-409C-BE32-E72D297353CC}">
              <c16:uniqueId val="{00000000-7EA5-43E2-9DD0-7748A93FADB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7EA5-43E2-9DD0-7748A93FADB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106.8</c:v>
                </c:pt>
                <c:pt idx="1">
                  <c:v>111.99</c:v>
                </c:pt>
                <c:pt idx="2">
                  <c:v>109.5</c:v>
                </c:pt>
                <c:pt idx="3">
                  <c:v>109.64</c:v>
                </c:pt>
                <c:pt idx="4">
                  <c:v>109.14</c:v>
                </c:pt>
              </c:numCache>
            </c:numRef>
          </c:val>
          <c:extLst>
            <c:ext xmlns:c16="http://schemas.microsoft.com/office/drawing/2014/chart" uri="{C3380CC4-5D6E-409C-BE32-E72D297353CC}">
              <c16:uniqueId val="{00000000-172D-4D08-8222-135DDB8195C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172D-4D08-8222-135DDB8195C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53.9</c:v>
                </c:pt>
                <c:pt idx="1">
                  <c:v>53.88</c:v>
                </c:pt>
                <c:pt idx="2">
                  <c:v>55.05</c:v>
                </c:pt>
                <c:pt idx="3">
                  <c:v>56.43</c:v>
                </c:pt>
                <c:pt idx="4">
                  <c:v>56.38</c:v>
                </c:pt>
              </c:numCache>
            </c:numRef>
          </c:val>
          <c:extLst>
            <c:ext xmlns:c16="http://schemas.microsoft.com/office/drawing/2014/chart" uri="{C3380CC4-5D6E-409C-BE32-E72D297353CC}">
              <c16:uniqueId val="{00000000-F4ED-43ED-9C63-CF4BA6A4B8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F4ED-43ED-9C63-CF4BA6A4B8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47.44</c:v>
                </c:pt>
                <c:pt idx="1">
                  <c:v>47.88</c:v>
                </c:pt>
                <c:pt idx="2">
                  <c:v>48.73</c:v>
                </c:pt>
                <c:pt idx="3">
                  <c:v>42.43</c:v>
                </c:pt>
                <c:pt idx="4">
                  <c:v>43.6</c:v>
                </c:pt>
              </c:numCache>
            </c:numRef>
          </c:val>
          <c:extLst>
            <c:ext xmlns:c16="http://schemas.microsoft.com/office/drawing/2014/chart" uri="{C3380CC4-5D6E-409C-BE32-E72D297353CC}">
              <c16:uniqueId val="{00000000-07E4-4250-B144-E890556CF44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07E4-4250-B144-E890556CF44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15-4E14-852F-DB655D927E5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7315-4E14-852F-DB655D927E5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715.47</c:v>
                </c:pt>
                <c:pt idx="1">
                  <c:v>757.02</c:v>
                </c:pt>
                <c:pt idx="2">
                  <c:v>721.18</c:v>
                </c:pt>
                <c:pt idx="3">
                  <c:v>810.3</c:v>
                </c:pt>
                <c:pt idx="4">
                  <c:v>645.69000000000005</c:v>
                </c:pt>
              </c:numCache>
            </c:numRef>
          </c:val>
          <c:extLst>
            <c:ext xmlns:c16="http://schemas.microsoft.com/office/drawing/2014/chart" uri="{C3380CC4-5D6E-409C-BE32-E72D297353CC}">
              <c16:uniqueId val="{00000000-47B2-443C-9D15-A8E7F0C9AA9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47B2-443C-9D15-A8E7F0C9AA9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397.82</c:v>
                </c:pt>
                <c:pt idx="1">
                  <c:v>473.61</c:v>
                </c:pt>
                <c:pt idx="2">
                  <c:v>460.85</c:v>
                </c:pt>
                <c:pt idx="3">
                  <c:v>457.9</c:v>
                </c:pt>
                <c:pt idx="4">
                  <c:v>474.12</c:v>
                </c:pt>
              </c:numCache>
            </c:numRef>
          </c:val>
          <c:extLst>
            <c:ext xmlns:c16="http://schemas.microsoft.com/office/drawing/2014/chart" uri="{C3380CC4-5D6E-409C-BE32-E72D297353CC}">
              <c16:uniqueId val="{00000000-9732-41D1-A8D8-A0210E5CCED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9732-41D1-A8D8-A0210E5CCED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106.97</c:v>
                </c:pt>
                <c:pt idx="1">
                  <c:v>95.03</c:v>
                </c:pt>
                <c:pt idx="2">
                  <c:v>94.66</c:v>
                </c:pt>
                <c:pt idx="3">
                  <c:v>92.15</c:v>
                </c:pt>
                <c:pt idx="4">
                  <c:v>91.39</c:v>
                </c:pt>
              </c:numCache>
            </c:numRef>
          </c:val>
          <c:extLst>
            <c:ext xmlns:c16="http://schemas.microsoft.com/office/drawing/2014/chart" uri="{C3380CC4-5D6E-409C-BE32-E72D297353CC}">
              <c16:uniqueId val="{00000000-B098-45F5-8F26-208C63E700B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B098-45F5-8F26-208C63E700B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112.81</c:v>
                </c:pt>
                <c:pt idx="1">
                  <c:v>127.26</c:v>
                </c:pt>
                <c:pt idx="2">
                  <c:v>127.51</c:v>
                </c:pt>
                <c:pt idx="3">
                  <c:v>131.46</c:v>
                </c:pt>
                <c:pt idx="4">
                  <c:v>133.05000000000001</c:v>
                </c:pt>
              </c:numCache>
            </c:numRef>
          </c:val>
          <c:extLst>
            <c:ext xmlns:c16="http://schemas.microsoft.com/office/drawing/2014/chart" uri="{C3380CC4-5D6E-409C-BE32-E72D297353CC}">
              <c16:uniqueId val="{00000000-BB6C-4CD0-94CA-B9BE819E8EA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BB6C-4CD0-94CA-B9BE819E8EA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85" zoomScaleNormal="100" zoomScaleSheetLayoutView="85" workbookViewId="0"/>
  </sheetViews>
  <sheetFormatPr defaultColWidth="2.625" defaultRowHeight="13.5" x14ac:dyDescent="0.15"/>
  <cols>
    <col min="1" max="1" width="2.625" customWidth="1"/>
    <col min="2" max="62" width="3.75" customWidth="1"/>
    <col min="64" max="77" width="3.125" customWidth="1"/>
    <col min="78" max="78" width="5.3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徳島県　板野町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67"/>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12947</v>
      </c>
      <c r="AM8" s="66"/>
      <c r="AN8" s="66"/>
      <c r="AO8" s="66"/>
      <c r="AP8" s="66"/>
      <c r="AQ8" s="66"/>
      <c r="AR8" s="66"/>
      <c r="AS8" s="66"/>
      <c r="AT8" s="36">
        <f>データ!$S$6</f>
        <v>36.22</v>
      </c>
      <c r="AU8" s="37"/>
      <c r="AV8" s="37"/>
      <c r="AW8" s="37"/>
      <c r="AX8" s="37"/>
      <c r="AY8" s="37"/>
      <c r="AZ8" s="37"/>
      <c r="BA8" s="37"/>
      <c r="BB8" s="55">
        <f>データ!$T$6</f>
        <v>357.45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8" t="s">
        <v>12</v>
      </c>
      <c r="C9" s="49"/>
      <c r="D9" s="49"/>
      <c r="E9" s="49"/>
      <c r="F9" s="49"/>
      <c r="G9" s="49"/>
      <c r="H9" s="49"/>
      <c r="I9" s="48" t="s">
        <v>13</v>
      </c>
      <c r="J9" s="49"/>
      <c r="K9" s="49"/>
      <c r="L9" s="49"/>
      <c r="M9" s="49"/>
      <c r="N9" s="49"/>
      <c r="O9" s="67"/>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6" t="str">
        <f>データ!$N$6</f>
        <v>-</v>
      </c>
      <c r="C10" s="37"/>
      <c r="D10" s="37"/>
      <c r="E10" s="37"/>
      <c r="F10" s="37"/>
      <c r="G10" s="37"/>
      <c r="H10" s="37"/>
      <c r="I10" s="36">
        <f>データ!$O$6</f>
        <v>66.06</v>
      </c>
      <c r="J10" s="37"/>
      <c r="K10" s="37"/>
      <c r="L10" s="37"/>
      <c r="M10" s="37"/>
      <c r="N10" s="37"/>
      <c r="O10" s="65"/>
      <c r="P10" s="55">
        <f>データ!$P$6</f>
        <v>98.32</v>
      </c>
      <c r="Q10" s="55"/>
      <c r="R10" s="55"/>
      <c r="S10" s="55"/>
      <c r="T10" s="55"/>
      <c r="U10" s="55"/>
      <c r="V10" s="55"/>
      <c r="W10" s="66">
        <f>データ!$Q$6</f>
        <v>2420</v>
      </c>
      <c r="X10" s="66"/>
      <c r="Y10" s="66"/>
      <c r="Z10" s="66"/>
      <c r="AA10" s="66"/>
      <c r="AB10" s="66"/>
      <c r="AC10" s="66"/>
      <c r="AD10" s="2"/>
      <c r="AE10" s="2"/>
      <c r="AF10" s="2"/>
      <c r="AG10" s="2"/>
      <c r="AH10" s="2"/>
      <c r="AI10" s="2"/>
      <c r="AJ10" s="2"/>
      <c r="AK10" s="2"/>
      <c r="AL10" s="66">
        <f>データ!$U$6</f>
        <v>12697</v>
      </c>
      <c r="AM10" s="66"/>
      <c r="AN10" s="66"/>
      <c r="AO10" s="66"/>
      <c r="AP10" s="66"/>
      <c r="AQ10" s="66"/>
      <c r="AR10" s="66"/>
      <c r="AS10" s="66"/>
      <c r="AT10" s="36">
        <f>データ!$V$6</f>
        <v>19.399999999999999</v>
      </c>
      <c r="AU10" s="37"/>
      <c r="AV10" s="37"/>
      <c r="AW10" s="37"/>
      <c r="AX10" s="37"/>
      <c r="AY10" s="37"/>
      <c r="AZ10" s="37"/>
      <c r="BA10" s="37"/>
      <c r="BB10" s="55">
        <f>データ!$W$6</f>
        <v>654.48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42"/>
      <c r="BN44" s="42"/>
      <c r="BO44" s="42"/>
      <c r="BP44" s="42"/>
      <c r="BQ44" s="42"/>
      <c r="BR44" s="42"/>
      <c r="BS44" s="42"/>
      <c r="BT44" s="42"/>
      <c r="BU44" s="42"/>
      <c r="BV44" s="42"/>
      <c r="BW44" s="42"/>
      <c r="BX44" s="42"/>
      <c r="BY44" s="42"/>
      <c r="BZ44" s="4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44"/>
      <c r="BN47" s="44"/>
      <c r="BO47" s="44"/>
      <c r="BP47" s="44"/>
      <c r="BQ47" s="44"/>
      <c r="BR47" s="44"/>
      <c r="BS47" s="44"/>
      <c r="BT47" s="44"/>
      <c r="BU47" s="44"/>
      <c r="BV47" s="44"/>
      <c r="BW47" s="44"/>
      <c r="BX47" s="44"/>
      <c r="BY47" s="44"/>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44"/>
      <c r="BN48" s="44"/>
      <c r="BO48" s="44"/>
      <c r="BP48" s="44"/>
      <c r="BQ48" s="44"/>
      <c r="BR48" s="44"/>
      <c r="BS48" s="44"/>
      <c r="BT48" s="44"/>
      <c r="BU48" s="44"/>
      <c r="BV48" s="44"/>
      <c r="BW48" s="44"/>
      <c r="BX48" s="44"/>
      <c r="BY48" s="44"/>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44"/>
      <c r="BN49" s="44"/>
      <c r="BO49" s="44"/>
      <c r="BP49" s="44"/>
      <c r="BQ49" s="44"/>
      <c r="BR49" s="44"/>
      <c r="BS49" s="44"/>
      <c r="BT49" s="44"/>
      <c r="BU49" s="44"/>
      <c r="BV49" s="44"/>
      <c r="BW49" s="44"/>
      <c r="BX49" s="44"/>
      <c r="BY49" s="44"/>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44"/>
      <c r="BN50" s="44"/>
      <c r="BO50" s="44"/>
      <c r="BP50" s="44"/>
      <c r="BQ50" s="44"/>
      <c r="BR50" s="44"/>
      <c r="BS50" s="44"/>
      <c r="BT50" s="44"/>
      <c r="BU50" s="44"/>
      <c r="BV50" s="44"/>
      <c r="BW50" s="44"/>
      <c r="BX50" s="44"/>
      <c r="BY50" s="44"/>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44"/>
      <c r="BN51" s="44"/>
      <c r="BO51" s="44"/>
      <c r="BP51" s="44"/>
      <c r="BQ51" s="44"/>
      <c r="BR51" s="44"/>
      <c r="BS51" s="44"/>
      <c r="BT51" s="44"/>
      <c r="BU51" s="44"/>
      <c r="BV51" s="44"/>
      <c r="BW51" s="44"/>
      <c r="BX51" s="44"/>
      <c r="BY51" s="44"/>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44"/>
      <c r="BN52" s="44"/>
      <c r="BO52" s="44"/>
      <c r="BP52" s="44"/>
      <c r="BQ52" s="44"/>
      <c r="BR52" s="44"/>
      <c r="BS52" s="44"/>
      <c r="BT52" s="44"/>
      <c r="BU52" s="44"/>
      <c r="BV52" s="44"/>
      <c r="BW52" s="44"/>
      <c r="BX52" s="44"/>
      <c r="BY52" s="44"/>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44"/>
      <c r="BN53" s="44"/>
      <c r="BO53" s="44"/>
      <c r="BP53" s="44"/>
      <c r="BQ53" s="44"/>
      <c r="BR53" s="44"/>
      <c r="BS53" s="44"/>
      <c r="BT53" s="44"/>
      <c r="BU53" s="44"/>
      <c r="BV53" s="44"/>
      <c r="BW53" s="44"/>
      <c r="BX53" s="44"/>
      <c r="BY53" s="44"/>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44"/>
      <c r="BN54" s="44"/>
      <c r="BO54" s="44"/>
      <c r="BP54" s="44"/>
      <c r="BQ54" s="44"/>
      <c r="BR54" s="44"/>
      <c r="BS54" s="44"/>
      <c r="BT54" s="44"/>
      <c r="BU54" s="44"/>
      <c r="BV54" s="44"/>
      <c r="BW54" s="44"/>
      <c r="BX54" s="44"/>
      <c r="BY54" s="44"/>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44"/>
      <c r="BN55" s="44"/>
      <c r="BO55" s="44"/>
      <c r="BP55" s="44"/>
      <c r="BQ55" s="44"/>
      <c r="BR55" s="44"/>
      <c r="BS55" s="44"/>
      <c r="BT55" s="44"/>
      <c r="BU55" s="44"/>
      <c r="BV55" s="44"/>
      <c r="BW55" s="44"/>
      <c r="BX55" s="44"/>
      <c r="BY55" s="44"/>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44"/>
      <c r="BN56" s="44"/>
      <c r="BO56" s="44"/>
      <c r="BP56" s="44"/>
      <c r="BQ56" s="44"/>
      <c r="BR56" s="44"/>
      <c r="BS56" s="44"/>
      <c r="BT56" s="44"/>
      <c r="BU56" s="44"/>
      <c r="BV56" s="44"/>
      <c r="BW56" s="44"/>
      <c r="BX56" s="44"/>
      <c r="BY56" s="44"/>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44"/>
      <c r="BN57" s="44"/>
      <c r="BO57" s="44"/>
      <c r="BP57" s="44"/>
      <c r="BQ57" s="44"/>
      <c r="BR57" s="44"/>
      <c r="BS57" s="44"/>
      <c r="BT57" s="44"/>
      <c r="BU57" s="44"/>
      <c r="BV57" s="44"/>
      <c r="BW57" s="44"/>
      <c r="BX57" s="44"/>
      <c r="BY57" s="44"/>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44"/>
      <c r="BN58" s="44"/>
      <c r="BO58" s="44"/>
      <c r="BP58" s="44"/>
      <c r="BQ58" s="44"/>
      <c r="BR58" s="44"/>
      <c r="BS58" s="44"/>
      <c r="BT58" s="44"/>
      <c r="BU58" s="44"/>
      <c r="BV58" s="44"/>
      <c r="BW58" s="44"/>
      <c r="BX58" s="44"/>
      <c r="BY58" s="44"/>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44"/>
      <c r="BN59" s="44"/>
      <c r="BO59" s="44"/>
      <c r="BP59" s="44"/>
      <c r="BQ59" s="44"/>
      <c r="BR59" s="44"/>
      <c r="BS59" s="44"/>
      <c r="BT59" s="44"/>
      <c r="BU59" s="44"/>
      <c r="BV59" s="44"/>
      <c r="BW59" s="44"/>
      <c r="BX59" s="44"/>
      <c r="BY59" s="44"/>
      <c r="BZ59" s="40"/>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38"/>
      <c r="BM60" s="44"/>
      <c r="BN60" s="44"/>
      <c r="BO60" s="44"/>
      <c r="BP60" s="44"/>
      <c r="BQ60" s="44"/>
      <c r="BR60" s="44"/>
      <c r="BS60" s="44"/>
      <c r="BT60" s="44"/>
      <c r="BU60" s="44"/>
      <c r="BV60" s="44"/>
      <c r="BW60" s="44"/>
      <c r="BX60" s="44"/>
      <c r="BY60" s="44"/>
      <c r="BZ60" s="40"/>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38"/>
      <c r="BM61" s="44"/>
      <c r="BN61" s="44"/>
      <c r="BO61" s="44"/>
      <c r="BP61" s="44"/>
      <c r="BQ61" s="44"/>
      <c r="BR61" s="44"/>
      <c r="BS61" s="44"/>
      <c r="BT61" s="44"/>
      <c r="BU61" s="44"/>
      <c r="BV61" s="44"/>
      <c r="BW61" s="44"/>
      <c r="BX61" s="44"/>
      <c r="BY61" s="44"/>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44"/>
      <c r="BN62" s="44"/>
      <c r="BO62" s="44"/>
      <c r="BP62" s="44"/>
      <c r="BQ62" s="44"/>
      <c r="BR62" s="44"/>
      <c r="BS62" s="44"/>
      <c r="BT62" s="44"/>
      <c r="BU62" s="44"/>
      <c r="BV62" s="44"/>
      <c r="BW62" s="44"/>
      <c r="BX62" s="44"/>
      <c r="BY62" s="44"/>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44"/>
      <c r="BN63" s="44"/>
      <c r="BO63" s="44"/>
      <c r="BP63" s="44"/>
      <c r="BQ63" s="44"/>
      <c r="BR63" s="44"/>
      <c r="BS63" s="44"/>
      <c r="BT63" s="44"/>
      <c r="BU63" s="44"/>
      <c r="BV63" s="44"/>
      <c r="BW63" s="44"/>
      <c r="BX63" s="44"/>
      <c r="BY63" s="44"/>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113</v>
      </c>
      <c r="BM66" s="44"/>
      <c r="BN66" s="44"/>
      <c r="BO66" s="44"/>
      <c r="BP66" s="44"/>
      <c r="BQ66" s="44"/>
      <c r="BR66" s="44"/>
      <c r="BS66" s="44"/>
      <c r="BT66" s="44"/>
      <c r="BU66" s="44"/>
      <c r="BV66" s="44"/>
      <c r="BW66" s="44"/>
      <c r="BX66" s="44"/>
      <c r="BY66" s="44"/>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44"/>
      <c r="BN67" s="44"/>
      <c r="BO67" s="44"/>
      <c r="BP67" s="44"/>
      <c r="BQ67" s="44"/>
      <c r="BR67" s="44"/>
      <c r="BS67" s="44"/>
      <c r="BT67" s="44"/>
      <c r="BU67" s="44"/>
      <c r="BV67" s="44"/>
      <c r="BW67" s="44"/>
      <c r="BX67" s="44"/>
      <c r="BY67" s="44"/>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44"/>
      <c r="BN68" s="44"/>
      <c r="BO68" s="44"/>
      <c r="BP68" s="44"/>
      <c r="BQ68" s="44"/>
      <c r="BR68" s="44"/>
      <c r="BS68" s="44"/>
      <c r="BT68" s="44"/>
      <c r="BU68" s="44"/>
      <c r="BV68" s="44"/>
      <c r="BW68" s="44"/>
      <c r="BX68" s="44"/>
      <c r="BY68" s="44"/>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44"/>
      <c r="BN69" s="44"/>
      <c r="BO69" s="44"/>
      <c r="BP69" s="44"/>
      <c r="BQ69" s="44"/>
      <c r="BR69" s="44"/>
      <c r="BS69" s="44"/>
      <c r="BT69" s="44"/>
      <c r="BU69" s="44"/>
      <c r="BV69" s="44"/>
      <c r="BW69" s="44"/>
      <c r="BX69" s="44"/>
      <c r="BY69" s="44"/>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44"/>
      <c r="BN70" s="44"/>
      <c r="BO70" s="44"/>
      <c r="BP70" s="44"/>
      <c r="BQ70" s="44"/>
      <c r="BR70" s="44"/>
      <c r="BS70" s="44"/>
      <c r="BT70" s="44"/>
      <c r="BU70" s="44"/>
      <c r="BV70" s="44"/>
      <c r="BW70" s="44"/>
      <c r="BX70" s="44"/>
      <c r="BY70" s="44"/>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44"/>
      <c r="BN71" s="44"/>
      <c r="BO71" s="44"/>
      <c r="BP71" s="44"/>
      <c r="BQ71" s="44"/>
      <c r="BR71" s="44"/>
      <c r="BS71" s="44"/>
      <c r="BT71" s="44"/>
      <c r="BU71" s="44"/>
      <c r="BV71" s="44"/>
      <c r="BW71" s="44"/>
      <c r="BX71" s="44"/>
      <c r="BY71" s="44"/>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44"/>
      <c r="BN72" s="44"/>
      <c r="BO72" s="44"/>
      <c r="BP72" s="44"/>
      <c r="BQ72" s="44"/>
      <c r="BR72" s="44"/>
      <c r="BS72" s="44"/>
      <c r="BT72" s="44"/>
      <c r="BU72" s="44"/>
      <c r="BV72" s="44"/>
      <c r="BW72" s="44"/>
      <c r="BX72" s="44"/>
      <c r="BY72" s="44"/>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44"/>
      <c r="BN73" s="44"/>
      <c r="BO73" s="44"/>
      <c r="BP73" s="44"/>
      <c r="BQ73" s="44"/>
      <c r="BR73" s="44"/>
      <c r="BS73" s="44"/>
      <c r="BT73" s="44"/>
      <c r="BU73" s="44"/>
      <c r="BV73" s="44"/>
      <c r="BW73" s="44"/>
      <c r="BX73" s="44"/>
      <c r="BY73" s="44"/>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44"/>
      <c r="BN74" s="44"/>
      <c r="BO74" s="44"/>
      <c r="BP74" s="44"/>
      <c r="BQ74" s="44"/>
      <c r="BR74" s="44"/>
      <c r="BS74" s="44"/>
      <c r="BT74" s="44"/>
      <c r="BU74" s="44"/>
      <c r="BV74" s="44"/>
      <c r="BW74" s="44"/>
      <c r="BX74" s="44"/>
      <c r="BY74" s="44"/>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44"/>
      <c r="BN75" s="44"/>
      <c r="BO75" s="44"/>
      <c r="BP75" s="44"/>
      <c r="BQ75" s="44"/>
      <c r="BR75" s="44"/>
      <c r="BS75" s="44"/>
      <c r="BT75" s="44"/>
      <c r="BU75" s="44"/>
      <c r="BV75" s="44"/>
      <c r="BW75" s="44"/>
      <c r="BX75" s="44"/>
      <c r="BY75" s="44"/>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44"/>
      <c r="BN76" s="44"/>
      <c r="BO76" s="44"/>
      <c r="BP76" s="44"/>
      <c r="BQ76" s="44"/>
      <c r="BR76" s="44"/>
      <c r="BS76" s="44"/>
      <c r="BT76" s="44"/>
      <c r="BU76" s="44"/>
      <c r="BV76" s="44"/>
      <c r="BW76" s="44"/>
      <c r="BX76" s="44"/>
      <c r="BY76" s="44"/>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44"/>
      <c r="BN77" s="44"/>
      <c r="BO77" s="44"/>
      <c r="BP77" s="44"/>
      <c r="BQ77" s="44"/>
      <c r="BR77" s="44"/>
      <c r="BS77" s="44"/>
      <c r="BT77" s="44"/>
      <c r="BU77" s="44"/>
      <c r="BV77" s="44"/>
      <c r="BW77" s="44"/>
      <c r="BX77" s="44"/>
      <c r="BY77" s="44"/>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44"/>
      <c r="BN78" s="44"/>
      <c r="BO78" s="44"/>
      <c r="BP78" s="44"/>
      <c r="BQ78" s="44"/>
      <c r="BR78" s="44"/>
      <c r="BS78" s="44"/>
      <c r="BT78" s="44"/>
      <c r="BU78" s="44"/>
      <c r="BV78" s="44"/>
      <c r="BW78" s="44"/>
      <c r="BX78" s="44"/>
      <c r="BY78" s="44"/>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44"/>
      <c r="BN79" s="44"/>
      <c r="BO79" s="44"/>
      <c r="BP79" s="44"/>
      <c r="BQ79" s="44"/>
      <c r="BR79" s="44"/>
      <c r="BS79" s="44"/>
      <c r="BT79" s="44"/>
      <c r="BU79" s="44"/>
      <c r="BV79" s="44"/>
      <c r="BW79" s="44"/>
      <c r="BX79" s="44"/>
      <c r="BY79" s="44"/>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44"/>
      <c r="BN80" s="44"/>
      <c r="BO80" s="44"/>
      <c r="BP80" s="44"/>
      <c r="BQ80" s="44"/>
      <c r="BR80" s="44"/>
      <c r="BS80" s="44"/>
      <c r="BT80" s="44"/>
      <c r="BU80" s="44"/>
      <c r="BV80" s="44"/>
      <c r="BW80" s="44"/>
      <c r="BX80" s="44"/>
      <c r="BY80" s="44"/>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44"/>
      <c r="BN81" s="44"/>
      <c r="BO81" s="44"/>
      <c r="BP81" s="44"/>
      <c r="BQ81" s="44"/>
      <c r="BR81" s="44"/>
      <c r="BS81" s="44"/>
      <c r="BT81" s="44"/>
      <c r="BU81" s="44"/>
      <c r="BV81" s="44"/>
      <c r="BW81" s="44"/>
      <c r="BX81" s="44"/>
      <c r="BY81" s="44"/>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hEtdPBI+z1IvwkTd8EPyU/46XR6YVWpFTjAGntu8av8CbDYqkE0MrvctQjqrTWBovSvFk4sXbVEEBksooVsYQ==" saltValue="m5emEZck1Poowam8K41mw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364045</v>
      </c>
      <c r="D6" s="20">
        <f t="shared" si="3"/>
        <v>46</v>
      </c>
      <c r="E6" s="20">
        <f t="shared" si="3"/>
        <v>1</v>
      </c>
      <c r="F6" s="20">
        <f t="shared" si="3"/>
        <v>0</v>
      </c>
      <c r="G6" s="20">
        <f t="shared" si="3"/>
        <v>1</v>
      </c>
      <c r="H6" s="20" t="str">
        <f t="shared" si="3"/>
        <v>徳島県　板野町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66.06</v>
      </c>
      <c r="P6" s="21">
        <f t="shared" si="3"/>
        <v>98.32</v>
      </c>
      <c r="Q6" s="21">
        <f t="shared" si="3"/>
        <v>2420</v>
      </c>
      <c r="R6" s="21">
        <f t="shared" si="3"/>
        <v>12947</v>
      </c>
      <c r="S6" s="21">
        <f t="shared" si="3"/>
        <v>36.22</v>
      </c>
      <c r="T6" s="21">
        <f t="shared" si="3"/>
        <v>357.45</v>
      </c>
      <c r="U6" s="21">
        <f t="shared" si="3"/>
        <v>12697</v>
      </c>
      <c r="V6" s="21">
        <f t="shared" si="3"/>
        <v>19.399999999999999</v>
      </c>
      <c r="W6" s="21">
        <f t="shared" si="3"/>
        <v>654.48</v>
      </c>
      <c r="X6" s="22">
        <f>IF(X7="",NA(),X7)</f>
        <v>106.8</v>
      </c>
      <c r="Y6" s="22">
        <f t="shared" ref="Y6:AG6" si="4">IF(Y7="",NA(),Y7)</f>
        <v>111.99</v>
      </c>
      <c r="Z6" s="22">
        <f t="shared" si="4"/>
        <v>109.5</v>
      </c>
      <c r="AA6" s="22">
        <f t="shared" si="4"/>
        <v>109.64</v>
      </c>
      <c r="AB6" s="22">
        <f t="shared" si="4"/>
        <v>109.14</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715.47</v>
      </c>
      <c r="AU6" s="22">
        <f t="shared" ref="AU6:BC6" si="6">IF(AU7="",NA(),AU7)</f>
        <v>757.02</v>
      </c>
      <c r="AV6" s="22">
        <f t="shared" si="6"/>
        <v>721.18</v>
      </c>
      <c r="AW6" s="22">
        <f t="shared" si="6"/>
        <v>810.3</v>
      </c>
      <c r="AX6" s="22">
        <f t="shared" si="6"/>
        <v>645.69000000000005</v>
      </c>
      <c r="AY6" s="22">
        <f t="shared" si="6"/>
        <v>362.93</v>
      </c>
      <c r="AZ6" s="22">
        <f t="shared" si="6"/>
        <v>371.81</v>
      </c>
      <c r="BA6" s="22">
        <f t="shared" si="6"/>
        <v>384.23</v>
      </c>
      <c r="BB6" s="22">
        <f t="shared" si="6"/>
        <v>364.3</v>
      </c>
      <c r="BC6" s="22">
        <f t="shared" si="6"/>
        <v>378.87</v>
      </c>
      <c r="BD6" s="21" t="str">
        <f>IF(BD7="","",IF(BD7="-","【-】","【"&amp;SUBSTITUTE(TEXT(BD7,"#,##0.00"),"-","△")&amp;"】"))</f>
        <v>【243.36】</v>
      </c>
      <c r="BE6" s="22">
        <f>IF(BE7="",NA(),BE7)</f>
        <v>397.82</v>
      </c>
      <c r="BF6" s="22">
        <f t="shared" ref="BF6:BN6" si="7">IF(BF7="",NA(),BF7)</f>
        <v>473.61</v>
      </c>
      <c r="BG6" s="22">
        <f t="shared" si="7"/>
        <v>460.85</v>
      </c>
      <c r="BH6" s="22">
        <f t="shared" si="7"/>
        <v>457.9</v>
      </c>
      <c r="BI6" s="22">
        <f t="shared" si="7"/>
        <v>474.12</v>
      </c>
      <c r="BJ6" s="22">
        <f t="shared" si="7"/>
        <v>439.05</v>
      </c>
      <c r="BK6" s="22">
        <f t="shared" si="7"/>
        <v>465.85</v>
      </c>
      <c r="BL6" s="22">
        <f t="shared" si="7"/>
        <v>439.43</v>
      </c>
      <c r="BM6" s="22">
        <f t="shared" si="7"/>
        <v>438.41</v>
      </c>
      <c r="BN6" s="22">
        <f t="shared" si="7"/>
        <v>430.23</v>
      </c>
      <c r="BO6" s="21" t="str">
        <f>IF(BO7="","",IF(BO7="-","【-】","【"&amp;SUBSTITUTE(TEXT(BO7,"#,##0.00"),"-","△")&amp;"】"))</f>
        <v>【265.93】</v>
      </c>
      <c r="BP6" s="22">
        <f>IF(BP7="",NA(),BP7)</f>
        <v>106.97</v>
      </c>
      <c r="BQ6" s="22">
        <f t="shared" ref="BQ6:BY6" si="8">IF(BQ7="",NA(),BQ7)</f>
        <v>95.03</v>
      </c>
      <c r="BR6" s="22">
        <f t="shared" si="8"/>
        <v>94.66</v>
      </c>
      <c r="BS6" s="22">
        <f t="shared" si="8"/>
        <v>92.15</v>
      </c>
      <c r="BT6" s="22">
        <f t="shared" si="8"/>
        <v>91.39</v>
      </c>
      <c r="BU6" s="22">
        <f t="shared" si="8"/>
        <v>95.26</v>
      </c>
      <c r="BV6" s="22">
        <f t="shared" si="8"/>
        <v>92.39</v>
      </c>
      <c r="BW6" s="22">
        <f t="shared" si="8"/>
        <v>94.41</v>
      </c>
      <c r="BX6" s="22">
        <f t="shared" si="8"/>
        <v>90.96</v>
      </c>
      <c r="BY6" s="22">
        <f t="shared" si="8"/>
        <v>90.66</v>
      </c>
      <c r="BZ6" s="21" t="str">
        <f>IF(BZ7="","",IF(BZ7="-","【-】","【"&amp;SUBSTITUTE(TEXT(BZ7,"#,##0.00"),"-","△")&amp;"】"))</f>
        <v>【97.82】</v>
      </c>
      <c r="CA6" s="22">
        <f>IF(CA7="",NA(),CA7)</f>
        <v>112.81</v>
      </c>
      <c r="CB6" s="22">
        <f t="shared" ref="CB6:CJ6" si="9">IF(CB7="",NA(),CB7)</f>
        <v>127.26</v>
      </c>
      <c r="CC6" s="22">
        <f t="shared" si="9"/>
        <v>127.51</v>
      </c>
      <c r="CD6" s="22">
        <f t="shared" si="9"/>
        <v>131.46</v>
      </c>
      <c r="CE6" s="22">
        <f t="shared" si="9"/>
        <v>133.05000000000001</v>
      </c>
      <c r="CF6" s="22">
        <f t="shared" si="9"/>
        <v>192.82</v>
      </c>
      <c r="CG6" s="22">
        <f t="shared" si="9"/>
        <v>192.98</v>
      </c>
      <c r="CH6" s="22">
        <f t="shared" si="9"/>
        <v>192.13</v>
      </c>
      <c r="CI6" s="22">
        <f t="shared" si="9"/>
        <v>197.04</v>
      </c>
      <c r="CJ6" s="22">
        <f t="shared" si="9"/>
        <v>199.33</v>
      </c>
      <c r="CK6" s="21" t="str">
        <f>IF(CK7="","",IF(CK7="-","【-】","【"&amp;SUBSTITUTE(TEXT(CK7,"#,##0.00"),"-","△")&amp;"】"))</f>
        <v>【177.56】</v>
      </c>
      <c r="CL6" s="22">
        <f>IF(CL7="",NA(),CL7)</f>
        <v>48.83</v>
      </c>
      <c r="CM6" s="22">
        <f t="shared" ref="CM6:CU6" si="10">IF(CM7="",NA(),CM7)</f>
        <v>47.93</v>
      </c>
      <c r="CN6" s="22">
        <f t="shared" si="10"/>
        <v>47.41</v>
      </c>
      <c r="CO6" s="22">
        <f t="shared" si="10"/>
        <v>45.25</v>
      </c>
      <c r="CP6" s="22">
        <f t="shared" si="10"/>
        <v>45.38</v>
      </c>
      <c r="CQ6" s="22">
        <f t="shared" si="10"/>
        <v>54.05</v>
      </c>
      <c r="CR6" s="22">
        <f t="shared" si="10"/>
        <v>54.43</v>
      </c>
      <c r="CS6" s="22">
        <f t="shared" si="10"/>
        <v>53.87</v>
      </c>
      <c r="CT6" s="22">
        <f t="shared" si="10"/>
        <v>54.49</v>
      </c>
      <c r="CU6" s="22">
        <f t="shared" si="10"/>
        <v>54.8</v>
      </c>
      <c r="CV6" s="21" t="str">
        <f>IF(CV7="","",IF(CV7="-","【-】","【"&amp;SUBSTITUTE(TEXT(CV7,"#,##0.00"),"-","△")&amp;"】"))</f>
        <v>【59.81】</v>
      </c>
      <c r="CW6" s="22">
        <f>IF(CW7="",NA(),CW7)</f>
        <v>78.489999999999995</v>
      </c>
      <c r="CX6" s="22">
        <f t="shared" ref="CX6:DF6" si="11">IF(CX7="",NA(),CX7)</f>
        <v>69.16</v>
      </c>
      <c r="CY6" s="22">
        <f t="shared" si="11"/>
        <v>69.92</v>
      </c>
      <c r="CZ6" s="22">
        <f t="shared" si="11"/>
        <v>69.94</v>
      </c>
      <c r="DA6" s="22">
        <f t="shared" si="11"/>
        <v>69.760000000000005</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53.9</v>
      </c>
      <c r="DI6" s="22">
        <f t="shared" ref="DI6:DQ6" si="12">IF(DI7="",NA(),DI7)</f>
        <v>53.88</v>
      </c>
      <c r="DJ6" s="22">
        <f t="shared" si="12"/>
        <v>55.05</v>
      </c>
      <c r="DK6" s="22">
        <f t="shared" si="12"/>
        <v>56.43</v>
      </c>
      <c r="DL6" s="22">
        <f t="shared" si="12"/>
        <v>56.38</v>
      </c>
      <c r="DM6" s="22">
        <f t="shared" si="12"/>
        <v>49.12</v>
      </c>
      <c r="DN6" s="22">
        <f t="shared" si="12"/>
        <v>49.39</v>
      </c>
      <c r="DO6" s="22">
        <f t="shared" si="12"/>
        <v>50.75</v>
      </c>
      <c r="DP6" s="22">
        <f t="shared" si="12"/>
        <v>51.72</v>
      </c>
      <c r="DQ6" s="22">
        <f t="shared" si="12"/>
        <v>52.27</v>
      </c>
      <c r="DR6" s="21" t="str">
        <f>IF(DR7="","",IF(DR7="-","【-】","【"&amp;SUBSTITUTE(TEXT(DR7,"#,##0.00"),"-","△")&amp;"】"))</f>
        <v>【52.02】</v>
      </c>
      <c r="DS6" s="22">
        <f>IF(DS7="",NA(),DS7)</f>
        <v>47.44</v>
      </c>
      <c r="DT6" s="22">
        <f t="shared" ref="DT6:EB6" si="13">IF(DT7="",NA(),DT7)</f>
        <v>47.88</v>
      </c>
      <c r="DU6" s="22">
        <f t="shared" si="13"/>
        <v>48.73</v>
      </c>
      <c r="DV6" s="22">
        <f t="shared" si="13"/>
        <v>42.43</v>
      </c>
      <c r="DW6" s="22">
        <f t="shared" si="13"/>
        <v>43.6</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0.53</v>
      </c>
      <c r="EE6" s="22">
        <f t="shared" ref="EE6:EM6" si="14">IF(EE7="",NA(),EE7)</f>
        <v>0.88</v>
      </c>
      <c r="EF6" s="22">
        <f t="shared" si="14"/>
        <v>0.56999999999999995</v>
      </c>
      <c r="EG6" s="22">
        <f t="shared" si="14"/>
        <v>0.17</v>
      </c>
      <c r="EH6" s="22">
        <f t="shared" si="14"/>
        <v>0.46</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364045</v>
      </c>
      <c r="D7" s="24">
        <v>46</v>
      </c>
      <c r="E7" s="24">
        <v>1</v>
      </c>
      <c r="F7" s="24">
        <v>0</v>
      </c>
      <c r="G7" s="24">
        <v>1</v>
      </c>
      <c r="H7" s="24" t="s">
        <v>93</v>
      </c>
      <c r="I7" s="24" t="s">
        <v>94</v>
      </c>
      <c r="J7" s="24" t="s">
        <v>95</v>
      </c>
      <c r="K7" s="24" t="s">
        <v>96</v>
      </c>
      <c r="L7" s="24" t="s">
        <v>97</v>
      </c>
      <c r="M7" s="24" t="s">
        <v>98</v>
      </c>
      <c r="N7" s="25" t="s">
        <v>99</v>
      </c>
      <c r="O7" s="25">
        <v>66.06</v>
      </c>
      <c r="P7" s="25">
        <v>98.32</v>
      </c>
      <c r="Q7" s="25">
        <v>2420</v>
      </c>
      <c r="R7" s="25">
        <v>12947</v>
      </c>
      <c r="S7" s="25">
        <v>36.22</v>
      </c>
      <c r="T7" s="25">
        <v>357.45</v>
      </c>
      <c r="U7" s="25">
        <v>12697</v>
      </c>
      <c r="V7" s="25">
        <v>19.399999999999999</v>
      </c>
      <c r="W7" s="25">
        <v>654.48</v>
      </c>
      <c r="X7" s="25">
        <v>106.8</v>
      </c>
      <c r="Y7" s="25">
        <v>111.99</v>
      </c>
      <c r="Z7" s="25">
        <v>109.5</v>
      </c>
      <c r="AA7" s="25">
        <v>109.64</v>
      </c>
      <c r="AB7" s="25">
        <v>109.14</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715.47</v>
      </c>
      <c r="AU7" s="25">
        <v>757.02</v>
      </c>
      <c r="AV7" s="25">
        <v>721.18</v>
      </c>
      <c r="AW7" s="25">
        <v>810.3</v>
      </c>
      <c r="AX7" s="25">
        <v>645.69000000000005</v>
      </c>
      <c r="AY7" s="25">
        <v>362.93</v>
      </c>
      <c r="AZ7" s="25">
        <v>371.81</v>
      </c>
      <c r="BA7" s="25">
        <v>384.23</v>
      </c>
      <c r="BB7" s="25">
        <v>364.3</v>
      </c>
      <c r="BC7" s="25">
        <v>378.87</v>
      </c>
      <c r="BD7" s="25">
        <v>243.36</v>
      </c>
      <c r="BE7" s="25">
        <v>397.82</v>
      </c>
      <c r="BF7" s="25">
        <v>473.61</v>
      </c>
      <c r="BG7" s="25">
        <v>460.85</v>
      </c>
      <c r="BH7" s="25">
        <v>457.9</v>
      </c>
      <c r="BI7" s="25">
        <v>474.12</v>
      </c>
      <c r="BJ7" s="25">
        <v>439.05</v>
      </c>
      <c r="BK7" s="25">
        <v>465.85</v>
      </c>
      <c r="BL7" s="25">
        <v>439.43</v>
      </c>
      <c r="BM7" s="25">
        <v>438.41</v>
      </c>
      <c r="BN7" s="25">
        <v>430.23</v>
      </c>
      <c r="BO7" s="25">
        <v>265.93</v>
      </c>
      <c r="BP7" s="25">
        <v>106.97</v>
      </c>
      <c r="BQ7" s="25">
        <v>95.03</v>
      </c>
      <c r="BR7" s="25">
        <v>94.66</v>
      </c>
      <c r="BS7" s="25">
        <v>92.15</v>
      </c>
      <c r="BT7" s="25">
        <v>91.39</v>
      </c>
      <c r="BU7" s="25">
        <v>95.26</v>
      </c>
      <c r="BV7" s="25">
        <v>92.39</v>
      </c>
      <c r="BW7" s="25">
        <v>94.41</v>
      </c>
      <c r="BX7" s="25">
        <v>90.96</v>
      </c>
      <c r="BY7" s="25">
        <v>90.66</v>
      </c>
      <c r="BZ7" s="25">
        <v>97.82</v>
      </c>
      <c r="CA7" s="25">
        <v>112.81</v>
      </c>
      <c r="CB7" s="25">
        <v>127.26</v>
      </c>
      <c r="CC7" s="25">
        <v>127.51</v>
      </c>
      <c r="CD7" s="25">
        <v>131.46</v>
      </c>
      <c r="CE7" s="25">
        <v>133.05000000000001</v>
      </c>
      <c r="CF7" s="25">
        <v>192.82</v>
      </c>
      <c r="CG7" s="25">
        <v>192.98</v>
      </c>
      <c r="CH7" s="25">
        <v>192.13</v>
      </c>
      <c r="CI7" s="25">
        <v>197.04</v>
      </c>
      <c r="CJ7" s="25">
        <v>199.33</v>
      </c>
      <c r="CK7" s="25">
        <v>177.56</v>
      </c>
      <c r="CL7" s="25">
        <v>48.83</v>
      </c>
      <c r="CM7" s="25">
        <v>47.93</v>
      </c>
      <c r="CN7" s="25">
        <v>47.41</v>
      </c>
      <c r="CO7" s="25">
        <v>45.25</v>
      </c>
      <c r="CP7" s="25">
        <v>45.38</v>
      </c>
      <c r="CQ7" s="25">
        <v>54.05</v>
      </c>
      <c r="CR7" s="25">
        <v>54.43</v>
      </c>
      <c r="CS7" s="25">
        <v>53.87</v>
      </c>
      <c r="CT7" s="25">
        <v>54.49</v>
      </c>
      <c r="CU7" s="25">
        <v>54.8</v>
      </c>
      <c r="CV7" s="25">
        <v>59.81</v>
      </c>
      <c r="CW7" s="25">
        <v>78.489999999999995</v>
      </c>
      <c r="CX7" s="25">
        <v>69.16</v>
      </c>
      <c r="CY7" s="25">
        <v>69.92</v>
      </c>
      <c r="CZ7" s="25">
        <v>69.94</v>
      </c>
      <c r="DA7" s="25">
        <v>69.760000000000005</v>
      </c>
      <c r="DB7" s="25">
        <v>80.510000000000005</v>
      </c>
      <c r="DC7" s="25">
        <v>79.44</v>
      </c>
      <c r="DD7" s="25">
        <v>79.489999999999995</v>
      </c>
      <c r="DE7" s="25">
        <v>78.8</v>
      </c>
      <c r="DF7" s="25">
        <v>77.98</v>
      </c>
      <c r="DG7" s="25">
        <v>89.42</v>
      </c>
      <c r="DH7" s="25">
        <v>53.9</v>
      </c>
      <c r="DI7" s="25">
        <v>53.88</v>
      </c>
      <c r="DJ7" s="25">
        <v>55.05</v>
      </c>
      <c r="DK7" s="25">
        <v>56.43</v>
      </c>
      <c r="DL7" s="25">
        <v>56.38</v>
      </c>
      <c r="DM7" s="25">
        <v>49.12</v>
      </c>
      <c r="DN7" s="25">
        <v>49.39</v>
      </c>
      <c r="DO7" s="25">
        <v>50.75</v>
      </c>
      <c r="DP7" s="25">
        <v>51.72</v>
      </c>
      <c r="DQ7" s="25">
        <v>52.27</v>
      </c>
      <c r="DR7" s="25">
        <v>52.02</v>
      </c>
      <c r="DS7" s="25">
        <v>47.44</v>
      </c>
      <c r="DT7" s="25">
        <v>47.88</v>
      </c>
      <c r="DU7" s="25">
        <v>48.73</v>
      </c>
      <c r="DV7" s="25">
        <v>42.43</v>
      </c>
      <c r="DW7" s="25">
        <v>43.6</v>
      </c>
      <c r="DX7" s="25">
        <v>16.760000000000002</v>
      </c>
      <c r="DY7" s="25">
        <v>18.57</v>
      </c>
      <c r="DZ7" s="25">
        <v>21.14</v>
      </c>
      <c r="EA7" s="25">
        <v>22.12</v>
      </c>
      <c r="EB7" s="25">
        <v>25.67</v>
      </c>
      <c r="EC7" s="25">
        <v>25.37</v>
      </c>
      <c r="ED7" s="25">
        <v>0.53</v>
      </c>
      <c r="EE7" s="25">
        <v>0.88</v>
      </c>
      <c r="EF7" s="25">
        <v>0.56999999999999995</v>
      </c>
      <c r="EG7" s="25">
        <v>0.17</v>
      </c>
      <c r="EH7" s="25">
        <v>0.46</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108</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2025-02-04T00:02:36Z</cp:lastPrinted>
  <dcterms:created xsi:type="dcterms:W3CDTF">2025-01-24T06:54:02Z</dcterms:created>
  <dcterms:modified xsi:type="dcterms:W3CDTF">2025-02-17T01:53:13Z</dcterms:modified>
  <cp:category/>
</cp:coreProperties>
</file>