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  適  用】経営比較分析表\01-01［法適］上水道\"/>
    </mc:Choice>
  </mc:AlternateContent>
  <xr:revisionPtr revIDLastSave="0" documentId="13_ncr:1_{2DE8AC3A-12FB-4E5D-9011-11466B60EDC2}" xr6:coauthVersionLast="47" xr6:coauthVersionMax="47" xr10:uidLastSave="{00000000-0000-0000-0000-000000000000}"/>
  <workbookProtection workbookAlgorithmName="SHA-512" workbookHashValue="7Yg5IHuRJzEAtsxPEeXAxpmiSqLBPuQq1LFHa/luwCs1lA2CjBiSmzxLm76dfXRQDXnJnjr+O7Tb0rf7AJcpEA==" workbookSaltValue="Adkk34EBumbB7oLzhclZbw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J85" i="4"/>
  <c r="I85" i="4"/>
  <c r="E85" i="4"/>
  <c r="BB10" i="4"/>
  <c r="AT10" i="4"/>
  <c r="AL10" i="4"/>
  <c r="W10" i="4"/>
  <c r="B10" i="4"/>
  <c r="BB8" i="4"/>
  <c r="AL8" i="4"/>
  <c r="I8" i="4"/>
  <c r="B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<sst xmlns="http://schemas.openxmlformats.org/spreadsheetml/2006/main" count="228" uniqueCount="113">
  <si>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</si>
  <si>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</si>
  <si>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</si>
  <si>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</si>
  <si>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</si>
  <si>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</si>
  <si>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</si>
  <si>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</si>
  <si>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</si>
  <si>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</si>
  <si>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</si>
  <si>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</si>
  <si>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</si>
  <si>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</si>
  <si>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</si>
  <si>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</si>
  <si>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</si>
  <si>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</si>
  <si>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</si>
  <si>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</si>
  <si>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</si>
  <si>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</si>
  <si>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</si>
  <si>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</si>
  <si>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</si>
  <si>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</si>
  <si>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</si>
  <si>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</si>
  <si>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</si>
  <si>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</si>
  <si>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</si>
  <si>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</si>
  <si>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</si>
  <si>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</si>
  <si>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</si>
  <si>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</si>
  <si>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</si>
  <si>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</si>
  <si>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</si>
  <si>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</si>
  <si>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</si>
  <si>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</si>
  <si>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</si>
  <si>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</si>
  <si>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</si>
  <si>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</si>
  <si>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</si>
  <si>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</si>
  <si>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</si>
  <si>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</si>
  <si>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</si>
  <si>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</si>
  <si>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</si>
  <si>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</si>
  <si>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</si>
  <si>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</si>
  <si>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</si>
  <si>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</si>
  <si>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</si>
  <si>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</si>
  <si>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</si>
  <si>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</si>
  <si>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</si>
  <si>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</si>
  <si>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</si>
  <si>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</si>
  <si>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</si>
  <si>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</si>
  <si>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</si>
  <si>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</si>
  <si>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</si>
  <si>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</si>
  <si>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</si>
  <si>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</si>
  <si>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</si>
  <si>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</si>
  <si>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</si>
  <si>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</si>
  <si>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</si>
  <si>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</si>
  <si>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</si>
  <si>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</si>
  <si>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</si>
  <si>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</si>
  <si>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</si>
  <si>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</si>
  <si>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</si>
  <si>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</si>
  <si>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</si>
  <si>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</si>
  <si>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</si>
  <si>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</si>
  <si>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</si>
  <si>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</si>
  <si>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</si>
  <si>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</si>
  <si>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</si>
  <si>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</si>
  <si>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</si>
  <si>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</si>
  <si>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</si>
  <si>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</si>
  <si>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</si>
  <si>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</si>
  <si>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</si>
  <si>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</si>
  <si>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</si>
  <si>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</si>
  <si>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</si>
  <si>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</si>
  <si>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
　令和２年度に簡易水道との会計統合を行い、水道料金の統一を行い給水収益は増加したが、管路の老朽化や重要幹線管路の耐震化等もあり、定期的に料金体系の見直しや施設統合なども検討していく。
　材料費や動力費の高騰に伴い、支出が増加傾向にあり、令和５年度に経営戦略の見直しを行い、それを基に今後も効率的な経営を図っていく。</t>
    <phoneticPr fontId="4"/>
  </si>
  <si>
    <t>　平成８年度～平成１６年度にかけて石綿セメント管等老朽管の更新を行っている。
　道路の改修や公共下水道工事の施工に合わせ、水道管の更新を実施している状況ではあるが、重要幹線管路の耐震化に向けて早急に取り組んでいく必要がある。</t>
    <phoneticPr fontId="4"/>
  </si>
  <si>
    <t>　給水人口の減少や節水意識の向上等により、給水収益は減少傾向にある一方、安定した水の供給を図るため、施設の修繕・更新・耐震化は継続して実施していく必要がある。
　経営戦略に基づき、投資・財政計画を十分検討して、効率的な経営を図っていく。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</si>
</sst>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0.44</c:v>
                </c:pt>
                <c:pt idx="3" formatCode="#,##0.00;&quot;△&quot;#,##0.00;&quot;-&quot;">
                  <c:v>0.11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E-4153-977C-FDE32F58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</c:v>
                </c:pt>
                <c:pt idx="2">
                  <c:v>0.36</c:v>
                </c:pt>
                <c:pt idx="3">
                  <c:v>0.56999999999999995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E-4153-977C-FDE32F58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37.200000000000003</c:v>
                </c:pt>
                <c:pt idx="1">
                  <c:v>43.83</c:v>
                </c:pt>
                <c:pt idx="2">
                  <c:v>43.46</c:v>
                </c:pt>
                <c:pt idx="3">
                  <c:v>72.84</c:v>
                </c:pt>
                <c:pt idx="4">
                  <c:v>69.78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3-4FB7-AF8F-DBF89753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49.38</c:v>
                </c:pt>
                <c:pt idx="2">
                  <c:v>50.09</c:v>
                </c:pt>
                <c:pt idx="3">
                  <c:v>50.1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3-4FB7-AF8F-DBF89753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87.7</c:v>
                </c:pt>
                <c:pt idx="1">
                  <c:v>73.58</c:v>
                </c:pt>
                <c:pt idx="2">
                  <c:v>74.19</c:v>
                </c:pt>
                <c:pt idx="3">
                  <c:v>73.56</c:v>
                </c:pt>
                <c:pt idx="4">
                  <c:v>76.180000000000007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7-4E28-8BFA-F53E11919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78.09</c:v>
                </c:pt>
                <c:pt idx="1">
                  <c:v>78.010000000000005</c:v>
                </c:pt>
                <c:pt idx="2">
                  <c:v>77.599999999999994</c:v>
                </c:pt>
                <c:pt idx="3">
                  <c:v>77.3</c:v>
                </c:pt>
                <c:pt idx="4">
                  <c:v>76.64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7-4E28-8BFA-F53E11919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106.94</c:v>
                </c:pt>
                <c:pt idx="1">
                  <c:v>120.34</c:v>
                </c:pt>
                <c:pt idx="2">
                  <c:v>114.35</c:v>
                </c:pt>
                <c:pt idx="3">
                  <c:v>115.85</c:v>
                </c:pt>
                <c:pt idx="4">
                  <c:v>108.92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4-4338-83EF-AEE9CE4F6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104.35</c:v>
                </c:pt>
                <c:pt idx="1">
                  <c:v>105.34</c:v>
                </c:pt>
                <c:pt idx="2">
                  <c:v>105.77</c:v>
                </c:pt>
                <c:pt idx="3">
                  <c:v>104.82</c:v>
                </c:pt>
                <c:pt idx="4">
                  <c:v>106.46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4-4338-83EF-AEE9CE4F6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53.54</c:v>
                </c:pt>
                <c:pt idx="1">
                  <c:v>51.53</c:v>
                </c:pt>
                <c:pt idx="2">
                  <c:v>53.66</c:v>
                </c:pt>
                <c:pt idx="3">
                  <c:v>55.03</c:v>
                </c:pt>
                <c:pt idx="4">
                  <c:v>57.06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2-4379-A5BF-713B1D4C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47.31</c:v>
                </c:pt>
                <c:pt idx="1">
                  <c:v>47.5</c:v>
                </c:pt>
                <c:pt idx="2">
                  <c:v>48.41</c:v>
                </c:pt>
                <c:pt idx="3">
                  <c:v>50.02</c:v>
                </c:pt>
                <c:pt idx="4">
                  <c:v>51.38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2-4379-A5BF-713B1D4C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7-424D-98DA-361466E2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17.399999999999999</c:v>
                </c:pt>
                <c:pt idx="2">
                  <c:v>18.64</c:v>
                </c:pt>
                <c:pt idx="3">
                  <c:v>19.510000000000002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7-424D-98DA-361466E2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F-43E8-8530-CFA87F49D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21.69</c:v>
                </c:pt>
                <c:pt idx="1">
                  <c:v>24.04</c:v>
                </c:pt>
                <c:pt idx="2">
                  <c:v>28.03</c:v>
                </c:pt>
                <c:pt idx="3">
                  <c:v>26.73</c:v>
                </c:pt>
                <c:pt idx="4">
                  <c:v>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F-43E8-8530-CFA87F49D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1459.48</c:v>
                </c:pt>
                <c:pt idx="1">
                  <c:v>634.92999999999995</c:v>
                </c:pt>
                <c:pt idx="2">
                  <c:v>651.71</c:v>
                </c:pt>
                <c:pt idx="3">
                  <c:v>732.66</c:v>
                </c:pt>
                <c:pt idx="4">
                  <c:v>775.55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A-49A9-8B23-3C647785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301.04000000000002</c:v>
                </c:pt>
                <c:pt idx="1">
                  <c:v>305.08</c:v>
                </c:pt>
                <c:pt idx="2">
                  <c:v>305.33999999999997</c:v>
                </c:pt>
                <c:pt idx="3">
                  <c:v>310.01</c:v>
                </c:pt>
                <c:pt idx="4">
                  <c:v>311.12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A-49A9-8B23-3C647785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368.66</c:v>
                </c:pt>
                <c:pt idx="1">
                  <c:v>529.28</c:v>
                </c:pt>
                <c:pt idx="2">
                  <c:v>468.43</c:v>
                </c:pt>
                <c:pt idx="3">
                  <c:v>437.96</c:v>
                </c:pt>
                <c:pt idx="4">
                  <c:v>401.33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6-43CA-AA56-82598249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551.62</c:v>
                </c:pt>
                <c:pt idx="1">
                  <c:v>585.59</c:v>
                </c:pt>
                <c:pt idx="2">
                  <c:v>561.34</c:v>
                </c:pt>
                <c:pt idx="3">
                  <c:v>538.33000000000004</c:v>
                </c:pt>
                <c:pt idx="4">
                  <c:v>515.14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6-43CA-AA56-82598249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107.19</c:v>
                </c:pt>
                <c:pt idx="1">
                  <c:v>125.12</c:v>
                </c:pt>
                <c:pt idx="2">
                  <c:v>116.14</c:v>
                </c:pt>
                <c:pt idx="3">
                  <c:v>118.22</c:v>
                </c:pt>
                <c:pt idx="4">
                  <c:v>109.27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D-4EB5-B95F-1675D4E39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87.11</c:v>
                </c:pt>
                <c:pt idx="1">
                  <c:v>82.78</c:v>
                </c:pt>
                <c:pt idx="2">
                  <c:v>84.82</c:v>
                </c:pt>
                <c:pt idx="3">
                  <c:v>82.29</c:v>
                </c:pt>
                <c:pt idx="4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EB5-B95F-1675D4E39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120.89</c:v>
                </c:pt>
                <c:pt idx="1">
                  <c:v>113.04</c:v>
                </c:pt>
                <c:pt idx="2">
                  <c:v>124.27</c:v>
                </c:pt>
                <c:pt idx="3">
                  <c:v>122.82</c:v>
                </c:pt>
                <c:pt idx="4">
                  <c:v>132.69999999999999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C-4598-8D5F-A0A88AE4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223.98</c:v>
                </c:pt>
                <c:pt idx="1">
                  <c:v>225.09</c:v>
                </c:pt>
                <c:pt idx="2">
                  <c:v>224.82</c:v>
                </c:pt>
                <c:pt idx="3">
                  <c:v>230.85</c:v>
                </c:pt>
                <c:pt idx="4">
                  <c:v>230.21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C-4598-8D5F-A0A88AE4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徳島県　海陽町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A8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8402</v>
      </c>
      <c r="AM8" s="44"/>
      <c r="AN8" s="44"/>
      <c r="AO8" s="44"/>
      <c r="AP8" s="44"/>
      <c r="AQ8" s="44"/>
      <c r="AR8" s="44"/>
      <c r="AS8" s="44"/>
      <c r="AT8" s="45">
        <f>データ!$S$6</f>
        <v>327.67</v>
      </c>
      <c r="AU8" s="46"/>
      <c r="AV8" s="46"/>
      <c r="AW8" s="46"/>
      <c r="AX8" s="46"/>
      <c r="AY8" s="46"/>
      <c r="AZ8" s="46"/>
      <c r="BA8" s="46"/>
      <c r="BB8" s="47">
        <f>データ!$T$6</f>
        <v>25.64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76.290000000000006</v>
      </c>
      <c r="J10" s="46"/>
      <c r="K10" s="46"/>
      <c r="L10" s="46"/>
      <c r="M10" s="46"/>
      <c r="N10" s="46"/>
      <c r="O10" s="80"/>
      <c r="P10" s="47">
        <f>データ!$P$6</f>
        <v>88.42</v>
      </c>
      <c r="Q10" s="47"/>
      <c r="R10" s="47"/>
      <c r="S10" s="47"/>
      <c r="T10" s="47"/>
      <c r="U10" s="47"/>
      <c r="V10" s="47"/>
      <c r="W10" s="44">
        <f>データ!$Q$6</f>
        <v>2690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7331</v>
      </c>
      <c r="AM10" s="44"/>
      <c r="AN10" s="44"/>
      <c r="AO10" s="44"/>
      <c r="AP10" s="44"/>
      <c r="AQ10" s="44"/>
      <c r="AR10" s="44"/>
      <c r="AS10" s="44"/>
      <c r="AT10" s="45">
        <f>データ!$V$6</f>
        <v>17.12</v>
      </c>
      <c r="AU10" s="46"/>
      <c r="AV10" s="46"/>
      <c r="AW10" s="46"/>
      <c r="AX10" s="46"/>
      <c r="AY10" s="46"/>
      <c r="AZ10" s="46"/>
      <c r="BA10" s="46"/>
      <c r="BB10" s="47">
        <f>データ!$W$6</f>
        <v>428.21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110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111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112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3O03L7LR3lJc7WpXXs1RBPHVNXkB45j/oTlGNzaVyXqTT5v//Ttv8zZHj5cvxs0AERSPdeJxFjL0fJlA5oPIlQ==" saltValue="KmgLMP4/9tydnCBsg4GJi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363880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徳島県　海陽町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76.290000000000006</v>
      </c>
      <c r="P6" s="21">
        <f t="shared" si="3"/>
        <v>88.42</v>
      </c>
      <c r="Q6" s="21">
        <f t="shared" si="3"/>
        <v>2690</v>
      </c>
      <c r="R6" s="21">
        <f t="shared" si="3"/>
        <v>8402</v>
      </c>
      <c r="S6" s="21">
        <f t="shared" si="3"/>
        <v>327.67</v>
      </c>
      <c r="T6" s="21">
        <f t="shared" si="3"/>
        <v>25.64</v>
      </c>
      <c r="U6" s="21">
        <f t="shared" si="3"/>
        <v>7331</v>
      </c>
      <c r="V6" s="21">
        <f t="shared" si="3"/>
        <v>17.12</v>
      </c>
      <c r="W6" s="21">
        <f t="shared" si="3"/>
        <v>428.21</v>
      </c>
      <c r="X6" s="22">
        <f>IF(X7="",NA(),X7)</f>
        <v>106.94</v>
      </c>
      <c r="Y6" s="22">
        <f t="shared" ref="Y6:AG6" si="4">IF(Y7="",NA(),Y7)</f>
        <v>120.34</v>
      </c>
      <c r="Z6" s="22">
        <f t="shared" si="4"/>
        <v>114.35</v>
      </c>
      <c r="AA6" s="22">
        <f t="shared" si="4"/>
        <v>115.85</v>
      </c>
      <c r="AB6" s="22">
        <f t="shared" si="4"/>
        <v>108.92</v>
      </c>
      <c r="AC6" s="22">
        <f t="shared" si="4"/>
        <v>104.35</v>
      </c>
      <c r="AD6" s="22">
        <f t="shared" si="4"/>
        <v>105.34</v>
      </c>
      <c r="AE6" s="22">
        <f t="shared" si="4"/>
        <v>105.77</v>
      </c>
      <c r="AF6" s="22">
        <f t="shared" si="4"/>
        <v>104.82</v>
      </c>
      <c r="AG6" s="22">
        <f t="shared" si="4"/>
        <v>106.46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21.69</v>
      </c>
      <c r="AO6" s="22">
        <f t="shared" si="5"/>
        <v>24.04</v>
      </c>
      <c r="AP6" s="22">
        <f t="shared" si="5"/>
        <v>28.03</v>
      </c>
      <c r="AQ6" s="22">
        <f t="shared" si="5"/>
        <v>26.73</v>
      </c>
      <c r="AR6" s="22">
        <f t="shared" si="5"/>
        <v>27.85</v>
      </c>
      <c r="AS6" s="21" t="str">
        <f>IF(AS7="","",IF(AS7="-","【-】","【"&amp;SUBSTITUTE(TEXT(AS7,"#,##0.00"),"-","△")&amp;"】"))</f>
        <v>【1.50】</v>
      </c>
      <c r="AT6" s="22">
        <f>IF(AT7="",NA(),AT7)</f>
        <v>1459.48</v>
      </c>
      <c r="AU6" s="22">
        <f t="shared" ref="AU6:BC6" si="6">IF(AU7="",NA(),AU7)</f>
        <v>634.92999999999995</v>
      </c>
      <c r="AV6" s="22">
        <f t="shared" si="6"/>
        <v>651.71</v>
      </c>
      <c r="AW6" s="22">
        <f t="shared" si="6"/>
        <v>732.66</v>
      </c>
      <c r="AX6" s="22">
        <f t="shared" si="6"/>
        <v>775.55</v>
      </c>
      <c r="AY6" s="22">
        <f t="shared" si="6"/>
        <v>301.04000000000002</v>
      </c>
      <c r="AZ6" s="22">
        <f t="shared" si="6"/>
        <v>305.08</v>
      </c>
      <c r="BA6" s="22">
        <f t="shared" si="6"/>
        <v>305.33999999999997</v>
      </c>
      <c r="BB6" s="22">
        <f t="shared" si="6"/>
        <v>310.01</v>
      </c>
      <c r="BC6" s="22">
        <f t="shared" si="6"/>
        <v>311.12</v>
      </c>
      <c r="BD6" s="21" t="str">
        <f>IF(BD7="","",IF(BD7="-","【-】","【"&amp;SUBSTITUTE(TEXT(BD7,"#,##0.00"),"-","△")&amp;"】"))</f>
        <v>【243.36】</v>
      </c>
      <c r="BE6" s="22">
        <f>IF(BE7="",NA(),BE7)</f>
        <v>368.66</v>
      </c>
      <c r="BF6" s="22">
        <f t="shared" ref="BF6:BN6" si="7">IF(BF7="",NA(),BF7)</f>
        <v>529.28</v>
      </c>
      <c r="BG6" s="22">
        <f t="shared" si="7"/>
        <v>468.43</v>
      </c>
      <c r="BH6" s="22">
        <f t="shared" si="7"/>
        <v>437.96</v>
      </c>
      <c r="BI6" s="22">
        <f t="shared" si="7"/>
        <v>401.33</v>
      </c>
      <c r="BJ6" s="22">
        <f t="shared" si="7"/>
        <v>551.62</v>
      </c>
      <c r="BK6" s="22">
        <f t="shared" si="7"/>
        <v>585.59</v>
      </c>
      <c r="BL6" s="22">
        <f t="shared" si="7"/>
        <v>561.34</v>
      </c>
      <c r="BM6" s="22">
        <f t="shared" si="7"/>
        <v>538.33000000000004</v>
      </c>
      <c r="BN6" s="22">
        <f t="shared" si="7"/>
        <v>515.14</v>
      </c>
      <c r="BO6" s="21" t="str">
        <f>IF(BO7="","",IF(BO7="-","【-】","【"&amp;SUBSTITUTE(TEXT(BO7,"#,##0.00"),"-","△")&amp;"】"))</f>
        <v>【265.93】</v>
      </c>
      <c r="BP6" s="22">
        <f>IF(BP7="",NA(),BP7)</f>
        <v>107.19</v>
      </c>
      <c r="BQ6" s="22">
        <f t="shared" ref="BQ6:BY6" si="8">IF(BQ7="",NA(),BQ7)</f>
        <v>125.12</v>
      </c>
      <c r="BR6" s="22">
        <f t="shared" si="8"/>
        <v>116.14</v>
      </c>
      <c r="BS6" s="22">
        <f t="shared" si="8"/>
        <v>118.22</v>
      </c>
      <c r="BT6" s="22">
        <f t="shared" si="8"/>
        <v>109.27</v>
      </c>
      <c r="BU6" s="22">
        <f t="shared" si="8"/>
        <v>87.11</v>
      </c>
      <c r="BV6" s="22">
        <f t="shared" si="8"/>
        <v>82.78</v>
      </c>
      <c r="BW6" s="22">
        <f t="shared" si="8"/>
        <v>84.82</v>
      </c>
      <c r="BX6" s="22">
        <f t="shared" si="8"/>
        <v>82.29</v>
      </c>
      <c r="BY6" s="22">
        <f t="shared" si="8"/>
        <v>84.16</v>
      </c>
      <c r="BZ6" s="21" t="str">
        <f>IF(BZ7="","",IF(BZ7="-","【-】","【"&amp;SUBSTITUTE(TEXT(BZ7,"#,##0.00"),"-","△")&amp;"】"))</f>
        <v>【97.82】</v>
      </c>
      <c r="CA6" s="22">
        <f>IF(CA7="",NA(),CA7)</f>
        <v>120.89</v>
      </c>
      <c r="CB6" s="22">
        <f t="shared" ref="CB6:CJ6" si="9">IF(CB7="",NA(),CB7)</f>
        <v>113.04</v>
      </c>
      <c r="CC6" s="22">
        <f t="shared" si="9"/>
        <v>124.27</v>
      </c>
      <c r="CD6" s="22">
        <f t="shared" si="9"/>
        <v>122.82</v>
      </c>
      <c r="CE6" s="22">
        <f t="shared" si="9"/>
        <v>132.69999999999999</v>
      </c>
      <c r="CF6" s="22">
        <f t="shared" si="9"/>
        <v>223.98</v>
      </c>
      <c r="CG6" s="22">
        <f t="shared" si="9"/>
        <v>225.09</v>
      </c>
      <c r="CH6" s="22">
        <f t="shared" si="9"/>
        <v>224.82</v>
      </c>
      <c r="CI6" s="22">
        <f t="shared" si="9"/>
        <v>230.85</v>
      </c>
      <c r="CJ6" s="22">
        <f t="shared" si="9"/>
        <v>230.21</v>
      </c>
      <c r="CK6" s="21" t="str">
        <f>IF(CK7="","",IF(CK7="-","【-】","【"&amp;SUBSTITUTE(TEXT(CK7,"#,##0.00"),"-","△")&amp;"】"))</f>
        <v>【177.56】</v>
      </c>
      <c r="CL6" s="22">
        <f>IF(CL7="",NA(),CL7)</f>
        <v>37.200000000000003</v>
      </c>
      <c r="CM6" s="22">
        <f t="shared" ref="CM6:CU6" si="10">IF(CM7="",NA(),CM7)</f>
        <v>43.83</v>
      </c>
      <c r="CN6" s="22">
        <f t="shared" si="10"/>
        <v>43.46</v>
      </c>
      <c r="CO6" s="22">
        <f t="shared" si="10"/>
        <v>72.84</v>
      </c>
      <c r="CP6" s="22">
        <f t="shared" si="10"/>
        <v>69.78</v>
      </c>
      <c r="CQ6" s="22">
        <f t="shared" si="10"/>
        <v>49.64</v>
      </c>
      <c r="CR6" s="22">
        <f t="shared" si="10"/>
        <v>49.38</v>
      </c>
      <c r="CS6" s="22">
        <f t="shared" si="10"/>
        <v>50.09</v>
      </c>
      <c r="CT6" s="22">
        <f t="shared" si="10"/>
        <v>50.1</v>
      </c>
      <c r="CU6" s="22">
        <f t="shared" si="10"/>
        <v>49.76</v>
      </c>
      <c r="CV6" s="21" t="str">
        <f>IF(CV7="","",IF(CV7="-","【-】","【"&amp;SUBSTITUTE(TEXT(CV7,"#,##0.00"),"-","△")&amp;"】"))</f>
        <v>【59.81】</v>
      </c>
      <c r="CW6" s="22">
        <f>IF(CW7="",NA(),CW7)</f>
        <v>87.7</v>
      </c>
      <c r="CX6" s="22">
        <f t="shared" ref="CX6:DF6" si="11">IF(CX7="",NA(),CX7)</f>
        <v>73.58</v>
      </c>
      <c r="CY6" s="22">
        <f t="shared" si="11"/>
        <v>74.19</v>
      </c>
      <c r="CZ6" s="22">
        <f t="shared" si="11"/>
        <v>73.56</v>
      </c>
      <c r="DA6" s="22">
        <f t="shared" si="11"/>
        <v>76.180000000000007</v>
      </c>
      <c r="DB6" s="22">
        <f t="shared" si="11"/>
        <v>78.09</v>
      </c>
      <c r="DC6" s="22">
        <f t="shared" si="11"/>
        <v>78.010000000000005</v>
      </c>
      <c r="DD6" s="22">
        <f t="shared" si="11"/>
        <v>77.599999999999994</v>
      </c>
      <c r="DE6" s="22">
        <f t="shared" si="11"/>
        <v>77.3</v>
      </c>
      <c r="DF6" s="22">
        <f t="shared" si="11"/>
        <v>76.64</v>
      </c>
      <c r="DG6" s="21" t="str">
        <f>IF(DG7="","",IF(DG7="-","【-】","【"&amp;SUBSTITUTE(TEXT(DG7,"#,##0.00"),"-","△")&amp;"】"))</f>
        <v>【89.42】</v>
      </c>
      <c r="DH6" s="22">
        <f>IF(DH7="",NA(),DH7)</f>
        <v>53.54</v>
      </c>
      <c r="DI6" s="22">
        <f t="shared" ref="DI6:DQ6" si="12">IF(DI7="",NA(),DI7)</f>
        <v>51.53</v>
      </c>
      <c r="DJ6" s="22">
        <f t="shared" si="12"/>
        <v>53.66</v>
      </c>
      <c r="DK6" s="22">
        <f t="shared" si="12"/>
        <v>55.03</v>
      </c>
      <c r="DL6" s="22">
        <f t="shared" si="12"/>
        <v>57.06</v>
      </c>
      <c r="DM6" s="22">
        <f t="shared" si="12"/>
        <v>47.31</v>
      </c>
      <c r="DN6" s="22">
        <f t="shared" si="12"/>
        <v>47.5</v>
      </c>
      <c r="DO6" s="22">
        <f t="shared" si="12"/>
        <v>48.41</v>
      </c>
      <c r="DP6" s="22">
        <f t="shared" si="12"/>
        <v>50.02</v>
      </c>
      <c r="DQ6" s="22">
        <f t="shared" si="12"/>
        <v>51.38</v>
      </c>
      <c r="DR6" s="21" t="str">
        <f>IF(DR7="","",IF(DR7="-","【-】","【"&amp;SUBSTITUTE(TEXT(DR7,"#,##0.00"),"-","△")&amp;"】"))</f>
        <v>【52.02】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2">
        <f t="shared" si="13"/>
        <v>2.33</v>
      </c>
      <c r="DX6" s="22">
        <f t="shared" si="13"/>
        <v>16.77</v>
      </c>
      <c r="DY6" s="22">
        <f t="shared" si="13"/>
        <v>17.399999999999999</v>
      </c>
      <c r="DZ6" s="22">
        <f t="shared" si="13"/>
        <v>18.64</v>
      </c>
      <c r="EA6" s="22">
        <f t="shared" si="13"/>
        <v>19.510000000000002</v>
      </c>
      <c r="EB6" s="22">
        <f t="shared" si="13"/>
        <v>21.6</v>
      </c>
      <c r="EC6" s="21" t="str">
        <f>IF(EC7="","",IF(EC7="-","【-】","【"&amp;SUBSTITUTE(TEXT(EC7,"#,##0.00"),"-","△")&amp;"】"))</f>
        <v>【25.37】</v>
      </c>
      <c r="ED6" s="21">
        <f>IF(ED7="",NA(),ED7)</f>
        <v>0</v>
      </c>
      <c r="EE6" s="21">
        <f t="shared" ref="EE6:EM6" si="14">IF(EE7="",NA(),EE7)</f>
        <v>0</v>
      </c>
      <c r="EF6" s="22">
        <f t="shared" si="14"/>
        <v>0.44</v>
      </c>
      <c r="EG6" s="22">
        <f t="shared" si="14"/>
        <v>0.11</v>
      </c>
      <c r="EH6" s="21">
        <f t="shared" si="14"/>
        <v>0</v>
      </c>
      <c r="EI6" s="22">
        <f t="shared" si="14"/>
        <v>0.47</v>
      </c>
      <c r="EJ6" s="22">
        <f t="shared" si="14"/>
        <v>0.4</v>
      </c>
      <c r="EK6" s="22">
        <f t="shared" si="14"/>
        <v>0.36</v>
      </c>
      <c r="EL6" s="22">
        <f t="shared" si="14"/>
        <v>0.56999999999999995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363880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76.290000000000006</v>
      </c>
      <c r="P7" s="25">
        <v>88.42</v>
      </c>
      <c r="Q7" s="25">
        <v>2690</v>
      </c>
      <c r="R7" s="25">
        <v>8402</v>
      </c>
      <c r="S7" s="25">
        <v>327.67</v>
      </c>
      <c r="T7" s="25">
        <v>25.64</v>
      </c>
      <c r="U7" s="25">
        <v>7331</v>
      </c>
      <c r="V7" s="25">
        <v>17.12</v>
      </c>
      <c r="W7" s="25">
        <v>428.21</v>
      </c>
      <c r="X7" s="25">
        <v>106.94</v>
      </c>
      <c r="Y7" s="25">
        <v>120.34</v>
      </c>
      <c r="Z7" s="25">
        <v>114.35</v>
      </c>
      <c r="AA7" s="25">
        <v>115.85</v>
      </c>
      <c r="AB7" s="25">
        <v>108.92</v>
      </c>
      <c r="AC7" s="25">
        <v>104.35</v>
      </c>
      <c r="AD7" s="25">
        <v>105.34</v>
      </c>
      <c r="AE7" s="25">
        <v>105.77</v>
      </c>
      <c r="AF7" s="25">
        <v>104.82</v>
      </c>
      <c r="AG7" s="25">
        <v>106.46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21.69</v>
      </c>
      <c r="AO7" s="25">
        <v>24.04</v>
      </c>
      <c r="AP7" s="25">
        <v>28.03</v>
      </c>
      <c r="AQ7" s="25">
        <v>26.73</v>
      </c>
      <c r="AR7" s="25">
        <v>27.85</v>
      </c>
      <c r="AS7" s="25">
        <v>1.5</v>
      </c>
      <c r="AT7" s="25">
        <v>1459.48</v>
      </c>
      <c r="AU7" s="25">
        <v>634.92999999999995</v>
      </c>
      <c r="AV7" s="25">
        <v>651.71</v>
      </c>
      <c r="AW7" s="25">
        <v>732.66</v>
      </c>
      <c r="AX7" s="25">
        <v>775.55</v>
      </c>
      <c r="AY7" s="25">
        <v>301.04000000000002</v>
      </c>
      <c r="AZ7" s="25">
        <v>305.08</v>
      </c>
      <c r="BA7" s="25">
        <v>305.33999999999997</v>
      </c>
      <c r="BB7" s="25">
        <v>310.01</v>
      </c>
      <c r="BC7" s="25">
        <v>311.12</v>
      </c>
      <c r="BD7" s="25">
        <v>243.36</v>
      </c>
      <c r="BE7" s="25">
        <v>368.66</v>
      </c>
      <c r="BF7" s="25">
        <v>529.28</v>
      </c>
      <c r="BG7" s="25">
        <v>468.43</v>
      </c>
      <c r="BH7" s="25">
        <v>437.96</v>
      </c>
      <c r="BI7" s="25">
        <v>401.33</v>
      </c>
      <c r="BJ7" s="25">
        <v>551.62</v>
      </c>
      <c r="BK7" s="25">
        <v>585.59</v>
      </c>
      <c r="BL7" s="25">
        <v>561.34</v>
      </c>
      <c r="BM7" s="25">
        <v>538.33000000000004</v>
      </c>
      <c r="BN7" s="25">
        <v>515.14</v>
      </c>
      <c r="BO7" s="25">
        <v>265.93</v>
      </c>
      <c r="BP7" s="25">
        <v>107.19</v>
      </c>
      <c r="BQ7" s="25">
        <v>125.12</v>
      </c>
      <c r="BR7" s="25">
        <v>116.14</v>
      </c>
      <c r="BS7" s="25">
        <v>118.22</v>
      </c>
      <c r="BT7" s="25">
        <v>109.27</v>
      </c>
      <c r="BU7" s="25">
        <v>87.11</v>
      </c>
      <c r="BV7" s="25">
        <v>82.78</v>
      </c>
      <c r="BW7" s="25">
        <v>84.82</v>
      </c>
      <c r="BX7" s="25">
        <v>82.29</v>
      </c>
      <c r="BY7" s="25">
        <v>84.16</v>
      </c>
      <c r="BZ7" s="25">
        <v>97.82</v>
      </c>
      <c r="CA7" s="25">
        <v>120.89</v>
      </c>
      <c r="CB7" s="25">
        <v>113.04</v>
      </c>
      <c r="CC7" s="25">
        <v>124.27</v>
      </c>
      <c r="CD7" s="25">
        <v>122.82</v>
      </c>
      <c r="CE7" s="25">
        <v>132.69999999999999</v>
      </c>
      <c r="CF7" s="25">
        <v>223.98</v>
      </c>
      <c r="CG7" s="25">
        <v>225.09</v>
      </c>
      <c r="CH7" s="25">
        <v>224.82</v>
      </c>
      <c r="CI7" s="25">
        <v>230.85</v>
      </c>
      <c r="CJ7" s="25">
        <v>230.21</v>
      </c>
      <c r="CK7" s="25">
        <v>177.56</v>
      </c>
      <c r="CL7" s="25">
        <v>37.200000000000003</v>
      </c>
      <c r="CM7" s="25">
        <v>43.83</v>
      </c>
      <c r="CN7" s="25">
        <v>43.46</v>
      </c>
      <c r="CO7" s="25">
        <v>72.84</v>
      </c>
      <c r="CP7" s="25">
        <v>69.78</v>
      </c>
      <c r="CQ7" s="25">
        <v>49.64</v>
      </c>
      <c r="CR7" s="25">
        <v>49.38</v>
      </c>
      <c r="CS7" s="25">
        <v>50.09</v>
      </c>
      <c r="CT7" s="25">
        <v>50.1</v>
      </c>
      <c r="CU7" s="25">
        <v>49.76</v>
      </c>
      <c r="CV7" s="25">
        <v>59.81</v>
      </c>
      <c r="CW7" s="25">
        <v>87.7</v>
      </c>
      <c r="CX7" s="25">
        <v>73.58</v>
      </c>
      <c r="CY7" s="25">
        <v>74.19</v>
      </c>
      <c r="CZ7" s="25">
        <v>73.56</v>
      </c>
      <c r="DA7" s="25">
        <v>76.180000000000007</v>
      </c>
      <c r="DB7" s="25">
        <v>78.09</v>
      </c>
      <c r="DC7" s="25">
        <v>78.010000000000005</v>
      </c>
      <c r="DD7" s="25">
        <v>77.599999999999994</v>
      </c>
      <c r="DE7" s="25">
        <v>77.3</v>
      </c>
      <c r="DF7" s="25">
        <v>76.64</v>
      </c>
      <c r="DG7" s="25">
        <v>89.42</v>
      </c>
      <c r="DH7" s="25">
        <v>53.54</v>
      </c>
      <c r="DI7" s="25">
        <v>51.53</v>
      </c>
      <c r="DJ7" s="25">
        <v>53.66</v>
      </c>
      <c r="DK7" s="25">
        <v>55.03</v>
      </c>
      <c r="DL7" s="25">
        <v>57.06</v>
      </c>
      <c r="DM7" s="25">
        <v>47.31</v>
      </c>
      <c r="DN7" s="25">
        <v>47.5</v>
      </c>
      <c r="DO7" s="25">
        <v>48.41</v>
      </c>
      <c r="DP7" s="25">
        <v>50.02</v>
      </c>
      <c r="DQ7" s="25">
        <v>51.38</v>
      </c>
      <c r="DR7" s="25">
        <v>52.02</v>
      </c>
      <c r="DS7" s="25">
        <v>0</v>
      </c>
      <c r="DT7" s="25">
        <v>0</v>
      </c>
      <c r="DU7" s="25">
        <v>0</v>
      </c>
      <c r="DV7" s="25">
        <v>0</v>
      </c>
      <c r="DW7" s="25">
        <v>2.33</v>
      </c>
      <c r="DX7" s="25">
        <v>16.77</v>
      </c>
      <c r="DY7" s="25">
        <v>17.399999999999999</v>
      </c>
      <c r="DZ7" s="25">
        <v>18.64</v>
      </c>
      <c r="EA7" s="25">
        <v>19.510000000000002</v>
      </c>
      <c r="EB7" s="25">
        <v>21.6</v>
      </c>
      <c r="EC7" s="25">
        <v>25.37</v>
      </c>
      <c r="ED7" s="25">
        <v>0</v>
      </c>
      <c r="EE7" s="25">
        <v>0</v>
      </c>
      <c r="EF7" s="25">
        <v>0.44</v>
      </c>
      <c r="EG7" s="25">
        <v>0.11</v>
      </c>
      <c r="EH7" s="25">
        <v>0</v>
      </c>
      <c r="EI7" s="25">
        <v>0.47</v>
      </c>
      <c r="EJ7" s="25">
        <v>0.4</v>
      </c>
      <c r="EK7" s="25">
        <v>0.36</v>
      </c>
      <c r="EL7" s="25">
        <v>0.56999999999999995</v>
      </c>
      <c r="EM7" s="25">
        <v>0.56000000000000005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dcterms:created xsi:type="dcterms:W3CDTF">2025-01-24T06:53:59Z</dcterms:created>
  <dcterms:modified xsi:type="dcterms:W3CDTF">2025-02-17T01:43:29Z</dcterms:modified>
  <cp:category/>
</cp:coreProperties>
</file>