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35000市町村課\2024\Ｉ_地方債\05 R6年度地方債担当（研修生下席）\②後期（吉田）\01_地方公営企業\009_公営企業に係る経営比較分析表（令和５年度決算）の分析等について（依頼）\08_HP公開\【法  適  用】経営比較分析表\01-01［法適］上水道\"/>
    </mc:Choice>
  </mc:AlternateContent>
  <xr:revisionPtr revIDLastSave="0" documentId="13_ncr:1_{37FB13A4-5F24-42B5-838C-C8D6E88171EA}" xr6:coauthVersionLast="47" xr6:coauthVersionMax="47" xr10:uidLastSave="{00000000-0000-0000-0000-000000000000}"/>
  <workbookProtection workbookAlgorithmName="SHA-512" workbookHashValue="IFBjfrLqW+eQ4ou6xbDool1wk4lPJ42MecESu6Hv/btNhkEh4b6oOuYACFIo66cbMoZq8/JId7deI3ilyM96tA==" workbookSaltValue="TSOO/yi7UNMG6+CN0s+T8Q=="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AL8" i="4" s="1"/>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AT8" i="4"/>
  <c r="AD8" i="4"/>
  <c r="W8" i="4"/>
  <c r="P8" i="4"/>
  <c r="I8" i="4"/>
  <c r="B8" i="4"/>
  <c r="B6" i="4"/>
</calcChain>
</file>

<file path=xl/sharedStrings.xml><?xml version="1.0" encoding="utf-8"?>
<sst xmlns="http://schemas.openxmlformats.org/spreadsheetml/2006/main" count="228" uniqueCount="111">
  <si>
    <t>人口（人）</t>
    <rPh sb="0" eb="2">
      <t>ジンコウ</t>
    </rPh>
    <rPh sb="3" eb="4">
      <t>ヒト</t>
    </rPh>
    <phoneticPr fontId="1"/>
  </si>
  <si>
    <t>1⑧</t>
  </si>
  <si>
    <t>経営比較分析表（令和5年度決算）</t>
    <rPh sb="8" eb="10">
      <t>レイワ</t>
    </rPh>
    <rPh sb="12" eb="13">
      <t>ド</t>
    </rPh>
    <phoneticPr fontId="1"/>
  </si>
  <si>
    <t>事業名</t>
  </si>
  <si>
    <t>業務名</t>
    <rPh sb="2" eb="3">
      <t>メイ</t>
    </rPh>
    <phoneticPr fontId="1"/>
  </si>
  <si>
    <t>類似団体区分</t>
    <rPh sb="4" eb="6">
      <t>クブン</t>
    </rPh>
    <phoneticPr fontId="1"/>
  </si>
  <si>
    <t>全国平均</t>
    <rPh sb="0" eb="2">
      <t>ゼンコク</t>
    </rPh>
    <rPh sb="2" eb="4">
      <t>ヘイキン</t>
    </rPh>
    <phoneticPr fontId="1"/>
  </si>
  <si>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</si>
  <si>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業種名</t>
    <rPh sb="2" eb="3">
      <t>メイ</t>
    </rPh>
    <phoneticPr fontId="1"/>
  </si>
  <si>
    <t>現在給水人口(人)</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</si>
  <si>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</si>
  <si>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</si>
  <si>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t>類似団体平均値（平均値）</t>
  </si>
  <si>
    <r>
      <t>面積(km</t>
    </r>
    <r>
      <rPr>
        <b/>
        <vertAlign val="superscript"/>
        <sz val="11"/>
        <color theme="1"/>
        <rFont val="ＭＳ ゴシック"/>
        <family val="3"/>
        <charset val="128"/>
      </rPr>
      <t>2</t>
    </r>
    <r>
      <rPr>
        <b/>
        <sz val="11"/>
        <color theme="1"/>
        <rFont val="ＭＳ ゴシック"/>
        <family val="3"/>
        <charset val="128"/>
      </rPr>
      <t>)</t>
    </r>
  </si>
  <si>
    <t>分析欄</t>
    <rPh sb="0" eb="2">
      <t>ブンセキ</t>
    </rPh>
    <rPh sb="2" eb="3">
      <t>ラン</t>
    </rPh>
    <phoneticPr fontId="1"/>
  </si>
  <si>
    <t>管理者の情報</t>
    <rPh sb="0" eb="3">
      <t>カンリシャ</t>
    </rPh>
    <rPh sb="4" eb="6">
      <t>ジョウホウ</t>
    </rPh>
    <phoneticPr fontId="1"/>
  </si>
  <si>
    <t>①経常収支比率(％)</t>
  </si>
  <si>
    <t>【】</t>
  </si>
  <si>
    <t>グラフ凡例</t>
    <rPh sb="3" eb="5">
      <t>ハンレイ</t>
    </rPh>
    <phoneticPr fontId="1"/>
  </si>
  <si>
    <t>■</t>
  </si>
  <si>
    <t>当該団体値（当該値）</t>
    <rPh sb="2" eb="4">
      <t>ダンタイ</t>
    </rPh>
    <phoneticPr fontId="1"/>
  </si>
  <si>
    <t>資金不足比率(％)</t>
  </si>
  <si>
    <t>業務CD</t>
    <rPh sb="0" eb="2">
      <t>ギョウム</t>
    </rPh>
    <phoneticPr fontId="1"/>
  </si>
  <si>
    <t>自己資本構成比率(％)</t>
  </si>
  <si>
    <t>普及率(％)</t>
  </si>
  <si>
    <t>②管路経年化率(％)</t>
    <rPh sb="1" eb="3">
      <t>カンロ</t>
    </rPh>
    <rPh sb="3" eb="6">
      <t>ケイネンカ</t>
    </rPh>
    <rPh sb="6" eb="7">
      <t>リツ</t>
    </rPh>
    <phoneticPr fontId="1"/>
  </si>
  <si>
    <t>1. 経営の健全性・効率性</t>
  </si>
  <si>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</si>
  <si>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</si>
  <si>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</si>
  <si>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②累積欠損金比率(％)</t>
  </si>
  <si>
    <t>業種CD</t>
    <rPh sb="0" eb="2">
      <t>ギョウシュ</t>
    </rPh>
    <phoneticPr fontId="1"/>
  </si>
  <si>
    <t>－</t>
  </si>
  <si>
    <t>⑤料金回収率(％)</t>
    <rPh sb="1" eb="3">
      <t>リョウキン</t>
    </rPh>
    <rPh sb="3" eb="5">
      <t>カイシュウ</t>
    </rPh>
    <rPh sb="5" eb="6">
      <t>リツ</t>
    </rPh>
    <phoneticPr fontId="1"/>
  </si>
  <si>
    <t xml:space="preserve">①全国平均値を上回っている推移状況である。
②累積欠損が生じておらず良好である。
③100%を上回っており資金の流動性は確保できている。
④企業債残高対給水収益比率は平均値を上回っている。しかし、経営戦略のシミュレーションでは企業債残高が増加していく見込みである。
⑤100%以上を維持できており、給水収益で賄えている。
⑥令和3年度までは年々減少していたが、4年度以降はほぼ同程度で推移している。
⑦令和3年度までは平均値を下回っている状況である。給水人口が減少している現状から施設老朽化による更新時にはダウンサイジング等最適化を検討する必要がある。
⑧老朽管からの漏水が要因で平均値を下回っていると考えられる。
</t>
    <rPh sb="13" eb="15">
      <t>スイイ</t>
    </rPh>
    <rPh sb="119" eb="121">
      <t>ゾウカ</t>
    </rPh>
    <rPh sb="183" eb="185">
      <t>イコウ</t>
    </rPh>
    <rPh sb="188" eb="191">
      <t>ドウテイド</t>
    </rPh>
    <rPh sb="192" eb="194">
      <t>スイイ</t>
    </rPh>
    <phoneticPr fontId="1"/>
  </si>
  <si>
    <t>令和5年度全国平均</t>
    <rPh sb="0" eb="2">
      <t>レイワ</t>
    </rPh>
    <rPh sb="3" eb="5">
      <t>ネンド</t>
    </rPh>
    <phoneticPr fontId="1"/>
  </si>
  <si>
    <t>①有形固定資産減価償却率(％)</t>
    <rPh sb="1" eb="3">
      <t>ユウケイ</t>
    </rPh>
    <rPh sb="3" eb="5">
      <t>コテイ</t>
    </rPh>
    <rPh sb="5" eb="7">
      <t>シサン</t>
    </rPh>
    <rPh sb="7" eb="9">
      <t>ゲンカ</t>
    </rPh>
    <rPh sb="9" eb="11">
      <t>ショウキャク</t>
    </rPh>
    <rPh sb="11" eb="12">
      <t>リツ</t>
    </rPh>
    <phoneticPr fontId="1"/>
  </si>
  <si>
    <t>1. 経営の健全性・効率性について</t>
  </si>
  <si>
    <t>2③</t>
  </si>
  <si>
    <t>④企業債残高対給水収益比率(％)</t>
    <rPh sb="1" eb="4">
      <t>キギョウサイ</t>
    </rPh>
    <rPh sb="4" eb="6">
      <t>ザンダカ</t>
    </rPh>
    <rPh sb="6" eb="7">
      <t>タイ</t>
    </rPh>
    <rPh sb="7" eb="9">
      <t>キュウスイ</t>
    </rPh>
    <rPh sb="9" eb="11">
      <t>シュウエキ</t>
    </rPh>
    <rPh sb="11" eb="13">
      <t>ヒリツ</t>
    </rPh>
    <phoneticPr fontId="1"/>
  </si>
  <si>
    <t>1②</t>
  </si>
  <si>
    <t>2. 老朽化の状況について</t>
  </si>
  <si>
    <t>団体CD</t>
    <rPh sb="0" eb="2">
      <t>ダンタイ</t>
    </rPh>
    <phoneticPr fontId="1"/>
  </si>
  <si>
    <t>2. 老朽化の状況</t>
  </si>
  <si>
    <t>全体総括</t>
    <rPh sb="0" eb="2">
      <t>ゼンタイ</t>
    </rPh>
    <rPh sb="2" eb="4">
      <t>ソウカツ</t>
    </rPh>
    <phoneticPr fontId="1"/>
  </si>
  <si>
    <t>1①</t>
  </si>
  <si>
    <t>2②</t>
  </si>
  <si>
    <t>1③</t>
  </si>
  <si>
    <t>1④</t>
  </si>
  <si>
    <t>事業CD</t>
    <rPh sb="0" eb="2">
      <t>ジギョウ</t>
    </rPh>
    <phoneticPr fontId="1"/>
  </si>
  <si>
    <t>1⑤</t>
  </si>
  <si>
    <t>1⑦</t>
  </si>
  <si>
    <t>2①</t>
  </si>
  <si>
    <t>水道事業(法適用)</t>
    <rPh sb="0" eb="2">
      <t>スイドウ</t>
    </rPh>
    <rPh sb="2" eb="4">
      <t>ジギョウ</t>
    </rPh>
    <rPh sb="5" eb="6">
      <t>ホウ</t>
    </rPh>
    <rPh sb="6" eb="8">
      <t>テキヨウ</t>
    </rPh>
    <phoneticPr fontId="1"/>
  </si>
  <si>
    <t>項番</t>
    <rPh sb="0" eb="2">
      <t>コウバン</t>
    </rPh>
    <phoneticPr fontId="1"/>
  </si>
  <si>
    <t>中項目</t>
    <rPh sb="0" eb="1">
      <t>チュウ</t>
    </rPh>
    <rPh sb="1" eb="3">
      <t>コウモク</t>
    </rPh>
    <phoneticPr fontId="1"/>
  </si>
  <si>
    <t>大項目</t>
    <rPh sb="0" eb="3">
      <t>ダイコウモク</t>
    </rPh>
    <phoneticPr fontId="1"/>
  </si>
  <si>
    <t>年度</t>
    <rPh sb="0" eb="2">
      <t>ネンド</t>
    </rPh>
    <phoneticPr fontId="1"/>
  </si>
  <si>
    <t>施設CD</t>
    <rPh sb="0" eb="2">
      <t>シセツ</t>
    </rPh>
    <phoneticPr fontId="1"/>
  </si>
  <si>
    <t>1. 経営の健全性・効率性</t>
    <rPh sb="3" eb="5">
      <t>ケイエイ</t>
    </rPh>
    <rPh sb="6" eb="9">
      <t>ケンゼンセイ</t>
    </rPh>
    <rPh sb="10" eb="12">
      <t>コウリツ</t>
    </rPh>
    <rPh sb="12" eb="13">
      <t>セイ</t>
    </rPh>
    <phoneticPr fontId="1"/>
  </si>
  <si>
    <t>③流動比率(％)</t>
    <rPh sb="1" eb="3">
      <t>リュウドウ</t>
    </rPh>
    <rPh sb="3" eb="5">
      <t>ヒリツ</t>
    </rPh>
    <phoneticPr fontId="1"/>
  </si>
  <si>
    <t>⑥給水原価(円)</t>
    <rPh sb="1" eb="3">
      <t>キュウスイ</t>
    </rPh>
    <rPh sb="3" eb="5">
      <t>ゲンカ</t>
    </rPh>
    <rPh sb="6" eb="7">
      <t>エン</t>
    </rPh>
    <phoneticPr fontId="1"/>
  </si>
  <si>
    <t>⑦施設利用率(％)</t>
    <rPh sb="1" eb="3">
      <t>シセツ</t>
    </rPh>
    <rPh sb="3" eb="6">
      <t>リヨウリツ</t>
    </rPh>
    <phoneticPr fontId="1"/>
  </si>
  <si>
    <t>⑧有収率(％)</t>
  </si>
  <si>
    <t>③管路更新率(％)</t>
    <rPh sb="1" eb="3">
      <t>カンロ</t>
    </rPh>
    <rPh sb="3" eb="5">
      <t>コウシン</t>
    </rPh>
    <rPh sb="5" eb="6">
      <t>リツ</t>
    </rPh>
    <phoneticPr fontId="1"/>
  </si>
  <si>
    <t>都道府県名</t>
    <rPh sb="0" eb="4">
      <t>トドウフケン</t>
    </rPh>
    <rPh sb="4" eb="5">
      <t>メイ</t>
    </rPh>
    <phoneticPr fontId="1"/>
  </si>
  <si>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</si>
  <si>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</si>
  <si>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</si>
  <si>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</si>
  <si>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</si>
  <si>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</si>
  <si>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</si>
  <si>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</si>
  <si>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</si>
  <si>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</si>
  <si>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</si>
  <si>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</si>
  <si>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</si>
  <si>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</si>
  <si>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</si>
  <si>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</si>
  <si>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</si>
  <si>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</si>
  <si>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</si>
  <si>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</si>
  <si>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</si>
  <si>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</si>
  <si>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</si>
  <si>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</si>
  <si>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</si>
  <si>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</si>
  <si>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</si>
  <si>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徳島県　美馬市</t>
  </si>
  <si>
    <t>法適用</t>
  </si>
  <si>
    <t>水道事業</t>
  </si>
  <si>
    <t>末端給水事業</t>
  </si>
  <si>
    <t>A6</t>
  </si>
  <si>
    <t>非設置</t>
  </si>
  <si>
    <t>←年数補正</t>
    <rPh sb="1" eb="3">
      <t>ネンスウ</t>
    </rPh>
    <rPh sb="3" eb="5">
      <t>ホセイ</t>
    </rPh>
    <phoneticPr fontId="1"/>
  </si>
  <si>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</si>
  <si>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</si>
  <si>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</si>
  <si>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</si>
  <si>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</si>
  <si>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</si>
  <si>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</si>
  <si>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</si>
  <si>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</si>
  <si>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平成29年4月1日に、経営状況の厳しい旧簡易水道を上水道へ統合したことで、各指標の悪化につながっている。また毎年管路の経年化率が上昇傾向にあり、そのことから必然と耐震・更新すべき管路が増え数字の悪化の要因となっている。
管路経年化率に関しては、簡易水道統合時に大幅に上昇している。それに伴い管路更新を行う必要があるが、管路更新率は減少傾向にある。
美馬市水道事業経営戦略に基づき、経営の健全化と計画的な設備投資を行っていく。</t>
  </si>
  <si>
    <t>①平均値を上回っており昨年より上昇している。
②平均値をやや下回って推移している。旧簡易水道を加算した結果大幅に上昇している。(令和4年度、5年度については当年度のみの経年管路を計上しているため令和6年度より修正予定)
③②と同様に平均値を下回っているが、財源の都合上優先度の高い順に管路更新をしているので必ずしも前年を上回るものではない。
　今後老朽化した管路が増加することが予想されることから、計画的な更新・耐震化を行っていく必要がある。</t>
    <rPh sb="24" eb="27">
      <t>ヘイキンチ</t>
    </rPh>
    <rPh sb="30" eb="32">
      <t>シタマワ</t>
    </rPh>
    <rPh sb="34" eb="36">
      <t>スイイ</t>
    </rPh>
    <rPh sb="64" eb="66">
      <t>レイワ</t>
    </rPh>
    <rPh sb="67" eb="69">
      <t>ネンド</t>
    </rPh>
    <rPh sb="71" eb="73">
      <t>ネンド</t>
    </rPh>
    <rPh sb="78" eb="79">
      <t>トウ</t>
    </rPh>
    <rPh sb="79" eb="81">
      <t>ネンド</t>
    </rPh>
    <rPh sb="84" eb="85">
      <t>ケイ</t>
    </rPh>
    <rPh sb="85" eb="86">
      <t>ネン</t>
    </rPh>
    <rPh sb="86" eb="88">
      <t>カンロ</t>
    </rPh>
    <rPh sb="89" eb="91">
      <t>ケイジョウ</t>
    </rPh>
    <rPh sb="97" eb="99">
      <t>レイワ</t>
    </rPh>
    <rPh sb="100" eb="102">
      <t>ネンド</t>
    </rPh>
    <rPh sb="104" eb="106">
      <t>シュウセイ</t>
    </rPh>
    <rPh sb="106" eb="108">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</si>
</sst>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 &quot;#,##0.00"/>
    <numFmt numFmtId="178" formatCode="#,##0.00;&quot;△&quot;#,##0.00"/>
    <numFmt numFmtId="179" formatCode="#,##0.00;&quot;△&quot;#,##0.00;&quot;-&quot;"/>
    <numFmt numFmtId="180" formatCode="#,##0;&quot;△&quot;#,##0"/>
  </numFmts>
  <fonts count="16"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1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6"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8" fontId="0" fillId="5" borderId="9" xfId="1" applyNumberFormat="1" applyFont="1" applyFill="1" applyBorder="1" applyAlignment="1">
      <alignment vertical="center" shrinkToFit="1"/>
    </xf>
    <xf numFmtId="178"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77"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80" fontId="3" fillId="0" borderId="9"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shrinkToFit="1"/>
      <protection hidden="1"/>
    </xf>
    <xf numFmtId="178" fontId="3" fillId="0" borderId="6" xfId="0" applyNumberFormat="1" applyFont="1" applyBorder="1" applyAlignment="1" applyProtection="1">
      <alignment horizontal="center" vertical="center" shrinkToFit="1"/>
      <protection hidden="1"/>
    </xf>
    <xf numFmtId="178"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8"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0.48</c:v>
                </c:pt>
                <c:pt idx="1">
                  <c:v>0.4</c:v>
                </c:pt>
                <c:pt idx="2">
                  <c:v>0.37</c:v>
                </c:pt>
                <c:pt idx="3">
                  <c:v>0.19</c:v>
                </c:pt>
                <c:pt idx="4">
                  <c:v>0.19</c:v>
                </c:pt>
              </c:numCache>
            </c:numRef>
          </c:val>
          <c:extLst>
            <c:ext xmlns:c16="http://schemas.microsoft.com/office/drawing/2014/chart" uri="{C3380CC4-5D6E-409C-BE32-E72D297353CC}">
              <c16:uniqueId val="{00000000-7AFB-4219-AECB-9C8230AB25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7AFB-4219-AECB-9C8230AB25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54.9</c:v>
                </c:pt>
                <c:pt idx="1">
                  <c:v>53.59</c:v>
                </c:pt>
                <c:pt idx="2">
                  <c:v>52.65</c:v>
                </c:pt>
                <c:pt idx="3">
                  <c:v>63.34</c:v>
                </c:pt>
                <c:pt idx="4">
                  <c:v>60.73</c:v>
                </c:pt>
              </c:numCache>
            </c:numRef>
          </c:val>
          <c:extLst>
            <c:ext xmlns:c16="http://schemas.microsoft.com/office/drawing/2014/chart" uri="{C3380CC4-5D6E-409C-BE32-E72D297353CC}">
              <c16:uniqueId val="{00000000-93AB-4B16-A1D9-0E142D76F5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93AB-4B16-A1D9-0E142D76F5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67.48</c:v>
                </c:pt>
                <c:pt idx="1">
                  <c:v>69.88</c:v>
                </c:pt>
                <c:pt idx="2">
                  <c:v>69.58</c:v>
                </c:pt>
                <c:pt idx="3">
                  <c:v>56.85</c:v>
                </c:pt>
                <c:pt idx="4">
                  <c:v>58.55</c:v>
                </c:pt>
              </c:numCache>
            </c:numRef>
          </c:val>
          <c:extLst>
            <c:ext xmlns:c16="http://schemas.microsoft.com/office/drawing/2014/chart" uri="{C3380CC4-5D6E-409C-BE32-E72D297353CC}">
              <c16:uniqueId val="{00000000-3E59-4A80-BE92-8E64E22AFF4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3E59-4A80-BE92-8E64E22AFF4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108.57</c:v>
                </c:pt>
                <c:pt idx="1">
                  <c:v>109.68</c:v>
                </c:pt>
                <c:pt idx="2">
                  <c:v>110.26</c:v>
                </c:pt>
                <c:pt idx="3">
                  <c:v>109.21</c:v>
                </c:pt>
                <c:pt idx="4">
                  <c:v>110.2</c:v>
                </c:pt>
              </c:numCache>
            </c:numRef>
          </c:val>
          <c:extLst>
            <c:ext xmlns:c16="http://schemas.microsoft.com/office/drawing/2014/chart" uri="{C3380CC4-5D6E-409C-BE32-E72D297353CC}">
              <c16:uniqueId val="{00000000-CD14-40D1-80A8-812A7ED3A6D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CD14-40D1-80A8-812A7ED3A6D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50.97</c:v>
                </c:pt>
                <c:pt idx="1">
                  <c:v>52.48</c:v>
                </c:pt>
                <c:pt idx="2">
                  <c:v>53.87</c:v>
                </c:pt>
                <c:pt idx="3">
                  <c:v>55</c:v>
                </c:pt>
                <c:pt idx="4">
                  <c:v>56.19</c:v>
                </c:pt>
              </c:numCache>
            </c:numRef>
          </c:val>
          <c:extLst>
            <c:ext xmlns:c16="http://schemas.microsoft.com/office/drawing/2014/chart" uri="{C3380CC4-5D6E-409C-BE32-E72D297353CC}">
              <c16:uniqueId val="{00000000-13F8-4A00-B245-0A62F9E112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3F8-4A00-B245-0A62F9E112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15.33</c:v>
                </c:pt>
                <c:pt idx="1">
                  <c:v>17.100000000000001</c:v>
                </c:pt>
                <c:pt idx="2">
                  <c:v>17.29</c:v>
                </c:pt>
                <c:pt idx="3">
                  <c:v>3.05</c:v>
                </c:pt>
                <c:pt idx="4">
                  <c:v>0.68</c:v>
                </c:pt>
              </c:numCache>
            </c:numRef>
          </c:val>
          <c:extLst>
            <c:ext xmlns:c16="http://schemas.microsoft.com/office/drawing/2014/chart" uri="{C3380CC4-5D6E-409C-BE32-E72D297353CC}">
              <c16:uniqueId val="{00000000-7D57-4078-9191-EFBD8B8261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7D57-4078-9191-EFBD8B8261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847-455B-8337-C7EFE4EC67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847-455B-8337-C7EFE4EC67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223.22</c:v>
                </c:pt>
                <c:pt idx="1">
                  <c:v>225.68</c:v>
                </c:pt>
                <c:pt idx="2">
                  <c:v>209.23</c:v>
                </c:pt>
                <c:pt idx="3">
                  <c:v>191.64</c:v>
                </c:pt>
                <c:pt idx="4">
                  <c:v>223.8</c:v>
                </c:pt>
              </c:numCache>
            </c:numRef>
          </c:val>
          <c:extLst>
            <c:ext xmlns:c16="http://schemas.microsoft.com/office/drawing/2014/chart" uri="{C3380CC4-5D6E-409C-BE32-E72D297353CC}">
              <c16:uniqueId val="{00000000-414D-4AB6-8560-502A0820C0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414D-4AB6-8560-502A0820C0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551.84</c:v>
                </c:pt>
                <c:pt idx="1">
                  <c:v>512.28</c:v>
                </c:pt>
                <c:pt idx="2">
                  <c:v>488.04</c:v>
                </c:pt>
                <c:pt idx="3">
                  <c:v>471.13</c:v>
                </c:pt>
                <c:pt idx="4">
                  <c:v>443.43</c:v>
                </c:pt>
              </c:numCache>
            </c:numRef>
          </c:val>
          <c:extLst>
            <c:ext xmlns:c16="http://schemas.microsoft.com/office/drawing/2014/chart" uri="{C3380CC4-5D6E-409C-BE32-E72D297353CC}">
              <c16:uniqueId val="{00000000-F510-4DE7-871E-640E998ABD1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F510-4DE7-871E-640E998ABD1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106.11</c:v>
                </c:pt>
                <c:pt idx="1">
                  <c:v>107.63</c:v>
                </c:pt>
                <c:pt idx="2">
                  <c:v>109.24</c:v>
                </c:pt>
                <c:pt idx="3">
                  <c:v>108.1</c:v>
                </c:pt>
                <c:pt idx="4">
                  <c:v>109.03</c:v>
                </c:pt>
              </c:numCache>
            </c:numRef>
          </c:val>
          <c:extLst>
            <c:ext xmlns:c16="http://schemas.microsoft.com/office/drawing/2014/chart" uri="{C3380CC4-5D6E-409C-BE32-E72D297353CC}">
              <c16:uniqueId val="{00000000-E0E2-4CAA-BCF9-EA85A64669F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E0E2-4CAA-BCF9-EA85A64669F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168.7</c:v>
                </c:pt>
                <c:pt idx="1">
                  <c:v>165.93</c:v>
                </c:pt>
                <c:pt idx="2">
                  <c:v>164.26</c:v>
                </c:pt>
                <c:pt idx="3">
                  <c:v>165.71</c:v>
                </c:pt>
                <c:pt idx="4">
                  <c:v>164.55</c:v>
                </c:pt>
              </c:numCache>
            </c:numRef>
          </c:val>
          <c:extLst>
            <c:ext xmlns:c16="http://schemas.microsoft.com/office/drawing/2014/chart" uri="{C3380CC4-5D6E-409C-BE32-E72D297353CC}">
              <c16:uniqueId val="{00000000-0062-41BC-A72B-B6BC30125AE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0062-41BC-A72B-B6BC30125AE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85" zoomScaleNormal="85" workbookViewId="0">
      <selection activeCell="AP1" sqref="AP1"/>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0" t="s">
        <v>2</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15">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15">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徳島県　美馬市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4</v>
      </c>
      <c r="C7" s="33"/>
      <c r="D7" s="33"/>
      <c r="E7" s="33"/>
      <c r="F7" s="33"/>
      <c r="G7" s="33"/>
      <c r="H7" s="33"/>
      <c r="I7" s="32" t="s">
        <v>8</v>
      </c>
      <c r="J7" s="33"/>
      <c r="K7" s="33"/>
      <c r="L7" s="33"/>
      <c r="M7" s="33"/>
      <c r="N7" s="33"/>
      <c r="O7" s="34"/>
      <c r="P7" s="35" t="s">
        <v>3</v>
      </c>
      <c r="Q7" s="35"/>
      <c r="R7" s="35"/>
      <c r="S7" s="35"/>
      <c r="T7" s="35"/>
      <c r="U7" s="35"/>
      <c r="V7" s="35"/>
      <c r="W7" s="35" t="s">
        <v>5</v>
      </c>
      <c r="X7" s="35"/>
      <c r="Y7" s="35"/>
      <c r="Z7" s="35"/>
      <c r="AA7" s="35"/>
      <c r="AB7" s="35"/>
      <c r="AC7" s="35"/>
      <c r="AD7" s="35" t="s">
        <v>15</v>
      </c>
      <c r="AE7" s="35"/>
      <c r="AF7" s="35"/>
      <c r="AG7" s="35"/>
      <c r="AH7" s="35"/>
      <c r="AI7" s="35"/>
      <c r="AJ7" s="35"/>
      <c r="AK7" s="2"/>
      <c r="AL7" s="35" t="s">
        <v>0</v>
      </c>
      <c r="AM7" s="35"/>
      <c r="AN7" s="35"/>
      <c r="AO7" s="35"/>
      <c r="AP7" s="35"/>
      <c r="AQ7" s="35"/>
      <c r="AR7" s="35"/>
      <c r="AS7" s="35"/>
      <c r="AT7" s="32" t="s">
        <v>13</v>
      </c>
      <c r="AU7" s="33"/>
      <c r="AV7" s="33"/>
      <c r="AW7" s="33"/>
      <c r="AX7" s="33"/>
      <c r="AY7" s="33"/>
      <c r="AZ7" s="33"/>
      <c r="BA7" s="33"/>
      <c r="BB7" s="35" t="s">
        <v>10</v>
      </c>
      <c r="BC7" s="35"/>
      <c r="BD7" s="35"/>
      <c r="BE7" s="35"/>
      <c r="BF7" s="35"/>
      <c r="BG7" s="35"/>
      <c r="BH7" s="35"/>
      <c r="BI7" s="35"/>
      <c r="BJ7" s="3"/>
      <c r="BK7" s="3"/>
      <c r="BL7" s="36" t="s">
        <v>18</v>
      </c>
      <c r="BM7" s="37"/>
      <c r="BN7" s="37"/>
      <c r="BO7" s="37"/>
      <c r="BP7" s="37"/>
      <c r="BQ7" s="37"/>
      <c r="BR7" s="37"/>
      <c r="BS7" s="37"/>
      <c r="BT7" s="37"/>
      <c r="BU7" s="37"/>
      <c r="BV7" s="37"/>
      <c r="BW7" s="37"/>
      <c r="BX7" s="37"/>
      <c r="BY7" s="38"/>
    </row>
    <row r="8" spans="1:78" ht="18.75" customHeight="1" x14ac:dyDescent="0.15">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A6</v>
      </c>
      <c r="X8" s="42"/>
      <c r="Y8" s="42"/>
      <c r="Z8" s="42"/>
      <c r="AA8" s="42"/>
      <c r="AB8" s="42"/>
      <c r="AC8" s="42"/>
      <c r="AD8" s="42" t="str">
        <f>データ!$M$6</f>
        <v>非設置</v>
      </c>
      <c r="AE8" s="42"/>
      <c r="AF8" s="42"/>
      <c r="AG8" s="42"/>
      <c r="AH8" s="42"/>
      <c r="AI8" s="42"/>
      <c r="AJ8" s="42"/>
      <c r="AK8" s="2"/>
      <c r="AL8" s="43">
        <f>データ!$R$6</f>
        <v>26762</v>
      </c>
      <c r="AM8" s="43"/>
      <c r="AN8" s="43"/>
      <c r="AO8" s="43"/>
      <c r="AP8" s="43"/>
      <c r="AQ8" s="43"/>
      <c r="AR8" s="43"/>
      <c r="AS8" s="43"/>
      <c r="AT8" s="44">
        <f>データ!$S$6</f>
        <v>367.14</v>
      </c>
      <c r="AU8" s="45"/>
      <c r="AV8" s="45"/>
      <c r="AW8" s="45"/>
      <c r="AX8" s="45"/>
      <c r="AY8" s="45"/>
      <c r="AZ8" s="45"/>
      <c r="BA8" s="45"/>
      <c r="BB8" s="46">
        <f>データ!$T$6</f>
        <v>72.89</v>
      </c>
      <c r="BC8" s="46"/>
      <c r="BD8" s="46"/>
      <c r="BE8" s="46"/>
      <c r="BF8" s="46"/>
      <c r="BG8" s="46"/>
      <c r="BH8" s="46"/>
      <c r="BI8" s="46"/>
      <c r="BJ8" s="3"/>
      <c r="BK8" s="3"/>
      <c r="BL8" s="47" t="s">
        <v>19</v>
      </c>
      <c r="BM8" s="48"/>
      <c r="BN8" s="49" t="s">
        <v>20</v>
      </c>
      <c r="BO8" s="49"/>
      <c r="BP8" s="49"/>
      <c r="BQ8" s="49"/>
      <c r="BR8" s="49"/>
      <c r="BS8" s="49"/>
      <c r="BT8" s="49"/>
      <c r="BU8" s="49"/>
      <c r="BV8" s="49"/>
      <c r="BW8" s="49"/>
      <c r="BX8" s="49"/>
      <c r="BY8" s="50"/>
    </row>
    <row r="9" spans="1:78" ht="18.75" customHeight="1" x14ac:dyDescent="0.15">
      <c r="A9" s="2"/>
      <c r="B9" s="32" t="s">
        <v>21</v>
      </c>
      <c r="C9" s="33"/>
      <c r="D9" s="33"/>
      <c r="E9" s="33"/>
      <c r="F9" s="33"/>
      <c r="G9" s="33"/>
      <c r="H9" s="33"/>
      <c r="I9" s="32" t="s">
        <v>23</v>
      </c>
      <c r="J9" s="33"/>
      <c r="K9" s="33"/>
      <c r="L9" s="33"/>
      <c r="M9" s="33"/>
      <c r="N9" s="33"/>
      <c r="O9" s="34"/>
      <c r="P9" s="35" t="s">
        <v>24</v>
      </c>
      <c r="Q9" s="35"/>
      <c r="R9" s="35"/>
      <c r="S9" s="35"/>
      <c r="T9" s="35"/>
      <c r="U9" s="35"/>
      <c r="V9" s="35"/>
      <c r="W9" s="35" t="s">
        <v>28</v>
      </c>
      <c r="X9" s="35"/>
      <c r="Y9" s="35"/>
      <c r="Z9" s="35"/>
      <c r="AA9" s="35"/>
      <c r="AB9" s="35"/>
      <c r="AC9" s="35"/>
      <c r="AD9" s="2"/>
      <c r="AE9" s="2"/>
      <c r="AF9" s="2"/>
      <c r="AG9" s="2"/>
      <c r="AH9" s="2"/>
      <c r="AI9" s="2"/>
      <c r="AJ9" s="2"/>
      <c r="AK9" s="2"/>
      <c r="AL9" s="35" t="s">
        <v>9</v>
      </c>
      <c r="AM9" s="35"/>
      <c r="AN9" s="35"/>
      <c r="AO9" s="35"/>
      <c r="AP9" s="35"/>
      <c r="AQ9" s="35"/>
      <c r="AR9" s="35"/>
      <c r="AS9" s="35"/>
      <c r="AT9" s="32" t="s">
        <v>27</v>
      </c>
      <c r="AU9" s="33"/>
      <c r="AV9" s="33"/>
      <c r="AW9" s="33"/>
      <c r="AX9" s="33"/>
      <c r="AY9" s="33"/>
      <c r="AZ9" s="33"/>
      <c r="BA9" s="33"/>
      <c r="BB9" s="35" t="s">
        <v>7</v>
      </c>
      <c r="BC9" s="35"/>
      <c r="BD9" s="35"/>
      <c r="BE9" s="35"/>
      <c r="BF9" s="35"/>
      <c r="BG9" s="35"/>
      <c r="BH9" s="35"/>
      <c r="BI9" s="35"/>
      <c r="BJ9" s="3"/>
      <c r="BK9" s="3"/>
      <c r="BL9" s="51" t="s">
        <v>32</v>
      </c>
      <c r="BM9" s="52"/>
      <c r="BN9" s="53" t="s">
        <v>12</v>
      </c>
      <c r="BO9" s="53"/>
      <c r="BP9" s="53"/>
      <c r="BQ9" s="53"/>
      <c r="BR9" s="53"/>
      <c r="BS9" s="53"/>
      <c r="BT9" s="53"/>
      <c r="BU9" s="53"/>
      <c r="BV9" s="53"/>
      <c r="BW9" s="53"/>
      <c r="BX9" s="53"/>
      <c r="BY9" s="54"/>
    </row>
    <row r="10" spans="1:78" ht="18.75" customHeight="1" x14ac:dyDescent="0.15">
      <c r="A10" s="2"/>
      <c r="B10" s="44" t="str">
        <f>データ!$N$6</f>
        <v>-</v>
      </c>
      <c r="C10" s="45"/>
      <c r="D10" s="45"/>
      <c r="E10" s="45"/>
      <c r="F10" s="45"/>
      <c r="G10" s="45"/>
      <c r="H10" s="45"/>
      <c r="I10" s="44">
        <f>データ!$O$6</f>
        <v>60.91</v>
      </c>
      <c r="J10" s="45"/>
      <c r="K10" s="45"/>
      <c r="L10" s="45"/>
      <c r="M10" s="45"/>
      <c r="N10" s="45"/>
      <c r="O10" s="55"/>
      <c r="P10" s="46">
        <f>データ!$P$6</f>
        <v>94.8</v>
      </c>
      <c r="Q10" s="46"/>
      <c r="R10" s="46"/>
      <c r="S10" s="46"/>
      <c r="T10" s="46"/>
      <c r="U10" s="46"/>
      <c r="V10" s="46"/>
      <c r="W10" s="43">
        <f>データ!$Q$6</f>
        <v>3520</v>
      </c>
      <c r="X10" s="43"/>
      <c r="Y10" s="43"/>
      <c r="Z10" s="43"/>
      <c r="AA10" s="43"/>
      <c r="AB10" s="43"/>
      <c r="AC10" s="43"/>
      <c r="AD10" s="2"/>
      <c r="AE10" s="2"/>
      <c r="AF10" s="2"/>
      <c r="AG10" s="2"/>
      <c r="AH10" s="2"/>
      <c r="AI10" s="2"/>
      <c r="AJ10" s="2"/>
      <c r="AK10" s="2"/>
      <c r="AL10" s="43">
        <f>データ!$U$6</f>
        <v>25179</v>
      </c>
      <c r="AM10" s="43"/>
      <c r="AN10" s="43"/>
      <c r="AO10" s="43"/>
      <c r="AP10" s="43"/>
      <c r="AQ10" s="43"/>
      <c r="AR10" s="43"/>
      <c r="AS10" s="43"/>
      <c r="AT10" s="44">
        <f>データ!$V$6</f>
        <v>84.18</v>
      </c>
      <c r="AU10" s="45"/>
      <c r="AV10" s="45"/>
      <c r="AW10" s="45"/>
      <c r="AX10" s="45"/>
      <c r="AY10" s="45"/>
      <c r="AZ10" s="45"/>
      <c r="BA10" s="45"/>
      <c r="BB10" s="46">
        <f>データ!$W$6</f>
        <v>299.11</v>
      </c>
      <c r="BC10" s="46"/>
      <c r="BD10" s="46"/>
      <c r="BE10" s="46"/>
      <c r="BF10" s="46"/>
      <c r="BG10" s="46"/>
      <c r="BH10" s="46"/>
      <c r="BI10" s="46"/>
      <c r="BJ10" s="2"/>
      <c r="BK10" s="2"/>
      <c r="BL10" s="56" t="s">
        <v>17</v>
      </c>
      <c r="BM10" s="57"/>
      <c r="BN10" s="58" t="s">
        <v>35</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14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26</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37</v>
      </c>
      <c r="BM14" s="70"/>
      <c r="BN14" s="70"/>
      <c r="BO14" s="70"/>
      <c r="BP14" s="70"/>
      <c r="BQ14" s="70"/>
      <c r="BR14" s="70"/>
      <c r="BS14" s="70"/>
      <c r="BT14" s="70"/>
      <c r="BU14" s="70"/>
      <c r="BV14" s="70"/>
      <c r="BW14" s="70"/>
      <c r="BX14" s="70"/>
      <c r="BY14" s="70"/>
      <c r="BZ14" s="71"/>
    </row>
    <row r="15" spans="1:78" ht="13.5" customHeight="1" x14ac:dyDescent="0.15">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34</v>
      </c>
      <c r="BM16" s="76"/>
      <c r="BN16" s="76"/>
      <c r="BO16" s="76"/>
      <c r="BP16" s="76"/>
      <c r="BQ16" s="76"/>
      <c r="BR16" s="76"/>
      <c r="BS16" s="76"/>
      <c r="BT16" s="76"/>
      <c r="BU16" s="76"/>
      <c r="BV16" s="76"/>
      <c r="BW16" s="76"/>
      <c r="BX16" s="76"/>
      <c r="BY16" s="76"/>
      <c r="BZ16" s="7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15">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15">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41</v>
      </c>
      <c r="BM45" s="70"/>
      <c r="BN45" s="70"/>
      <c r="BO45" s="70"/>
      <c r="BP45" s="70"/>
      <c r="BQ45" s="70"/>
      <c r="BR45" s="70"/>
      <c r="BS45" s="70"/>
      <c r="BT45" s="70"/>
      <c r="BU45" s="70"/>
      <c r="BV45" s="70"/>
      <c r="BW45" s="70"/>
      <c r="BX45" s="70"/>
      <c r="BY45" s="70"/>
      <c r="BZ45" s="7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110</v>
      </c>
      <c r="BM47" s="76"/>
      <c r="BN47" s="76"/>
      <c r="BO47" s="76"/>
      <c r="BP47" s="76"/>
      <c r="BQ47" s="76"/>
      <c r="BR47" s="76"/>
      <c r="BS47" s="76"/>
      <c r="BT47" s="76"/>
      <c r="BU47" s="76"/>
      <c r="BV47" s="76"/>
      <c r="BW47" s="76"/>
      <c r="BX47" s="76"/>
      <c r="BY47" s="76"/>
      <c r="BZ47" s="7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15">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15">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15">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15">
      <c r="A60" s="2"/>
      <c r="B60" s="66" t="s">
        <v>43</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15">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44</v>
      </c>
      <c r="BM64" s="70"/>
      <c r="BN64" s="70"/>
      <c r="BO64" s="70"/>
      <c r="BP64" s="70"/>
      <c r="BQ64" s="70"/>
      <c r="BR64" s="70"/>
      <c r="BS64" s="70"/>
      <c r="BT64" s="70"/>
      <c r="BU64" s="70"/>
      <c r="BV64" s="70"/>
      <c r="BW64" s="70"/>
      <c r="BX64" s="70"/>
      <c r="BY64" s="70"/>
      <c r="BZ64" s="7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109</v>
      </c>
      <c r="BM66" s="76"/>
      <c r="BN66" s="76"/>
      <c r="BO66" s="76"/>
      <c r="BP66" s="76"/>
      <c r="BQ66" s="76"/>
      <c r="BR66" s="76"/>
      <c r="BS66" s="76"/>
      <c r="BT66" s="76"/>
      <c r="BU66" s="76"/>
      <c r="BV66" s="76"/>
      <c r="BW66" s="76"/>
      <c r="BX66" s="76"/>
      <c r="BY66" s="76"/>
      <c r="BZ66" s="7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15">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15">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15">
      <c r="C83" s="10"/>
    </row>
    <row r="84" spans="1:78" hidden="1" x14ac:dyDescent="0.15">
      <c r="B84" s="6" t="s">
        <v>6</v>
      </c>
      <c r="C84" s="6"/>
      <c r="D84" s="6"/>
      <c r="E84" s="6" t="s">
        <v>45</v>
      </c>
      <c r="F84" s="6" t="s">
        <v>40</v>
      </c>
      <c r="G84" s="6" t="s">
        <v>47</v>
      </c>
      <c r="H84" s="6" t="s">
        <v>48</v>
      </c>
      <c r="I84" s="6" t="s">
        <v>50</v>
      </c>
      <c r="J84" s="6" t="s">
        <v>29</v>
      </c>
      <c r="K84" s="6" t="s">
        <v>51</v>
      </c>
      <c r="L84" s="6" t="s">
        <v>1</v>
      </c>
      <c r="M84" s="6" t="s">
        <v>52</v>
      </c>
      <c r="N84" s="6" t="s">
        <v>46</v>
      </c>
      <c r="O84" s="6" t="s">
        <v>38</v>
      </c>
    </row>
    <row r="85" spans="1:78" hidden="1" x14ac:dyDescent="0.15">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J5O9QkENjVwA8ohkAp1wtpwH/oq+YGGgPpLFbkqsZjJnfgp4nOO2DEV/Nf+uip4elTclW11xzetI/OkmplLL+w==" saltValue="TawJDlxf3od79qPjvcKMeQ=="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N13"/>
  <sheetViews>
    <sheetView showGridLines="0" workbookViewId="0"/>
  </sheetViews>
  <sheetFormatPr defaultRowHeight="13.5" x14ac:dyDescent="0.15"/>
  <cols>
    <col min="2" max="144" width="11.875" customWidth="1"/>
  </cols>
  <sheetData>
    <row r="1" spans="1:144" x14ac:dyDescent="0.15">
      <c r="A1" t="s">
        <v>53</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15">
      <c r="A2" s="15" t="s">
        <v>54</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15">
      <c r="A3" s="15" t="s">
        <v>56</v>
      </c>
      <c r="B3" s="17" t="s">
        <v>57</v>
      </c>
      <c r="C3" s="17" t="s">
        <v>42</v>
      </c>
      <c r="D3" s="17" t="s">
        <v>22</v>
      </c>
      <c r="E3" s="17" t="s">
        <v>31</v>
      </c>
      <c r="F3" s="17" t="s">
        <v>49</v>
      </c>
      <c r="G3" s="17" t="s">
        <v>58</v>
      </c>
      <c r="H3" s="83" t="s">
        <v>11</v>
      </c>
      <c r="I3" s="84"/>
      <c r="J3" s="84"/>
      <c r="K3" s="84"/>
      <c r="L3" s="84"/>
      <c r="M3" s="84"/>
      <c r="N3" s="84"/>
      <c r="O3" s="84"/>
      <c r="P3" s="84"/>
      <c r="Q3" s="84"/>
      <c r="R3" s="84"/>
      <c r="S3" s="84"/>
      <c r="T3" s="84"/>
      <c r="U3" s="84"/>
      <c r="V3" s="84"/>
      <c r="W3" s="85"/>
      <c r="X3" s="81" t="s">
        <v>59</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43</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55</v>
      </c>
      <c r="B4" s="18"/>
      <c r="C4" s="18"/>
      <c r="D4" s="18"/>
      <c r="E4" s="18"/>
      <c r="F4" s="18"/>
      <c r="G4" s="18"/>
      <c r="H4" s="86"/>
      <c r="I4" s="87"/>
      <c r="J4" s="87"/>
      <c r="K4" s="87"/>
      <c r="L4" s="87"/>
      <c r="M4" s="87"/>
      <c r="N4" s="87"/>
      <c r="O4" s="87"/>
      <c r="P4" s="87"/>
      <c r="Q4" s="87"/>
      <c r="R4" s="87"/>
      <c r="S4" s="87"/>
      <c r="T4" s="87"/>
      <c r="U4" s="87"/>
      <c r="V4" s="87"/>
      <c r="W4" s="88"/>
      <c r="X4" s="82" t="s">
        <v>16</v>
      </c>
      <c r="Y4" s="82"/>
      <c r="Z4" s="82"/>
      <c r="AA4" s="82"/>
      <c r="AB4" s="82"/>
      <c r="AC4" s="82"/>
      <c r="AD4" s="82"/>
      <c r="AE4" s="82"/>
      <c r="AF4" s="82"/>
      <c r="AG4" s="82"/>
      <c r="AH4" s="82"/>
      <c r="AI4" s="82" t="s">
        <v>30</v>
      </c>
      <c r="AJ4" s="82"/>
      <c r="AK4" s="82"/>
      <c r="AL4" s="82"/>
      <c r="AM4" s="82"/>
      <c r="AN4" s="82"/>
      <c r="AO4" s="82"/>
      <c r="AP4" s="82"/>
      <c r="AQ4" s="82"/>
      <c r="AR4" s="82"/>
      <c r="AS4" s="82"/>
      <c r="AT4" s="82" t="s">
        <v>60</v>
      </c>
      <c r="AU4" s="82"/>
      <c r="AV4" s="82"/>
      <c r="AW4" s="82"/>
      <c r="AX4" s="82"/>
      <c r="AY4" s="82"/>
      <c r="AZ4" s="82"/>
      <c r="BA4" s="82"/>
      <c r="BB4" s="82"/>
      <c r="BC4" s="82"/>
      <c r="BD4" s="82"/>
      <c r="BE4" s="82" t="s">
        <v>39</v>
      </c>
      <c r="BF4" s="82"/>
      <c r="BG4" s="82"/>
      <c r="BH4" s="82"/>
      <c r="BI4" s="82"/>
      <c r="BJ4" s="82"/>
      <c r="BK4" s="82"/>
      <c r="BL4" s="82"/>
      <c r="BM4" s="82"/>
      <c r="BN4" s="82"/>
      <c r="BO4" s="82"/>
      <c r="BP4" s="82" t="s">
        <v>33</v>
      </c>
      <c r="BQ4" s="82"/>
      <c r="BR4" s="82"/>
      <c r="BS4" s="82"/>
      <c r="BT4" s="82"/>
      <c r="BU4" s="82"/>
      <c r="BV4" s="82"/>
      <c r="BW4" s="82"/>
      <c r="BX4" s="82"/>
      <c r="BY4" s="82"/>
      <c r="BZ4" s="82"/>
      <c r="CA4" s="82" t="s">
        <v>61</v>
      </c>
      <c r="CB4" s="82"/>
      <c r="CC4" s="82"/>
      <c r="CD4" s="82"/>
      <c r="CE4" s="82"/>
      <c r="CF4" s="82"/>
      <c r="CG4" s="82"/>
      <c r="CH4" s="82"/>
      <c r="CI4" s="82"/>
      <c r="CJ4" s="82"/>
      <c r="CK4" s="82"/>
      <c r="CL4" s="82" t="s">
        <v>62</v>
      </c>
      <c r="CM4" s="82"/>
      <c r="CN4" s="82"/>
      <c r="CO4" s="82"/>
      <c r="CP4" s="82"/>
      <c r="CQ4" s="82"/>
      <c r="CR4" s="82"/>
      <c r="CS4" s="82"/>
      <c r="CT4" s="82"/>
      <c r="CU4" s="82"/>
      <c r="CV4" s="82"/>
      <c r="CW4" s="82" t="s">
        <v>63</v>
      </c>
      <c r="CX4" s="82"/>
      <c r="CY4" s="82"/>
      <c r="CZ4" s="82"/>
      <c r="DA4" s="82"/>
      <c r="DB4" s="82"/>
      <c r="DC4" s="82"/>
      <c r="DD4" s="82"/>
      <c r="DE4" s="82"/>
      <c r="DF4" s="82"/>
      <c r="DG4" s="82"/>
      <c r="DH4" s="82" t="s">
        <v>36</v>
      </c>
      <c r="DI4" s="82"/>
      <c r="DJ4" s="82"/>
      <c r="DK4" s="82"/>
      <c r="DL4" s="82"/>
      <c r="DM4" s="82"/>
      <c r="DN4" s="82"/>
      <c r="DO4" s="82"/>
      <c r="DP4" s="82"/>
      <c r="DQ4" s="82"/>
      <c r="DR4" s="82"/>
      <c r="DS4" s="82" t="s">
        <v>25</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66</v>
      </c>
      <c r="B5" s="19"/>
      <c r="C5" s="19"/>
      <c r="D5" s="19"/>
      <c r="E5" s="19"/>
      <c r="F5" s="19"/>
      <c r="G5" s="19"/>
      <c r="H5" s="24" t="s">
        <v>65</v>
      </c>
      <c r="I5" s="24" t="s">
        <v>67</v>
      </c>
      <c r="J5" s="24" t="s">
        <v>68</v>
      </c>
      <c r="K5" s="24" t="s">
        <v>69</v>
      </c>
      <c r="L5" s="24" t="s">
        <v>70</v>
      </c>
      <c r="M5" s="24" t="s">
        <v>15</v>
      </c>
      <c r="N5" s="24" t="s">
        <v>71</v>
      </c>
      <c r="O5" s="24" t="s">
        <v>72</v>
      </c>
      <c r="P5" s="24" t="s">
        <v>73</v>
      </c>
      <c r="Q5" s="24" t="s">
        <v>74</v>
      </c>
      <c r="R5" s="24" t="s">
        <v>75</v>
      </c>
      <c r="S5" s="24" t="s">
        <v>76</v>
      </c>
      <c r="T5" s="24" t="s">
        <v>77</v>
      </c>
      <c r="U5" s="24" t="s">
        <v>78</v>
      </c>
      <c r="V5" s="24" t="s">
        <v>79</v>
      </c>
      <c r="W5" s="24" t="s">
        <v>80</v>
      </c>
      <c r="X5" s="24" t="s">
        <v>81</v>
      </c>
      <c r="Y5" s="24" t="s">
        <v>82</v>
      </c>
      <c r="Z5" s="24" t="s">
        <v>83</v>
      </c>
      <c r="AA5" s="24" t="s">
        <v>84</v>
      </c>
      <c r="AB5" s="24" t="s">
        <v>85</v>
      </c>
      <c r="AC5" s="24" t="s">
        <v>86</v>
      </c>
      <c r="AD5" s="24" t="s">
        <v>87</v>
      </c>
      <c r="AE5" s="24" t="s">
        <v>88</v>
      </c>
      <c r="AF5" s="24" t="s">
        <v>89</v>
      </c>
      <c r="AG5" s="24" t="s">
        <v>90</v>
      </c>
      <c r="AH5" s="24" t="s">
        <v>6</v>
      </c>
      <c r="AI5" s="24" t="s">
        <v>81</v>
      </c>
      <c r="AJ5" s="24" t="s">
        <v>82</v>
      </c>
      <c r="AK5" s="24" t="s">
        <v>83</v>
      </c>
      <c r="AL5" s="24" t="s">
        <v>84</v>
      </c>
      <c r="AM5" s="24" t="s">
        <v>85</v>
      </c>
      <c r="AN5" s="24" t="s">
        <v>86</v>
      </c>
      <c r="AO5" s="24" t="s">
        <v>87</v>
      </c>
      <c r="AP5" s="24" t="s">
        <v>88</v>
      </c>
      <c r="AQ5" s="24" t="s">
        <v>89</v>
      </c>
      <c r="AR5" s="24" t="s">
        <v>90</v>
      </c>
      <c r="AS5" s="24" t="s">
        <v>91</v>
      </c>
      <c r="AT5" s="24" t="s">
        <v>81</v>
      </c>
      <c r="AU5" s="24" t="s">
        <v>82</v>
      </c>
      <c r="AV5" s="24" t="s">
        <v>83</v>
      </c>
      <c r="AW5" s="24" t="s">
        <v>84</v>
      </c>
      <c r="AX5" s="24" t="s">
        <v>85</v>
      </c>
      <c r="AY5" s="24" t="s">
        <v>86</v>
      </c>
      <c r="AZ5" s="24" t="s">
        <v>87</v>
      </c>
      <c r="BA5" s="24" t="s">
        <v>88</v>
      </c>
      <c r="BB5" s="24" t="s">
        <v>89</v>
      </c>
      <c r="BC5" s="24" t="s">
        <v>90</v>
      </c>
      <c r="BD5" s="24" t="s">
        <v>91</v>
      </c>
      <c r="BE5" s="24" t="s">
        <v>81</v>
      </c>
      <c r="BF5" s="24" t="s">
        <v>82</v>
      </c>
      <c r="BG5" s="24" t="s">
        <v>83</v>
      </c>
      <c r="BH5" s="24" t="s">
        <v>84</v>
      </c>
      <c r="BI5" s="24" t="s">
        <v>85</v>
      </c>
      <c r="BJ5" s="24" t="s">
        <v>86</v>
      </c>
      <c r="BK5" s="24" t="s">
        <v>87</v>
      </c>
      <c r="BL5" s="24" t="s">
        <v>88</v>
      </c>
      <c r="BM5" s="24" t="s">
        <v>89</v>
      </c>
      <c r="BN5" s="24" t="s">
        <v>90</v>
      </c>
      <c r="BO5" s="24" t="s">
        <v>91</v>
      </c>
      <c r="BP5" s="24" t="s">
        <v>81</v>
      </c>
      <c r="BQ5" s="24" t="s">
        <v>82</v>
      </c>
      <c r="BR5" s="24" t="s">
        <v>83</v>
      </c>
      <c r="BS5" s="24" t="s">
        <v>84</v>
      </c>
      <c r="BT5" s="24" t="s">
        <v>85</v>
      </c>
      <c r="BU5" s="24" t="s">
        <v>86</v>
      </c>
      <c r="BV5" s="24" t="s">
        <v>87</v>
      </c>
      <c r="BW5" s="24" t="s">
        <v>88</v>
      </c>
      <c r="BX5" s="24" t="s">
        <v>89</v>
      </c>
      <c r="BY5" s="24" t="s">
        <v>90</v>
      </c>
      <c r="BZ5" s="24" t="s">
        <v>91</v>
      </c>
      <c r="CA5" s="24" t="s">
        <v>81</v>
      </c>
      <c r="CB5" s="24" t="s">
        <v>82</v>
      </c>
      <c r="CC5" s="24" t="s">
        <v>83</v>
      </c>
      <c r="CD5" s="24" t="s">
        <v>84</v>
      </c>
      <c r="CE5" s="24" t="s">
        <v>85</v>
      </c>
      <c r="CF5" s="24" t="s">
        <v>86</v>
      </c>
      <c r="CG5" s="24" t="s">
        <v>87</v>
      </c>
      <c r="CH5" s="24" t="s">
        <v>88</v>
      </c>
      <c r="CI5" s="24" t="s">
        <v>89</v>
      </c>
      <c r="CJ5" s="24" t="s">
        <v>90</v>
      </c>
      <c r="CK5" s="24" t="s">
        <v>91</v>
      </c>
      <c r="CL5" s="24" t="s">
        <v>81</v>
      </c>
      <c r="CM5" s="24" t="s">
        <v>82</v>
      </c>
      <c r="CN5" s="24" t="s">
        <v>83</v>
      </c>
      <c r="CO5" s="24" t="s">
        <v>84</v>
      </c>
      <c r="CP5" s="24" t="s">
        <v>85</v>
      </c>
      <c r="CQ5" s="24" t="s">
        <v>86</v>
      </c>
      <c r="CR5" s="24" t="s">
        <v>87</v>
      </c>
      <c r="CS5" s="24" t="s">
        <v>88</v>
      </c>
      <c r="CT5" s="24" t="s">
        <v>89</v>
      </c>
      <c r="CU5" s="24" t="s">
        <v>90</v>
      </c>
      <c r="CV5" s="24" t="s">
        <v>91</v>
      </c>
      <c r="CW5" s="24" t="s">
        <v>81</v>
      </c>
      <c r="CX5" s="24" t="s">
        <v>82</v>
      </c>
      <c r="CY5" s="24" t="s">
        <v>83</v>
      </c>
      <c r="CZ5" s="24" t="s">
        <v>84</v>
      </c>
      <c r="DA5" s="24" t="s">
        <v>85</v>
      </c>
      <c r="DB5" s="24" t="s">
        <v>86</v>
      </c>
      <c r="DC5" s="24" t="s">
        <v>87</v>
      </c>
      <c r="DD5" s="24" t="s">
        <v>88</v>
      </c>
      <c r="DE5" s="24" t="s">
        <v>89</v>
      </c>
      <c r="DF5" s="24" t="s">
        <v>90</v>
      </c>
      <c r="DG5" s="24" t="s">
        <v>91</v>
      </c>
      <c r="DH5" s="24" t="s">
        <v>81</v>
      </c>
      <c r="DI5" s="24" t="s">
        <v>82</v>
      </c>
      <c r="DJ5" s="24" t="s">
        <v>83</v>
      </c>
      <c r="DK5" s="24" t="s">
        <v>84</v>
      </c>
      <c r="DL5" s="24" t="s">
        <v>85</v>
      </c>
      <c r="DM5" s="24" t="s">
        <v>86</v>
      </c>
      <c r="DN5" s="24" t="s">
        <v>87</v>
      </c>
      <c r="DO5" s="24" t="s">
        <v>88</v>
      </c>
      <c r="DP5" s="24" t="s">
        <v>89</v>
      </c>
      <c r="DQ5" s="24" t="s">
        <v>90</v>
      </c>
      <c r="DR5" s="24" t="s">
        <v>91</v>
      </c>
      <c r="DS5" s="24" t="s">
        <v>81</v>
      </c>
      <c r="DT5" s="24" t="s">
        <v>82</v>
      </c>
      <c r="DU5" s="24" t="s">
        <v>83</v>
      </c>
      <c r="DV5" s="24" t="s">
        <v>84</v>
      </c>
      <c r="DW5" s="24" t="s">
        <v>85</v>
      </c>
      <c r="DX5" s="24" t="s">
        <v>86</v>
      </c>
      <c r="DY5" s="24" t="s">
        <v>87</v>
      </c>
      <c r="DZ5" s="24" t="s">
        <v>88</v>
      </c>
      <c r="EA5" s="24" t="s">
        <v>89</v>
      </c>
      <c r="EB5" s="24" t="s">
        <v>90</v>
      </c>
      <c r="EC5" s="24" t="s">
        <v>91</v>
      </c>
      <c r="ED5" s="24" t="s">
        <v>81</v>
      </c>
      <c r="EE5" s="24" t="s">
        <v>82</v>
      </c>
      <c r="EF5" s="24" t="s">
        <v>83</v>
      </c>
      <c r="EG5" s="24" t="s">
        <v>84</v>
      </c>
      <c r="EH5" s="24" t="s">
        <v>85</v>
      </c>
      <c r="EI5" s="24" t="s">
        <v>86</v>
      </c>
      <c r="EJ5" s="24" t="s">
        <v>87</v>
      </c>
      <c r="EK5" s="24" t="s">
        <v>88</v>
      </c>
      <c r="EL5" s="24" t="s">
        <v>89</v>
      </c>
      <c r="EM5" s="24" t="s">
        <v>90</v>
      </c>
      <c r="EN5" s="24" t="s">
        <v>91</v>
      </c>
    </row>
    <row r="6" spans="1:144" s="14" customFormat="1" x14ac:dyDescent="0.15">
      <c r="A6" s="15" t="s">
        <v>92</v>
      </c>
      <c r="B6" s="20">
        <f t="shared" ref="B6:W6" si="1">B7</f>
        <v>2023</v>
      </c>
      <c r="C6" s="20">
        <f t="shared" si="1"/>
        <v>362077</v>
      </c>
      <c r="D6" s="20">
        <f t="shared" si="1"/>
        <v>46</v>
      </c>
      <c r="E6" s="20">
        <f t="shared" si="1"/>
        <v>1</v>
      </c>
      <c r="F6" s="20">
        <f t="shared" si="1"/>
        <v>0</v>
      </c>
      <c r="G6" s="20">
        <f t="shared" si="1"/>
        <v>1</v>
      </c>
      <c r="H6" s="20" t="str">
        <f t="shared" si="1"/>
        <v>徳島県　美馬市</v>
      </c>
      <c r="I6" s="20" t="str">
        <f t="shared" si="1"/>
        <v>法適用</v>
      </c>
      <c r="J6" s="20" t="str">
        <f t="shared" si="1"/>
        <v>水道事業</v>
      </c>
      <c r="K6" s="20" t="str">
        <f t="shared" si="1"/>
        <v>末端給水事業</v>
      </c>
      <c r="L6" s="20" t="str">
        <f t="shared" si="1"/>
        <v>A6</v>
      </c>
      <c r="M6" s="20" t="str">
        <f t="shared" si="1"/>
        <v>非設置</v>
      </c>
      <c r="N6" s="25" t="str">
        <f t="shared" si="1"/>
        <v>-</v>
      </c>
      <c r="O6" s="25">
        <f t="shared" si="1"/>
        <v>60.91</v>
      </c>
      <c r="P6" s="25">
        <f t="shared" si="1"/>
        <v>94.8</v>
      </c>
      <c r="Q6" s="25">
        <f t="shared" si="1"/>
        <v>3520</v>
      </c>
      <c r="R6" s="25">
        <f t="shared" si="1"/>
        <v>26762</v>
      </c>
      <c r="S6" s="25">
        <f t="shared" si="1"/>
        <v>367.14</v>
      </c>
      <c r="T6" s="25">
        <f t="shared" si="1"/>
        <v>72.89</v>
      </c>
      <c r="U6" s="25">
        <f t="shared" si="1"/>
        <v>25179</v>
      </c>
      <c r="V6" s="25">
        <f t="shared" si="1"/>
        <v>84.18</v>
      </c>
      <c r="W6" s="25">
        <f t="shared" si="1"/>
        <v>299.11</v>
      </c>
      <c r="X6" s="27">
        <f t="shared" ref="X6:AG6" si="2">IF(X7="",NA(),X7)</f>
        <v>108.57</v>
      </c>
      <c r="Y6" s="27">
        <f t="shared" si="2"/>
        <v>109.68</v>
      </c>
      <c r="Z6" s="27">
        <f t="shared" si="2"/>
        <v>110.26</v>
      </c>
      <c r="AA6" s="27">
        <f t="shared" si="2"/>
        <v>109.21</v>
      </c>
      <c r="AB6" s="27">
        <f t="shared" si="2"/>
        <v>110.2</v>
      </c>
      <c r="AC6" s="27">
        <f t="shared" si="2"/>
        <v>108.61</v>
      </c>
      <c r="AD6" s="27">
        <f t="shared" si="2"/>
        <v>108.35</v>
      </c>
      <c r="AE6" s="27">
        <f t="shared" si="2"/>
        <v>108.84</v>
      </c>
      <c r="AF6" s="27">
        <f t="shared" si="2"/>
        <v>105.92</v>
      </c>
      <c r="AG6" s="27">
        <f t="shared" si="2"/>
        <v>106.01</v>
      </c>
      <c r="AH6" s="25" t="str">
        <f>IF(AH7="","",IF(AH7="-","【-】","【"&amp;SUBSTITUTE(TEXT(AH7,"#,##0.00"),"-","△")&amp;"】"))</f>
        <v>【108.24】</v>
      </c>
      <c r="AI6" s="25">
        <f t="shared" ref="AI6:AR6" si="3">IF(AI7="",NA(),AI7)</f>
        <v>0</v>
      </c>
      <c r="AJ6" s="25">
        <f t="shared" si="3"/>
        <v>0</v>
      </c>
      <c r="AK6" s="25">
        <f t="shared" si="3"/>
        <v>0</v>
      </c>
      <c r="AL6" s="25">
        <f t="shared" si="3"/>
        <v>0</v>
      </c>
      <c r="AM6" s="25">
        <f t="shared" si="3"/>
        <v>0</v>
      </c>
      <c r="AN6" s="27">
        <f t="shared" si="3"/>
        <v>3.59</v>
      </c>
      <c r="AO6" s="27">
        <f t="shared" si="3"/>
        <v>3.98</v>
      </c>
      <c r="AP6" s="27">
        <f t="shared" si="3"/>
        <v>6.02</v>
      </c>
      <c r="AQ6" s="27">
        <f t="shared" si="3"/>
        <v>7.78</v>
      </c>
      <c r="AR6" s="27">
        <f t="shared" si="3"/>
        <v>9.59</v>
      </c>
      <c r="AS6" s="25" t="str">
        <f>IF(AS7="","",IF(AS7="-","【-】","【"&amp;SUBSTITUTE(TEXT(AS7,"#,##0.00"),"-","△")&amp;"】"))</f>
        <v>【1.50】</v>
      </c>
      <c r="AT6" s="27">
        <f t="shared" ref="AT6:BC6" si="4">IF(AT7="",NA(),AT7)</f>
        <v>223.22</v>
      </c>
      <c r="AU6" s="27">
        <f t="shared" si="4"/>
        <v>225.68</v>
      </c>
      <c r="AV6" s="27">
        <f t="shared" si="4"/>
        <v>209.23</v>
      </c>
      <c r="AW6" s="27">
        <f t="shared" si="4"/>
        <v>191.64</v>
      </c>
      <c r="AX6" s="27">
        <f t="shared" si="4"/>
        <v>223.8</v>
      </c>
      <c r="AY6" s="27">
        <f t="shared" si="4"/>
        <v>379.08</v>
      </c>
      <c r="AZ6" s="27">
        <f t="shared" si="4"/>
        <v>367.55</v>
      </c>
      <c r="BA6" s="27">
        <f t="shared" si="4"/>
        <v>378.56</v>
      </c>
      <c r="BB6" s="27">
        <f t="shared" si="4"/>
        <v>364.46</v>
      </c>
      <c r="BC6" s="27">
        <f t="shared" si="4"/>
        <v>338.89</v>
      </c>
      <c r="BD6" s="25" t="str">
        <f>IF(BD7="","",IF(BD7="-","【-】","【"&amp;SUBSTITUTE(TEXT(BD7,"#,##0.00"),"-","△")&amp;"】"))</f>
        <v>【243.36】</v>
      </c>
      <c r="BE6" s="27">
        <f t="shared" ref="BE6:BN6" si="5">IF(BE7="",NA(),BE7)</f>
        <v>551.84</v>
      </c>
      <c r="BF6" s="27">
        <f t="shared" si="5"/>
        <v>512.28</v>
      </c>
      <c r="BG6" s="27">
        <f t="shared" si="5"/>
        <v>488.04</v>
      </c>
      <c r="BH6" s="27">
        <f t="shared" si="5"/>
        <v>471.13</v>
      </c>
      <c r="BI6" s="27">
        <f t="shared" si="5"/>
        <v>443.43</v>
      </c>
      <c r="BJ6" s="27">
        <f t="shared" si="5"/>
        <v>398.98</v>
      </c>
      <c r="BK6" s="27">
        <f t="shared" si="5"/>
        <v>418.68</v>
      </c>
      <c r="BL6" s="27">
        <f t="shared" si="5"/>
        <v>395.68</v>
      </c>
      <c r="BM6" s="27">
        <f t="shared" si="5"/>
        <v>403.72</v>
      </c>
      <c r="BN6" s="27">
        <f t="shared" si="5"/>
        <v>400.21</v>
      </c>
      <c r="BO6" s="25" t="str">
        <f>IF(BO7="","",IF(BO7="-","【-】","【"&amp;SUBSTITUTE(TEXT(BO7,"#,##0.00"),"-","△")&amp;"】"))</f>
        <v>【265.93】</v>
      </c>
      <c r="BP6" s="27">
        <f t="shared" ref="BP6:BY6" si="6">IF(BP7="",NA(),BP7)</f>
        <v>106.11</v>
      </c>
      <c r="BQ6" s="27">
        <f t="shared" si="6"/>
        <v>107.63</v>
      </c>
      <c r="BR6" s="27">
        <f t="shared" si="6"/>
        <v>109.24</v>
      </c>
      <c r="BS6" s="27">
        <f t="shared" si="6"/>
        <v>108.1</v>
      </c>
      <c r="BT6" s="27">
        <f t="shared" si="6"/>
        <v>109.03</v>
      </c>
      <c r="BU6" s="27">
        <f t="shared" si="6"/>
        <v>98.64</v>
      </c>
      <c r="BV6" s="27">
        <f t="shared" si="6"/>
        <v>94.78</v>
      </c>
      <c r="BW6" s="27">
        <f t="shared" si="6"/>
        <v>97.59</v>
      </c>
      <c r="BX6" s="27">
        <f t="shared" si="6"/>
        <v>92.17</v>
      </c>
      <c r="BY6" s="27">
        <f t="shared" si="6"/>
        <v>92.83</v>
      </c>
      <c r="BZ6" s="25" t="str">
        <f>IF(BZ7="","",IF(BZ7="-","【-】","【"&amp;SUBSTITUTE(TEXT(BZ7,"#,##0.00"),"-","△")&amp;"】"))</f>
        <v>【97.82】</v>
      </c>
      <c r="CA6" s="27">
        <f t="shared" ref="CA6:CJ6" si="7">IF(CA7="",NA(),CA7)</f>
        <v>168.7</v>
      </c>
      <c r="CB6" s="27">
        <f t="shared" si="7"/>
        <v>165.93</v>
      </c>
      <c r="CC6" s="27">
        <f t="shared" si="7"/>
        <v>164.26</v>
      </c>
      <c r="CD6" s="27">
        <f t="shared" si="7"/>
        <v>165.71</v>
      </c>
      <c r="CE6" s="27">
        <f t="shared" si="7"/>
        <v>164.55</v>
      </c>
      <c r="CF6" s="27">
        <f t="shared" si="7"/>
        <v>178.92</v>
      </c>
      <c r="CG6" s="27">
        <f t="shared" si="7"/>
        <v>181.3</v>
      </c>
      <c r="CH6" s="27">
        <f t="shared" si="7"/>
        <v>181.71</v>
      </c>
      <c r="CI6" s="27">
        <f t="shared" si="7"/>
        <v>188.51</v>
      </c>
      <c r="CJ6" s="27">
        <f t="shared" si="7"/>
        <v>189.43</v>
      </c>
      <c r="CK6" s="25" t="str">
        <f>IF(CK7="","",IF(CK7="-","【-】","【"&amp;SUBSTITUTE(TEXT(CK7,"#,##0.00"),"-","△")&amp;"】"))</f>
        <v>【177.56】</v>
      </c>
      <c r="CL6" s="27">
        <f t="shared" ref="CL6:CU6" si="8">IF(CL7="",NA(),CL7)</f>
        <v>54.9</v>
      </c>
      <c r="CM6" s="27">
        <f t="shared" si="8"/>
        <v>53.59</v>
      </c>
      <c r="CN6" s="27">
        <f t="shared" si="8"/>
        <v>52.65</v>
      </c>
      <c r="CO6" s="27">
        <f t="shared" si="8"/>
        <v>63.34</v>
      </c>
      <c r="CP6" s="27">
        <f t="shared" si="8"/>
        <v>60.73</v>
      </c>
      <c r="CQ6" s="27">
        <f t="shared" si="8"/>
        <v>55.14</v>
      </c>
      <c r="CR6" s="27">
        <f t="shared" si="8"/>
        <v>55.89</v>
      </c>
      <c r="CS6" s="27">
        <f t="shared" si="8"/>
        <v>55.72</v>
      </c>
      <c r="CT6" s="27">
        <f t="shared" si="8"/>
        <v>55.31</v>
      </c>
      <c r="CU6" s="27">
        <f t="shared" si="8"/>
        <v>55.14</v>
      </c>
      <c r="CV6" s="25" t="str">
        <f>IF(CV7="","",IF(CV7="-","【-】","【"&amp;SUBSTITUTE(TEXT(CV7,"#,##0.00"),"-","△")&amp;"】"))</f>
        <v>【59.81】</v>
      </c>
      <c r="CW6" s="27">
        <f t="shared" ref="CW6:DF6" si="9">IF(CW7="",NA(),CW7)</f>
        <v>67.48</v>
      </c>
      <c r="CX6" s="27">
        <f t="shared" si="9"/>
        <v>69.88</v>
      </c>
      <c r="CY6" s="27">
        <f t="shared" si="9"/>
        <v>69.58</v>
      </c>
      <c r="CZ6" s="27">
        <f t="shared" si="9"/>
        <v>56.85</v>
      </c>
      <c r="DA6" s="27">
        <f t="shared" si="9"/>
        <v>58.55</v>
      </c>
      <c r="DB6" s="27">
        <f t="shared" si="9"/>
        <v>81.39</v>
      </c>
      <c r="DC6" s="27">
        <f t="shared" si="9"/>
        <v>81.27</v>
      </c>
      <c r="DD6" s="27">
        <f t="shared" si="9"/>
        <v>81.260000000000005</v>
      </c>
      <c r="DE6" s="27">
        <f t="shared" si="9"/>
        <v>80.36</v>
      </c>
      <c r="DF6" s="27">
        <f t="shared" si="9"/>
        <v>80.13</v>
      </c>
      <c r="DG6" s="25" t="str">
        <f>IF(DG7="","",IF(DG7="-","【-】","【"&amp;SUBSTITUTE(TEXT(DG7,"#,##0.00"),"-","△")&amp;"】"))</f>
        <v>【89.42】</v>
      </c>
      <c r="DH6" s="27">
        <f t="shared" ref="DH6:DQ6" si="10">IF(DH7="",NA(),DH7)</f>
        <v>50.97</v>
      </c>
      <c r="DI6" s="27">
        <f t="shared" si="10"/>
        <v>52.48</v>
      </c>
      <c r="DJ6" s="27">
        <f t="shared" si="10"/>
        <v>53.87</v>
      </c>
      <c r="DK6" s="27">
        <f t="shared" si="10"/>
        <v>55</v>
      </c>
      <c r="DL6" s="27">
        <f t="shared" si="10"/>
        <v>56.19</v>
      </c>
      <c r="DM6" s="27">
        <f t="shared" si="10"/>
        <v>49.92</v>
      </c>
      <c r="DN6" s="27">
        <f t="shared" si="10"/>
        <v>50.63</v>
      </c>
      <c r="DO6" s="27">
        <f t="shared" si="10"/>
        <v>51.29</v>
      </c>
      <c r="DP6" s="27">
        <f t="shared" si="10"/>
        <v>52.2</v>
      </c>
      <c r="DQ6" s="27">
        <f t="shared" si="10"/>
        <v>52.7</v>
      </c>
      <c r="DR6" s="25" t="str">
        <f>IF(DR7="","",IF(DR7="-","【-】","【"&amp;SUBSTITUTE(TEXT(DR7,"#,##0.00"),"-","△")&amp;"】"))</f>
        <v>【52.02】</v>
      </c>
      <c r="DS6" s="27">
        <f t="shared" ref="DS6:EB6" si="11">IF(DS7="",NA(),DS7)</f>
        <v>15.33</v>
      </c>
      <c r="DT6" s="27">
        <f t="shared" si="11"/>
        <v>17.100000000000001</v>
      </c>
      <c r="DU6" s="27">
        <f t="shared" si="11"/>
        <v>17.29</v>
      </c>
      <c r="DV6" s="27">
        <f t="shared" si="11"/>
        <v>3.05</v>
      </c>
      <c r="DW6" s="27">
        <f t="shared" si="11"/>
        <v>0.68</v>
      </c>
      <c r="DX6" s="27">
        <f t="shared" si="11"/>
        <v>16.88</v>
      </c>
      <c r="DY6" s="27">
        <f t="shared" si="11"/>
        <v>18.28</v>
      </c>
      <c r="DZ6" s="27">
        <f t="shared" si="11"/>
        <v>19.61</v>
      </c>
      <c r="EA6" s="27">
        <f t="shared" si="11"/>
        <v>20.73</v>
      </c>
      <c r="EB6" s="27">
        <f t="shared" si="11"/>
        <v>22.86</v>
      </c>
      <c r="EC6" s="25" t="str">
        <f>IF(EC7="","",IF(EC7="-","【-】","【"&amp;SUBSTITUTE(TEXT(EC7,"#,##0.00"),"-","△")&amp;"】"))</f>
        <v>【25.37】</v>
      </c>
      <c r="ED6" s="27">
        <f t="shared" ref="ED6:EM6" si="12">IF(ED7="",NA(),ED7)</f>
        <v>0.48</v>
      </c>
      <c r="EE6" s="27">
        <f t="shared" si="12"/>
        <v>0.4</v>
      </c>
      <c r="EF6" s="27">
        <f t="shared" si="12"/>
        <v>0.37</v>
      </c>
      <c r="EG6" s="27">
        <f t="shared" si="12"/>
        <v>0.19</v>
      </c>
      <c r="EH6" s="27">
        <f t="shared" si="12"/>
        <v>0.19</v>
      </c>
      <c r="EI6" s="27">
        <f t="shared" si="12"/>
        <v>0.52</v>
      </c>
      <c r="EJ6" s="27">
        <f t="shared" si="12"/>
        <v>0.53</v>
      </c>
      <c r="EK6" s="27">
        <f t="shared" si="12"/>
        <v>0.48</v>
      </c>
      <c r="EL6" s="27">
        <f t="shared" si="12"/>
        <v>0.5</v>
      </c>
      <c r="EM6" s="27">
        <f t="shared" si="12"/>
        <v>0.41</v>
      </c>
      <c r="EN6" s="25" t="str">
        <f>IF(EN7="","",IF(EN7="-","【-】","【"&amp;SUBSTITUTE(TEXT(EN7,"#,##0.00"),"-","△")&amp;"】"))</f>
        <v>【0.62】</v>
      </c>
    </row>
    <row r="7" spans="1:144" s="14" customFormat="1" x14ac:dyDescent="0.15">
      <c r="A7" s="15"/>
      <c r="B7" s="21">
        <v>2023</v>
      </c>
      <c r="C7" s="21">
        <v>362077</v>
      </c>
      <c r="D7" s="21">
        <v>46</v>
      </c>
      <c r="E7" s="21">
        <v>1</v>
      </c>
      <c r="F7" s="21">
        <v>0</v>
      </c>
      <c r="G7" s="21">
        <v>1</v>
      </c>
      <c r="H7" s="21" t="s">
        <v>93</v>
      </c>
      <c r="I7" s="21" t="s">
        <v>94</v>
      </c>
      <c r="J7" s="21" t="s">
        <v>95</v>
      </c>
      <c r="K7" s="21" t="s">
        <v>96</v>
      </c>
      <c r="L7" s="21" t="s">
        <v>97</v>
      </c>
      <c r="M7" s="21" t="s">
        <v>98</v>
      </c>
      <c r="N7" s="26" t="s">
        <v>100</v>
      </c>
      <c r="O7" s="26">
        <v>60.91</v>
      </c>
      <c r="P7" s="26">
        <v>94.8</v>
      </c>
      <c r="Q7" s="26">
        <v>3520</v>
      </c>
      <c r="R7" s="26">
        <v>26762</v>
      </c>
      <c r="S7" s="26">
        <v>367.14</v>
      </c>
      <c r="T7" s="26">
        <v>72.89</v>
      </c>
      <c r="U7" s="26">
        <v>25179</v>
      </c>
      <c r="V7" s="26">
        <v>84.18</v>
      </c>
      <c r="W7" s="26">
        <v>299.11</v>
      </c>
      <c r="X7" s="26">
        <v>108.57</v>
      </c>
      <c r="Y7" s="26">
        <v>109.68</v>
      </c>
      <c r="Z7" s="26">
        <v>110.26</v>
      </c>
      <c r="AA7" s="26">
        <v>109.21</v>
      </c>
      <c r="AB7" s="26">
        <v>110.2</v>
      </c>
      <c r="AC7" s="26">
        <v>108.61</v>
      </c>
      <c r="AD7" s="26">
        <v>108.35</v>
      </c>
      <c r="AE7" s="26">
        <v>108.84</v>
      </c>
      <c r="AF7" s="26">
        <v>105.92</v>
      </c>
      <c r="AG7" s="26">
        <v>106.01</v>
      </c>
      <c r="AH7" s="26">
        <v>108.24</v>
      </c>
      <c r="AI7" s="26">
        <v>0</v>
      </c>
      <c r="AJ7" s="26">
        <v>0</v>
      </c>
      <c r="AK7" s="26">
        <v>0</v>
      </c>
      <c r="AL7" s="26">
        <v>0</v>
      </c>
      <c r="AM7" s="26">
        <v>0</v>
      </c>
      <c r="AN7" s="26">
        <v>3.59</v>
      </c>
      <c r="AO7" s="26">
        <v>3.98</v>
      </c>
      <c r="AP7" s="26">
        <v>6.02</v>
      </c>
      <c r="AQ7" s="26">
        <v>7.78</v>
      </c>
      <c r="AR7" s="26">
        <v>9.59</v>
      </c>
      <c r="AS7" s="26">
        <v>1.5</v>
      </c>
      <c r="AT7" s="26">
        <v>223.22</v>
      </c>
      <c r="AU7" s="26">
        <v>225.68</v>
      </c>
      <c r="AV7" s="26">
        <v>209.23</v>
      </c>
      <c r="AW7" s="26">
        <v>191.64</v>
      </c>
      <c r="AX7" s="26">
        <v>223.8</v>
      </c>
      <c r="AY7" s="26">
        <v>379.08</v>
      </c>
      <c r="AZ7" s="26">
        <v>367.55</v>
      </c>
      <c r="BA7" s="26">
        <v>378.56</v>
      </c>
      <c r="BB7" s="26">
        <v>364.46</v>
      </c>
      <c r="BC7" s="26">
        <v>338.89</v>
      </c>
      <c r="BD7" s="26">
        <v>243.36</v>
      </c>
      <c r="BE7" s="26">
        <v>551.84</v>
      </c>
      <c r="BF7" s="26">
        <v>512.28</v>
      </c>
      <c r="BG7" s="26">
        <v>488.04</v>
      </c>
      <c r="BH7" s="26">
        <v>471.13</v>
      </c>
      <c r="BI7" s="26">
        <v>443.43</v>
      </c>
      <c r="BJ7" s="26">
        <v>398.98</v>
      </c>
      <c r="BK7" s="26">
        <v>418.68</v>
      </c>
      <c r="BL7" s="26">
        <v>395.68</v>
      </c>
      <c r="BM7" s="26">
        <v>403.72</v>
      </c>
      <c r="BN7" s="26">
        <v>400.21</v>
      </c>
      <c r="BO7" s="26">
        <v>265.93</v>
      </c>
      <c r="BP7" s="26">
        <v>106.11</v>
      </c>
      <c r="BQ7" s="26">
        <v>107.63</v>
      </c>
      <c r="BR7" s="26">
        <v>109.24</v>
      </c>
      <c r="BS7" s="26">
        <v>108.1</v>
      </c>
      <c r="BT7" s="26">
        <v>109.03</v>
      </c>
      <c r="BU7" s="26">
        <v>98.64</v>
      </c>
      <c r="BV7" s="26">
        <v>94.78</v>
      </c>
      <c r="BW7" s="26">
        <v>97.59</v>
      </c>
      <c r="BX7" s="26">
        <v>92.17</v>
      </c>
      <c r="BY7" s="26">
        <v>92.83</v>
      </c>
      <c r="BZ7" s="26">
        <v>97.82</v>
      </c>
      <c r="CA7" s="26">
        <v>168.7</v>
      </c>
      <c r="CB7" s="26">
        <v>165.93</v>
      </c>
      <c r="CC7" s="26">
        <v>164.26</v>
      </c>
      <c r="CD7" s="26">
        <v>165.71</v>
      </c>
      <c r="CE7" s="26">
        <v>164.55</v>
      </c>
      <c r="CF7" s="26">
        <v>178.92</v>
      </c>
      <c r="CG7" s="26">
        <v>181.3</v>
      </c>
      <c r="CH7" s="26">
        <v>181.71</v>
      </c>
      <c r="CI7" s="26">
        <v>188.51</v>
      </c>
      <c r="CJ7" s="26">
        <v>189.43</v>
      </c>
      <c r="CK7" s="26">
        <v>177.56</v>
      </c>
      <c r="CL7" s="26">
        <v>54.9</v>
      </c>
      <c r="CM7" s="26">
        <v>53.59</v>
      </c>
      <c r="CN7" s="26">
        <v>52.65</v>
      </c>
      <c r="CO7" s="26">
        <v>63.34</v>
      </c>
      <c r="CP7" s="26">
        <v>60.73</v>
      </c>
      <c r="CQ7" s="26">
        <v>55.14</v>
      </c>
      <c r="CR7" s="26">
        <v>55.89</v>
      </c>
      <c r="CS7" s="26">
        <v>55.72</v>
      </c>
      <c r="CT7" s="26">
        <v>55.31</v>
      </c>
      <c r="CU7" s="26">
        <v>55.14</v>
      </c>
      <c r="CV7" s="26">
        <v>59.81</v>
      </c>
      <c r="CW7" s="26">
        <v>67.48</v>
      </c>
      <c r="CX7" s="26">
        <v>69.88</v>
      </c>
      <c r="CY7" s="26">
        <v>69.58</v>
      </c>
      <c r="CZ7" s="26">
        <v>56.85</v>
      </c>
      <c r="DA7" s="26">
        <v>58.55</v>
      </c>
      <c r="DB7" s="26">
        <v>81.39</v>
      </c>
      <c r="DC7" s="26">
        <v>81.27</v>
      </c>
      <c r="DD7" s="26">
        <v>81.260000000000005</v>
      </c>
      <c r="DE7" s="26">
        <v>80.36</v>
      </c>
      <c r="DF7" s="26">
        <v>80.13</v>
      </c>
      <c r="DG7" s="26">
        <v>89.42</v>
      </c>
      <c r="DH7" s="26">
        <v>50.97</v>
      </c>
      <c r="DI7" s="26">
        <v>52.48</v>
      </c>
      <c r="DJ7" s="26">
        <v>53.87</v>
      </c>
      <c r="DK7" s="26">
        <v>55</v>
      </c>
      <c r="DL7" s="26">
        <v>56.19</v>
      </c>
      <c r="DM7" s="26">
        <v>49.92</v>
      </c>
      <c r="DN7" s="26">
        <v>50.63</v>
      </c>
      <c r="DO7" s="26">
        <v>51.29</v>
      </c>
      <c r="DP7" s="26">
        <v>52.2</v>
      </c>
      <c r="DQ7" s="26">
        <v>52.7</v>
      </c>
      <c r="DR7" s="26">
        <v>52.02</v>
      </c>
      <c r="DS7" s="26">
        <v>15.33</v>
      </c>
      <c r="DT7" s="26">
        <v>17.100000000000001</v>
      </c>
      <c r="DU7" s="26">
        <v>17.29</v>
      </c>
      <c r="DV7" s="26">
        <v>3.05</v>
      </c>
      <c r="DW7" s="26">
        <v>0.68</v>
      </c>
      <c r="DX7" s="26">
        <v>16.88</v>
      </c>
      <c r="DY7" s="26">
        <v>18.28</v>
      </c>
      <c r="DZ7" s="26">
        <v>19.61</v>
      </c>
      <c r="EA7" s="26">
        <v>20.73</v>
      </c>
      <c r="EB7" s="26">
        <v>22.86</v>
      </c>
      <c r="EC7" s="26">
        <v>25.37</v>
      </c>
      <c r="ED7" s="26">
        <v>0.48</v>
      </c>
      <c r="EE7" s="26">
        <v>0.4</v>
      </c>
      <c r="EF7" s="26">
        <v>0.37</v>
      </c>
      <c r="EG7" s="26">
        <v>0.19</v>
      </c>
      <c r="EH7" s="26">
        <v>0.19</v>
      </c>
      <c r="EI7" s="26">
        <v>0.52</v>
      </c>
      <c r="EJ7" s="26">
        <v>0.53</v>
      </c>
      <c r="EK7" s="26">
        <v>0.48</v>
      </c>
      <c r="EL7" s="26">
        <v>0.5</v>
      </c>
      <c r="EM7" s="26">
        <v>0.41</v>
      </c>
      <c r="EN7" s="26">
        <v>0.62</v>
      </c>
    </row>
    <row r="8" spans="1:144" x14ac:dyDescent="0.15">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15">
      <c r="A9" s="16"/>
      <c r="B9" s="16" t="s">
        <v>101</v>
      </c>
      <c r="C9" s="16" t="s">
        <v>102</v>
      </c>
      <c r="D9" s="16" t="s">
        <v>103</v>
      </c>
      <c r="E9" s="16" t="s">
        <v>104</v>
      </c>
      <c r="F9" s="16" t="s">
        <v>105</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15">
      <c r="A10" s="16" t="s">
        <v>57</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15">
      <c r="B11">
        <v>22</v>
      </c>
      <c r="C11">
        <v>21</v>
      </c>
      <c r="D11">
        <v>20</v>
      </c>
      <c r="E11">
        <v>19</v>
      </c>
      <c r="F11">
        <v>18</v>
      </c>
      <c r="G11" t="s">
        <v>99</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2417146</cp:lastModifiedBy>
  <dcterms:created xsi:type="dcterms:W3CDTF">2025-01-24T06:53:55Z</dcterms:created>
  <dcterms:modified xsi:type="dcterms:W3CDTF">2025-02-17T00:54:26Z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2025-02-04T07:04:49Z</vt:filetime>
  </property>
</Properties>
</file>