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  適  用】経営比較分析表\01-01［法適］上水道\"/>
    </mc:Choice>
  </mc:AlternateContent>
  <xr:revisionPtr revIDLastSave="0" documentId="13_ncr:1_{0B3A0201-C376-45D9-ADB0-8FCA46493CF2}" xr6:coauthVersionLast="47" xr6:coauthVersionMax="47" xr10:uidLastSave="{00000000-0000-0000-0000-000000000000}"/>
  <workbookProtection workbookAlgorithmName="SHA-512" workbookHashValue="oMw/VnRhre8LU0tm1zjuOWtq1MVX3KAqlKX11jsqdzMKwLbpfo7gOkLiWcaVvVZL5NKR74Xxn4AAYAu7sAtlvw==" workbookSaltValue="UGhTMartQbYWcUgUnrEwtA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R6" i="5"/>
  <c r="Q6" i="5"/>
  <c r="P6" i="5"/>
  <c r="P10" i="4" s="1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J85" i="4"/>
  <c r="H85" i="4"/>
  <c r="F85" i="4"/>
  <c r="E85" i="4"/>
  <c r="AL10" i="4"/>
  <c r="W10" i="4"/>
  <c r="I10" i="4"/>
  <c r="B10" i="4"/>
  <c r="AT8" i="4"/>
  <c r="AL8" i="4"/>
  <c r="AD8" i="4"/>
  <c r="W8" i="4"/>
  <c r="P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<sst xmlns="http://schemas.openxmlformats.org/spreadsheetml/2006/main" count="228" uniqueCount="113">
  <si>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</si>
  <si>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</si>
  <si>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</si>
  <si>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</si>
  <si>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</si>
  <si>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</si>
  <si>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</si>
  <si>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</si>
  <si>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</si>
  <si>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</si>
  <si>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</si>
  <si>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</si>
  <si>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</si>
  <si>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</si>
  <si>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</si>
  <si>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</si>
  <si>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</si>
  <si>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</si>
  <si>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</si>
  <si>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</si>
  <si>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</si>
  <si>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</si>
  <si>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</si>
  <si>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</si>
  <si>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</si>
  <si>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</si>
  <si>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</si>
  <si>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</si>
  <si>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</si>
  <si>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</si>
  <si>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</si>
  <si>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</si>
  <si>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</si>
  <si>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</si>
  <si>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</si>
  <si>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</si>
  <si>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</si>
  <si>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</si>
  <si>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</si>
  <si>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</si>
  <si>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</si>
  <si>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</si>
  <si>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</si>
  <si>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</si>
  <si>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</si>
  <si>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</si>
  <si>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</si>
  <si>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</si>
  <si>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</si>
  <si>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</si>
  <si>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</si>
  <si>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</si>
  <si>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</si>
  <si>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</si>
  <si>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</si>
  <si>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</si>
  <si>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</si>
  <si>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</si>
  <si>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</si>
  <si>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</si>
  <si>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</si>
  <si>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</si>
  <si>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</si>
  <si>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</si>
  <si>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</si>
  <si>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</si>
  <si>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</si>
  <si>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</si>
  <si>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</si>
  <si>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</si>
  <si>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</si>
  <si>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</si>
  <si>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</si>
  <si>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</si>
  <si>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</si>
  <si>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</si>
  <si>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</si>
  <si>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</si>
  <si>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</si>
  <si>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</si>
  <si>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</si>
  <si>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</si>
  <si>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</si>
  <si>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</si>
  <si>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</si>
  <si>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</si>
  <si>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</si>
  <si>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</si>
  <si>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</si>
  <si>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</si>
  <si>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</si>
  <si>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</si>
  <si>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</si>
  <si>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阿波市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</si>
  <si>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</si>
  <si>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</si>
  <si>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</si>
  <si>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</si>
  <si>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</si>
  <si>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</si>
  <si>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</si>
  <si>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</si>
  <si>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</si>
  <si>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</si>
  <si>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</si>
  <si>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</si>
  <si>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</si>
  <si>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</si>
  <si>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</si>
  <si>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</si>
  <si>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経常収支比率は、動力費等において昨今の価格高騰の影響を受けているが、維持管理費全般において縮減を図ることで100%以上を維持している。
　累積欠損金は発生しておらず、流動比率は平均値を上回っており、当該年度においては経営の健全性が確保されていると考えられる。
　料金回収率は平均値をやや下回っているが、物価高騰対応・水道料金支援事業による料金減額の実施に伴うものと考えられる。給水原価は平均より低く抑えられ経営の効率性に寄与している。
　企業債残高対給水収益比率は平均をやや上回り、施設利用率、有収率は平均値より低い水準で推移している。
　今後においても、上水道基本計画、水道ビジョンに基づき、送配水施設の統合・再整備などによる給水区域の最適化を進めるとともに、令和7年度には水道事業経営戦略の改定を行い、経営の健全性・効率性の維持・向上に努めていく。</t>
    <rPh sb="17" eb="19">
      <t>サッコン</t>
    </rPh>
    <rPh sb="49" eb="50">
      <t>ハカ</t>
    </rPh>
    <rPh sb="100" eb="104">
      <t>トウガイネンド</t>
    </rPh>
    <rPh sb="144" eb="146">
      <t>シタマワ</t>
    </rPh>
    <rPh sb="152" eb="158">
      <t>ブッカコウトウタイオウ</t>
    </rPh>
    <rPh sb="159" eb="165">
      <t>スイドウリョウキンシエン</t>
    </rPh>
    <rPh sb="165" eb="167">
      <t>ジギョウ</t>
    </rPh>
    <rPh sb="170" eb="172">
      <t>リョウキン</t>
    </rPh>
    <rPh sb="172" eb="174">
      <t>ゲンガク</t>
    </rPh>
    <rPh sb="175" eb="177">
      <t>ジッシ</t>
    </rPh>
    <rPh sb="178" eb="179">
      <t>トモナ</t>
    </rPh>
    <rPh sb="183" eb="184">
      <t>カンガ</t>
    </rPh>
    <rPh sb="332" eb="334">
      <t>レイワ</t>
    </rPh>
    <rPh sb="335" eb="337">
      <t>ネンド</t>
    </rPh>
    <rPh sb="365" eb="367">
      <t>イジ</t>
    </rPh>
    <phoneticPr fontId="4"/>
  </si>
  <si>
    <t>　現時点では概ね健全な経営がなされているが、管路の更新など施設の老朽化対策の推進に係る財源確保、有収率の向上が課題となっている。
　今後においても、上水道基本計画、水道ビジョンに基づく事業を順次進め、安定した供給体制の維持と、持続可能な経営体制の確立を目指す。</t>
    <rPh sb="38" eb="40">
      <t>スイシン</t>
    </rPh>
    <rPh sb="41" eb="42">
      <t>カカ</t>
    </rPh>
    <rPh sb="43" eb="47">
      <t>ザイゲンカクホ</t>
    </rPh>
    <rPh sb="95" eb="97">
      <t>ジュンジ</t>
    </rPh>
    <rPh sb="100" eb="102">
      <t>アンテイ</t>
    </rPh>
    <rPh sb="120" eb="122">
      <t>タイセイ</t>
    </rPh>
    <phoneticPr fontId="4"/>
  </si>
  <si>
    <t>　有形固定資産減価償却率、管路経年化率ともに平均値より高い水準で推移している。当該年度は管路更新率が平均値を上回っている。
　管路など施設の老朽化が、有収率が伸び悩んでいる要因の一つと考えられ、今後においても、老朽管布設替の計画的な施工など、施設の耐震化等とあわせ老朽化対策を進めていく。</t>
    <rPh sb="39" eb="43">
      <t>トウガイネンド</t>
    </rPh>
    <rPh sb="54" eb="56">
      <t>ウワマワ</t>
    </rPh>
    <rPh sb="127" eb="128">
      <t>トウ</t>
    </rPh>
    <rPh sb="134" eb="13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</si>
</sst>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0.55000000000000004</c:v>
                </c:pt>
                <c:pt idx="1">
                  <c:v>0.56000000000000005</c:v>
                </c:pt>
                <c:pt idx="2">
                  <c:v>0.38</c:v>
                </c:pt>
                <c:pt idx="3">
                  <c:v>0.35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B-4965-8695-2D611162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B-4965-8695-2D6111623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113.18</c:v>
                </c:pt>
                <c:pt idx="1">
                  <c:v>116.71</c:v>
                </c:pt>
                <c:pt idx="2">
                  <c:v>113.92</c:v>
                </c:pt>
                <c:pt idx="3">
                  <c:v>109.68</c:v>
                </c:pt>
                <c:pt idx="4">
                  <c:v>107.51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8-4D4A-84CB-121C2827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8-4D4A-84CB-121C28272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56.85</c:v>
                </c:pt>
                <c:pt idx="1">
                  <c:v>57.73</c:v>
                </c:pt>
                <c:pt idx="2">
                  <c:v>57.98</c:v>
                </c:pt>
                <c:pt idx="3">
                  <c:v>58.83</c:v>
                </c:pt>
                <c:pt idx="4">
                  <c:v>55.81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2B1-B708-788C86F9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7-42B1-B708-788C86F95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22.29</c:v>
                </c:pt>
                <c:pt idx="1">
                  <c:v>26.49</c:v>
                </c:pt>
                <c:pt idx="2">
                  <c:v>26.83</c:v>
                </c:pt>
                <c:pt idx="3">
                  <c:v>26.35</c:v>
                </c:pt>
                <c:pt idx="4">
                  <c:v>29.34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6-49E6-AE1B-03DFF7D7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6-49E6-AE1B-03DFF7D7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0-482C-B00A-26A735E9A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90-482C-B00A-26A735E9A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1561.75</c:v>
                </c:pt>
                <c:pt idx="1">
                  <c:v>875.68</c:v>
                </c:pt>
                <c:pt idx="2">
                  <c:v>1099.8699999999999</c:v>
                </c:pt>
                <c:pt idx="3">
                  <c:v>582.80999999999995</c:v>
                </c:pt>
                <c:pt idx="4">
                  <c:v>569.26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5-4297-94B2-E3A12A7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5-4297-94B2-E3A12A7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317.75</c:v>
                </c:pt>
                <c:pt idx="1">
                  <c:v>326.82</c:v>
                </c:pt>
                <c:pt idx="2">
                  <c:v>352.73</c:v>
                </c:pt>
                <c:pt idx="3">
                  <c:v>413.36</c:v>
                </c:pt>
                <c:pt idx="4">
                  <c:v>454.88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A-4C0A-A316-2AE01EDC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A-4C0A-A316-2AE01EDC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110.54</c:v>
                </c:pt>
                <c:pt idx="1">
                  <c:v>114.92</c:v>
                </c:pt>
                <c:pt idx="2">
                  <c:v>112.08</c:v>
                </c:pt>
                <c:pt idx="3">
                  <c:v>94.19</c:v>
                </c:pt>
                <c:pt idx="4">
                  <c:v>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E-4D17-8347-5EB36CCD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E-4D17-8347-5EB36CCD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115.4</c:v>
                </c:pt>
                <c:pt idx="1">
                  <c:v>110.47</c:v>
                </c:pt>
                <c:pt idx="2">
                  <c:v>112.97</c:v>
                </c:pt>
                <c:pt idx="3">
                  <c:v>121.49</c:v>
                </c:pt>
                <c:pt idx="4">
                  <c:v>121.21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5-4AF7-AAC4-B43D4A6A5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5-4AF7-AAC4-B43D4A6A5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54.37</c:v>
                </c:pt>
                <c:pt idx="1">
                  <c:v>56.01</c:v>
                </c:pt>
                <c:pt idx="2">
                  <c:v>54.19</c:v>
                </c:pt>
                <c:pt idx="3">
                  <c:v>53.46</c:v>
                </c:pt>
                <c:pt idx="4">
                  <c:v>52.13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4AF-9EDF-67A3A21B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4AF-9EDF-67A3A21B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69.22</c:v>
                </c:pt>
                <c:pt idx="1">
                  <c:v>68.56</c:v>
                </c:pt>
                <c:pt idx="2">
                  <c:v>70.510000000000005</c:v>
                </c:pt>
                <c:pt idx="3">
                  <c:v>71</c:v>
                </c:pt>
                <c:pt idx="4">
                  <c:v>71.510000000000005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2-4958-A564-5F4560C9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2-4958-A564-5F4560C92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徳島県　阿波市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15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A5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34773</v>
      </c>
      <c r="AM8" s="44"/>
      <c r="AN8" s="44"/>
      <c r="AO8" s="44"/>
      <c r="AP8" s="44"/>
      <c r="AQ8" s="44"/>
      <c r="AR8" s="44"/>
      <c r="AS8" s="44"/>
      <c r="AT8" s="45">
        <f>データ!$S$6</f>
        <v>191.11</v>
      </c>
      <c r="AU8" s="46"/>
      <c r="AV8" s="46"/>
      <c r="AW8" s="46"/>
      <c r="AX8" s="46"/>
      <c r="AY8" s="46"/>
      <c r="AZ8" s="46"/>
      <c r="BA8" s="46"/>
      <c r="BB8" s="47">
        <f>データ!$T$6</f>
        <v>181.95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15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68.73</v>
      </c>
      <c r="J10" s="46"/>
      <c r="K10" s="46"/>
      <c r="L10" s="46"/>
      <c r="M10" s="46"/>
      <c r="N10" s="46"/>
      <c r="O10" s="80"/>
      <c r="P10" s="47">
        <f>データ!$P$6</f>
        <v>98.79</v>
      </c>
      <c r="Q10" s="47"/>
      <c r="R10" s="47"/>
      <c r="S10" s="47"/>
      <c r="T10" s="47"/>
      <c r="U10" s="47"/>
      <c r="V10" s="47"/>
      <c r="W10" s="44">
        <f>データ!$Q$6</f>
        <v>2530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34178</v>
      </c>
      <c r="AM10" s="44"/>
      <c r="AN10" s="44"/>
      <c r="AO10" s="44"/>
      <c r="AP10" s="44"/>
      <c r="AQ10" s="44"/>
      <c r="AR10" s="44"/>
      <c r="AS10" s="44"/>
      <c r="AT10" s="45">
        <f>データ!$V$6</f>
        <v>83.18</v>
      </c>
      <c r="AU10" s="46"/>
      <c r="AV10" s="46"/>
      <c r="AW10" s="46"/>
      <c r="AX10" s="46"/>
      <c r="AY10" s="46"/>
      <c r="AZ10" s="46"/>
      <c r="BA10" s="46"/>
      <c r="BB10" s="47">
        <f>データ!$W$6</f>
        <v>410.89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15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15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110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112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15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15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xGn2kKeAliakli9xwu/a/mRLaSnOzIaQaTaVKXS+hLtAvlQJlvFS8BOgpNtmBZHCqSUoIUbAK/BZlXWhLBVT4A==" saltValue="1hBNQHYeHnq/Tu1Bz4oVM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362069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徳島県　阿波市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68.73</v>
      </c>
      <c r="P6" s="21">
        <f t="shared" si="3"/>
        <v>98.79</v>
      </c>
      <c r="Q6" s="21">
        <f t="shared" si="3"/>
        <v>2530</v>
      </c>
      <c r="R6" s="21">
        <f t="shared" si="3"/>
        <v>34773</v>
      </c>
      <c r="S6" s="21">
        <f t="shared" si="3"/>
        <v>191.11</v>
      </c>
      <c r="T6" s="21">
        <f t="shared" si="3"/>
        <v>181.95</v>
      </c>
      <c r="U6" s="21">
        <f t="shared" si="3"/>
        <v>34178</v>
      </c>
      <c r="V6" s="21">
        <f t="shared" si="3"/>
        <v>83.18</v>
      </c>
      <c r="W6" s="21">
        <f t="shared" si="3"/>
        <v>410.89</v>
      </c>
      <c r="X6" s="22">
        <f>IF(X7="",NA(),X7)</f>
        <v>113.18</v>
      </c>
      <c r="Y6" s="22">
        <f t="shared" ref="Y6:AG6" si="4">IF(Y7="",NA(),Y7)</f>
        <v>116.71</v>
      </c>
      <c r="Z6" s="22">
        <f t="shared" si="4"/>
        <v>113.92</v>
      </c>
      <c r="AA6" s="22">
        <f t="shared" si="4"/>
        <v>109.68</v>
      </c>
      <c r="AB6" s="22">
        <f t="shared" si="4"/>
        <v>107.51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1561.75</v>
      </c>
      <c r="AU6" s="22">
        <f t="shared" ref="AU6:BC6" si="6">IF(AU7="",NA(),AU7)</f>
        <v>875.68</v>
      </c>
      <c r="AV6" s="22">
        <f t="shared" si="6"/>
        <v>1099.8699999999999</v>
      </c>
      <c r="AW6" s="22">
        <f t="shared" si="6"/>
        <v>582.80999999999995</v>
      </c>
      <c r="AX6" s="22">
        <f t="shared" si="6"/>
        <v>569.26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317.75</v>
      </c>
      <c r="BF6" s="22">
        <f t="shared" ref="BF6:BN6" si="7">IF(BF7="",NA(),BF7)</f>
        <v>326.82</v>
      </c>
      <c r="BG6" s="22">
        <f t="shared" si="7"/>
        <v>352.73</v>
      </c>
      <c r="BH6" s="22">
        <f t="shared" si="7"/>
        <v>413.36</v>
      </c>
      <c r="BI6" s="22">
        <f t="shared" si="7"/>
        <v>454.88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110.54</v>
      </c>
      <c r="BQ6" s="22">
        <f t="shared" ref="BQ6:BY6" si="8">IF(BQ7="",NA(),BQ7)</f>
        <v>114.92</v>
      </c>
      <c r="BR6" s="22">
        <f t="shared" si="8"/>
        <v>112.08</v>
      </c>
      <c r="BS6" s="22">
        <f t="shared" si="8"/>
        <v>94.19</v>
      </c>
      <c r="BT6" s="22">
        <f t="shared" si="8"/>
        <v>93.4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115.4</v>
      </c>
      <c r="CB6" s="22">
        <f t="shared" ref="CB6:CJ6" si="9">IF(CB7="",NA(),CB7)</f>
        <v>110.47</v>
      </c>
      <c r="CC6" s="22">
        <f t="shared" si="9"/>
        <v>112.97</v>
      </c>
      <c r="CD6" s="22">
        <f t="shared" si="9"/>
        <v>121.49</v>
      </c>
      <c r="CE6" s="22">
        <f t="shared" si="9"/>
        <v>121.21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54.37</v>
      </c>
      <c r="CM6" s="22">
        <f t="shared" ref="CM6:CU6" si="10">IF(CM7="",NA(),CM7)</f>
        <v>56.01</v>
      </c>
      <c r="CN6" s="22">
        <f t="shared" si="10"/>
        <v>54.19</v>
      </c>
      <c r="CO6" s="22">
        <f t="shared" si="10"/>
        <v>53.46</v>
      </c>
      <c r="CP6" s="22">
        <f t="shared" si="10"/>
        <v>52.13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69.22</v>
      </c>
      <c r="CX6" s="22">
        <f t="shared" ref="CX6:DF6" si="11">IF(CX7="",NA(),CX7)</f>
        <v>68.56</v>
      </c>
      <c r="CY6" s="22">
        <f t="shared" si="11"/>
        <v>70.510000000000005</v>
      </c>
      <c r="CZ6" s="22">
        <f t="shared" si="11"/>
        <v>71</v>
      </c>
      <c r="DA6" s="22">
        <f t="shared" si="11"/>
        <v>71.510000000000005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56.85</v>
      </c>
      <c r="DI6" s="22">
        <f t="shared" ref="DI6:DQ6" si="12">IF(DI7="",NA(),DI7)</f>
        <v>57.73</v>
      </c>
      <c r="DJ6" s="22">
        <f t="shared" si="12"/>
        <v>57.98</v>
      </c>
      <c r="DK6" s="22">
        <f t="shared" si="12"/>
        <v>58.83</v>
      </c>
      <c r="DL6" s="22">
        <f t="shared" si="12"/>
        <v>55.81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22.29</v>
      </c>
      <c r="DT6" s="22">
        <f t="shared" ref="DT6:EB6" si="13">IF(DT7="",NA(),DT7)</f>
        <v>26.49</v>
      </c>
      <c r="DU6" s="22">
        <f t="shared" si="13"/>
        <v>26.83</v>
      </c>
      <c r="DV6" s="22">
        <f t="shared" si="13"/>
        <v>26.35</v>
      </c>
      <c r="DW6" s="22">
        <f t="shared" si="13"/>
        <v>29.34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0.55000000000000004</v>
      </c>
      <c r="EE6" s="22">
        <f t="shared" ref="EE6:EM6" si="14">IF(EE7="",NA(),EE7)</f>
        <v>0.56000000000000005</v>
      </c>
      <c r="EF6" s="22">
        <f t="shared" si="14"/>
        <v>0.38</v>
      </c>
      <c r="EG6" s="22">
        <f t="shared" si="14"/>
        <v>0.35</v>
      </c>
      <c r="EH6" s="22">
        <f t="shared" si="14"/>
        <v>0.81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362069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68.73</v>
      </c>
      <c r="P7" s="25">
        <v>98.79</v>
      </c>
      <c r="Q7" s="25">
        <v>2530</v>
      </c>
      <c r="R7" s="25">
        <v>34773</v>
      </c>
      <c r="S7" s="25">
        <v>191.11</v>
      </c>
      <c r="T7" s="25">
        <v>181.95</v>
      </c>
      <c r="U7" s="25">
        <v>34178</v>
      </c>
      <c r="V7" s="25">
        <v>83.18</v>
      </c>
      <c r="W7" s="25">
        <v>410.89</v>
      </c>
      <c r="X7" s="25">
        <v>113.18</v>
      </c>
      <c r="Y7" s="25">
        <v>116.71</v>
      </c>
      <c r="Z7" s="25">
        <v>113.92</v>
      </c>
      <c r="AA7" s="25">
        <v>109.68</v>
      </c>
      <c r="AB7" s="25">
        <v>107.51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1561.75</v>
      </c>
      <c r="AU7" s="25">
        <v>875.68</v>
      </c>
      <c r="AV7" s="25">
        <v>1099.8699999999999</v>
      </c>
      <c r="AW7" s="25">
        <v>582.80999999999995</v>
      </c>
      <c r="AX7" s="25">
        <v>569.26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317.75</v>
      </c>
      <c r="BF7" s="25">
        <v>326.82</v>
      </c>
      <c r="BG7" s="25">
        <v>352.73</v>
      </c>
      <c r="BH7" s="25">
        <v>413.36</v>
      </c>
      <c r="BI7" s="25">
        <v>454.88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110.54</v>
      </c>
      <c r="BQ7" s="25">
        <v>114.92</v>
      </c>
      <c r="BR7" s="25">
        <v>112.08</v>
      </c>
      <c r="BS7" s="25">
        <v>94.19</v>
      </c>
      <c r="BT7" s="25">
        <v>93.4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115.4</v>
      </c>
      <c r="CB7" s="25">
        <v>110.47</v>
      </c>
      <c r="CC7" s="25">
        <v>112.97</v>
      </c>
      <c r="CD7" s="25">
        <v>121.49</v>
      </c>
      <c r="CE7" s="25">
        <v>121.21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54.37</v>
      </c>
      <c r="CM7" s="25">
        <v>56.01</v>
      </c>
      <c r="CN7" s="25">
        <v>54.19</v>
      </c>
      <c r="CO7" s="25">
        <v>53.46</v>
      </c>
      <c r="CP7" s="25">
        <v>52.13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69.22</v>
      </c>
      <c r="CX7" s="25">
        <v>68.56</v>
      </c>
      <c r="CY7" s="25">
        <v>70.510000000000005</v>
      </c>
      <c r="CZ7" s="25">
        <v>71</v>
      </c>
      <c r="DA7" s="25">
        <v>71.510000000000005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56.85</v>
      </c>
      <c r="DI7" s="25">
        <v>57.73</v>
      </c>
      <c r="DJ7" s="25">
        <v>57.98</v>
      </c>
      <c r="DK7" s="25">
        <v>58.83</v>
      </c>
      <c r="DL7" s="25">
        <v>55.81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22.29</v>
      </c>
      <c r="DT7" s="25">
        <v>26.49</v>
      </c>
      <c r="DU7" s="25">
        <v>26.83</v>
      </c>
      <c r="DV7" s="25">
        <v>26.35</v>
      </c>
      <c r="DW7" s="25">
        <v>29.34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0.55000000000000004</v>
      </c>
      <c r="EE7" s="25">
        <v>0.56000000000000005</v>
      </c>
      <c r="EF7" s="25">
        <v>0.38</v>
      </c>
      <c r="EG7" s="25">
        <v>0.35</v>
      </c>
      <c r="EH7" s="25">
        <v>0.81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cp:lastPrinted>2025-02-05T00:15:06Z</cp:lastPrinted>
  <dcterms:created xsi:type="dcterms:W3CDTF">2025-01-24T06:53:54Z</dcterms:created>
  <dcterms:modified xsi:type="dcterms:W3CDTF">2025-02-17T00:50:49Z</dcterms:modified>
  <cp:category/>
</cp:coreProperties>
</file>