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283D88F4-A178-4A66-A6B8-ECC76C36758A}" xr6:coauthVersionLast="47" xr6:coauthVersionMax="47" xr10:uidLastSave="{00000000-0000-0000-0000-000000000000}"/>
  <workbookProtection workbookAlgorithmName="SHA-512" workbookHashValue="i0JQbWWwt4Ul1LAdT0iTKs5SOk0wtRFogD2o8xU8lvxSToU0UnHLwFrdxlxNl79pWQyyhYKqP2meshI7y+UoeA==" workbookSaltValue="HXrVJpP+MowD/pQJ3CXX+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P6" i="5"/>
  <c r="O6" i="5"/>
  <c r="I10" i="4" s="1"/>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E85" i="4"/>
  <c r="AL10" i="4"/>
  <c r="W10" i="4"/>
  <c r="P10" i="4"/>
  <c r="B10" i="4"/>
  <c r="BB8"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<sst xmlns="http://schemas.openxmlformats.org/spreadsheetml/2006/main" count="228" uniqueCount="115">
  <si>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</si>
  <si>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</si>
  <si>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</si>
  <si>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</si>
  <si>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</si>
  <si>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</si>
  <si>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</si>
  <si>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</si>
  <si>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</si>
  <si>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</si>
  <si>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</si>
  <si>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</si>
  <si>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</si>
  <si>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</si>
  <si>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</si>
  <si>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</si>
  <si>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</si>
  <si>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</si>
  <si>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</si>
  <si>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</si>
  <si>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</si>
  <si>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</si>
  <si>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</si>
  <si>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</si>
  <si>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</si>
  <si>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</si>
  <si>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</si>
  <si>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</si>
  <si>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</si>
  <si>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</si>
  <si>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</si>
  <si>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</si>
  <si>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</si>
  <si>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</si>
  <si>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</si>
  <si>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</si>
  <si>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</si>
  <si>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</si>
  <si>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</si>
  <si>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</si>
  <si>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</si>
  <si>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</si>
  <si>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</si>
  <si>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</si>
  <si>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</si>
  <si>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</si>
  <si>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</si>
  <si>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</si>
  <si>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</si>
  <si>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</si>
  <si>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</si>
  <si>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</si>
  <si>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</si>
  <si>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</si>
  <si>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</si>
  <si>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</si>
  <si>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</si>
  <si>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</si>
  <si>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</si>
  <si>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</si>
  <si>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</si>
  <si>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</si>
  <si>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</si>
  <si>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</si>
  <si>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</si>
  <si>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</si>
  <si>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</si>
  <si>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</si>
  <si>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</si>
  <si>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</si>
  <si>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</si>
  <si>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</si>
  <si>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</si>
  <si>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</si>
  <si>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</si>
  <si>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</si>
  <si>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</si>
  <si>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</si>
  <si>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</si>
  <si>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</si>
  <si>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</si>
  <si>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</si>
  <si>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</si>
  <si>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</si>
  <si>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</si>
  <si>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</si>
  <si>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</si>
  <si>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</si>
  <si>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</si>
  <si>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</si>
  <si>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</si>
  <si>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</si>
  <si>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</si>
  <si>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</si>
  <si>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</si>
  <si>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</si>
  <si>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</si>
  <si>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</si>
  <si>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</si>
  <si>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</si>
  <si>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</si>
  <si>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</si>
  <si>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</si>
  <si>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</si>
  <si>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</si>
  <si>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</si>
  <si>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</si>
  <si>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</si>
  <si>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</si>
  <si>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</si>
  <si>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</si>
  <si>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</si>
  <si>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平成22年4月に料金改定を行って以降、一定の収益が確保でき、経営の健全性は比較的確保されているものの、「企業債残高対給水収益比率」が類似団体平均と比較して非常に高い状況となっている、「施設利用率」が水需要の減少により低下傾向にあり、老朽化に関する指標が悪化傾向であるなどの課題を抱えている。
　これらの課題に対応するため、「徳島市水道ビジョン2019」において、水需要予測に基づく適正規模・能力を考慮した施設の適正化や、施設の更新費用の抑制・平準化を図るため、補修・補強等による長寿命化対策等を進めると共に経営基盤の強化を図り、安全・安心な水道水を安定的に供給することに取り組んでいる。</t>
    <rPh sb="111" eb="113">
      <t>ケイコウ</t>
    </rPh>
    <phoneticPr fontId="4"/>
  </si>
  <si>
    <t>　①有形固定資産減価償却率は毎年上昇傾向であり、類似団体平均と比較しても高い値であり、②管路経年化率は、類似団体平均と比較すると低い値となっているものの、①と同様に毎年上昇傾向であり、施設、管路ともに老朽化が進んでいると言える。加えて③管路更新率は、基幹管路更新へ重点をおいているため、前年より0.17ポイント減少し、前年と同様に類似団体及び全国平均を下回る状況となった。</t>
    <rPh sb="14" eb="16">
      <t>マイトシ</t>
    </rPh>
    <rPh sb="16" eb="18">
      <t>ジョウショウ</t>
    </rPh>
    <rPh sb="18" eb="20">
      <t>ケイコウ</t>
    </rPh>
    <rPh sb="79" eb="81">
      <t>ドウヨウ</t>
    </rPh>
    <rPh sb="92" eb="94">
      <t>シセツ</t>
    </rPh>
    <rPh sb="95" eb="97">
      <t>カンロ</t>
    </rPh>
    <rPh sb="114" eb="115">
      <t>クワ</t>
    </rPh>
    <rPh sb="125" eb="127">
      <t>キカン</t>
    </rPh>
    <rPh sb="127" eb="129">
      <t>カンロ</t>
    </rPh>
    <rPh sb="129" eb="131">
      <t>コウシン</t>
    </rPh>
    <rPh sb="132" eb="134">
      <t>ジュウテン</t>
    </rPh>
    <rPh sb="143" eb="145">
      <t>ゼンネン</t>
    </rPh>
    <rPh sb="155" eb="157">
      <t>ゲンショウ</t>
    </rPh>
    <rPh sb="159" eb="161">
      <t>ゼンネン</t>
    </rPh>
    <rPh sb="162" eb="164">
      <t>ドウヨウ</t>
    </rPh>
    <rPh sb="169" eb="170">
      <t>オヨ</t>
    </rPh>
    <rPh sb="171" eb="173">
      <t>ゼンコク</t>
    </rPh>
    <rPh sb="176" eb="177">
      <t>シタ</t>
    </rPh>
    <phoneticPr fontId="4"/>
  </si>
  <si>
    <r>
      <rPr>
        <u/>
        <sz val="11"/>
        <color theme="1"/>
        <rFont val="ＭＳ ゴシック"/>
        <family val="3"/>
        <charset val="128"/>
      </rPr>
      <t>健全性</t>
    </r>
    <r>
      <rPr>
        <sz val="11"/>
        <color theme="1"/>
        <rFont val="ＭＳ ゴシック"/>
        <family val="3"/>
        <charset val="128"/>
      </rPr>
      <t xml:space="preserve">
　①経常収支比率、③流動比率、⑤料金回収率は100%を上回っており、②累積欠損金比率も生じていないことから、現在は健全な経営状況であると言えるものの、①経常収支比率は今回、類似団体平均より下回った。
　④企業債残高対給水収益比率は改善傾向で推移しているが、類似団体平均と比較すると依然として高い状況にあり、今回は前年、一昨年度を上回る比率になっている。
</t>
    </r>
    <r>
      <rPr>
        <u/>
        <sz val="11"/>
        <color theme="1"/>
        <rFont val="ＭＳ ゴシック"/>
        <family val="3"/>
        <charset val="128"/>
      </rPr>
      <t>効率性</t>
    </r>
    <r>
      <rPr>
        <sz val="11"/>
        <color theme="1"/>
        <rFont val="ＭＳ ゴシック"/>
        <family val="3"/>
        <charset val="128"/>
      </rPr>
      <t xml:space="preserve">
　⑦施設利用率は、水需要の減少により50%を切る低い状況が続いている。
　⑥給水原価は類似団体平均より約39円低く、⑧有収率は94％であり、現在は良好であるが、漏水等のため、平成28年から95％以上を保持していた有収率が、前年に続いて95％を若干下回った。</t>
    </r>
    <rPh sb="90" eb="92">
      <t>ルイジ</t>
    </rPh>
    <rPh sb="92" eb="94">
      <t>ダンタイ</t>
    </rPh>
    <rPh sb="94" eb="96">
      <t>ヘイキン</t>
    </rPh>
    <rPh sb="98" eb="100">
      <t>シタマワ</t>
    </rPh>
    <rPh sb="125" eb="127">
      <t>スイイ</t>
    </rPh>
    <rPh sb="158" eb="160">
      <t>コンカイ</t>
    </rPh>
    <rPh sb="161" eb="163">
      <t>ゼンネン</t>
    </rPh>
    <rPh sb="164" eb="167">
      <t>イッサクネン</t>
    </rPh>
    <rPh sb="167" eb="168">
      <t>ド</t>
    </rPh>
    <rPh sb="169" eb="171">
      <t>ウワマワ</t>
    </rPh>
    <rPh sb="172" eb="174">
      <t>ヒリツ</t>
    </rPh>
    <rPh sb="209" eb="210">
      <t>キ</t>
    </rPh>
    <rPh sb="247" eb="249">
      <t>ユウシュウ</t>
    </rPh>
    <rPh sb="249" eb="250">
      <t>リツ</t>
    </rPh>
    <rPh sb="258" eb="260">
      <t>ゲンザイ</t>
    </rPh>
    <rPh sb="261" eb="263">
      <t>リョウコウ</t>
    </rPh>
    <rPh sb="268" eb="270">
      <t>ロウスイ</t>
    </rPh>
    <rPh sb="270" eb="271">
      <t>トウ</t>
    </rPh>
    <rPh sb="275" eb="277">
      <t>ヘイセイ</t>
    </rPh>
    <rPh sb="279" eb="280">
      <t>ネン</t>
    </rPh>
    <rPh sb="285" eb="287">
      <t>イジョウ</t>
    </rPh>
    <rPh sb="288" eb="290">
      <t>ホジ</t>
    </rPh>
    <rPh sb="294" eb="296">
      <t>ユウシュウ</t>
    </rPh>
    <rPh sb="296" eb="297">
      <t>リツ</t>
    </rPh>
    <rPh sb="302" eb="303">
      <t>ツヅ</t>
    </rPh>
    <rPh sb="311" eb="31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</si>
</sst>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c:v>
                </c:pt>
                <c:pt idx="1">
                  <c:v>1.01</c:v>
                </c:pt>
                <c:pt idx="2">
                  <c:v>0.89</c:v>
                </c:pt>
                <c:pt idx="3">
                  <c:v>0.56000000000000005</c:v>
                </c:pt>
                <c:pt idx="4">
                  <c:v>0.39</c:v>
                </c:pt>
              </c:numCache>
            </c:numRef>
          </c:val>
          <c:extLst>
            <c:ext xmlns:c16="http://schemas.microsoft.com/office/drawing/2014/chart" uri="{C3380CC4-5D6E-409C-BE32-E72D297353CC}">
              <c16:uniqueId val="{00000000-B759-47BD-8C65-5872F63E96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B759-47BD-8C65-5872F63E96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50.21</c:v>
                </c:pt>
                <c:pt idx="1">
                  <c:v>50.3</c:v>
                </c:pt>
                <c:pt idx="2">
                  <c:v>49.44</c:v>
                </c:pt>
                <c:pt idx="3">
                  <c:v>49.47</c:v>
                </c:pt>
                <c:pt idx="4">
                  <c:v>48.39</c:v>
                </c:pt>
              </c:numCache>
            </c:numRef>
          </c:val>
          <c:extLst>
            <c:ext xmlns:c16="http://schemas.microsoft.com/office/drawing/2014/chart" uri="{C3380CC4-5D6E-409C-BE32-E72D297353CC}">
              <c16:uniqueId val="{00000000-4314-4D8E-AF5C-C22733E46F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4314-4D8E-AF5C-C22733E46F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95.03</c:v>
                </c:pt>
                <c:pt idx="1">
                  <c:v>95.79</c:v>
                </c:pt>
                <c:pt idx="2">
                  <c:v>95.54</c:v>
                </c:pt>
                <c:pt idx="3">
                  <c:v>93.83</c:v>
                </c:pt>
                <c:pt idx="4">
                  <c:v>94.71</c:v>
                </c:pt>
              </c:numCache>
            </c:numRef>
          </c:val>
          <c:extLst>
            <c:ext xmlns:c16="http://schemas.microsoft.com/office/drawing/2014/chart" uri="{C3380CC4-5D6E-409C-BE32-E72D297353CC}">
              <c16:uniqueId val="{00000000-F3C4-441A-A545-724730B372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F3C4-441A-A545-724730B372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112.09</c:v>
                </c:pt>
                <c:pt idx="1">
                  <c:v>114.61</c:v>
                </c:pt>
                <c:pt idx="2">
                  <c:v>114.4</c:v>
                </c:pt>
                <c:pt idx="3">
                  <c:v>112.42</c:v>
                </c:pt>
                <c:pt idx="4">
                  <c:v>107.67</c:v>
                </c:pt>
              </c:numCache>
            </c:numRef>
          </c:val>
          <c:extLst>
            <c:ext xmlns:c16="http://schemas.microsoft.com/office/drawing/2014/chart" uri="{C3380CC4-5D6E-409C-BE32-E72D297353CC}">
              <c16:uniqueId val="{00000000-5199-4295-9C22-3FE4EEA41F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5199-4295-9C22-3FE4EEA41F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49.39</c:v>
                </c:pt>
                <c:pt idx="1">
                  <c:v>50.19</c:v>
                </c:pt>
                <c:pt idx="2">
                  <c:v>51.59</c:v>
                </c:pt>
                <c:pt idx="3">
                  <c:v>53.12</c:v>
                </c:pt>
                <c:pt idx="4">
                  <c:v>53.13</c:v>
                </c:pt>
              </c:numCache>
            </c:numRef>
          </c:val>
          <c:extLst>
            <c:ext xmlns:c16="http://schemas.microsoft.com/office/drawing/2014/chart" uri="{C3380CC4-5D6E-409C-BE32-E72D297353CC}">
              <c16:uniqueId val="{00000000-422A-43CD-A222-914EBD6F2B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422A-43CD-A222-914EBD6F2B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17.38</c:v>
                </c:pt>
                <c:pt idx="1">
                  <c:v>17.329999999999998</c:v>
                </c:pt>
                <c:pt idx="2">
                  <c:v>17.37</c:v>
                </c:pt>
                <c:pt idx="3">
                  <c:v>18.25</c:v>
                </c:pt>
                <c:pt idx="4">
                  <c:v>19.010000000000002</c:v>
                </c:pt>
              </c:numCache>
            </c:numRef>
          </c:val>
          <c:extLst>
            <c:ext xmlns:c16="http://schemas.microsoft.com/office/drawing/2014/chart" uri="{C3380CC4-5D6E-409C-BE32-E72D297353CC}">
              <c16:uniqueId val="{00000000-7E55-40B4-AD3C-24FF6047AA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7E55-40B4-AD3C-24FF6047AA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F8-4BB4-A835-4C789C3B56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4BF8-4BB4-A835-4C789C3B56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295.08</c:v>
                </c:pt>
                <c:pt idx="1">
                  <c:v>287.44</c:v>
                </c:pt>
                <c:pt idx="2">
                  <c:v>289.25</c:v>
                </c:pt>
                <c:pt idx="3">
                  <c:v>319.66000000000003</c:v>
                </c:pt>
                <c:pt idx="4">
                  <c:v>332.04</c:v>
                </c:pt>
              </c:numCache>
            </c:numRef>
          </c:val>
          <c:extLst>
            <c:ext xmlns:c16="http://schemas.microsoft.com/office/drawing/2014/chart" uri="{C3380CC4-5D6E-409C-BE32-E72D297353CC}">
              <c16:uniqueId val="{00000000-D374-4390-AC89-A9FD665890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D374-4390-AC89-A9FD665890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456.66</c:v>
                </c:pt>
                <c:pt idx="1">
                  <c:v>437.55</c:v>
                </c:pt>
                <c:pt idx="2">
                  <c:v>424.41</c:v>
                </c:pt>
                <c:pt idx="3">
                  <c:v>413.45</c:v>
                </c:pt>
                <c:pt idx="4">
                  <c:v>430.88</c:v>
                </c:pt>
              </c:numCache>
            </c:numRef>
          </c:val>
          <c:extLst>
            <c:ext xmlns:c16="http://schemas.microsoft.com/office/drawing/2014/chart" uri="{C3380CC4-5D6E-409C-BE32-E72D297353CC}">
              <c16:uniqueId val="{00000000-5094-4C11-A7DB-6192DF508F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5094-4C11-A7DB-6192DF508F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109.19</c:v>
                </c:pt>
                <c:pt idx="1">
                  <c:v>112.63</c:v>
                </c:pt>
                <c:pt idx="2">
                  <c:v>112.43</c:v>
                </c:pt>
                <c:pt idx="3">
                  <c:v>109.49</c:v>
                </c:pt>
                <c:pt idx="4">
                  <c:v>104.41</c:v>
                </c:pt>
              </c:numCache>
            </c:numRef>
          </c:val>
          <c:extLst>
            <c:ext xmlns:c16="http://schemas.microsoft.com/office/drawing/2014/chart" uri="{C3380CC4-5D6E-409C-BE32-E72D297353CC}">
              <c16:uniqueId val="{00000000-D82D-4D8E-9682-A2601A92A7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D82D-4D8E-9682-A2601A92A7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128.37</c:v>
                </c:pt>
                <c:pt idx="1">
                  <c:v>123.24</c:v>
                </c:pt>
                <c:pt idx="2">
                  <c:v>122.89</c:v>
                </c:pt>
                <c:pt idx="3">
                  <c:v>125.89</c:v>
                </c:pt>
                <c:pt idx="4">
                  <c:v>132.22</c:v>
                </c:pt>
              </c:numCache>
            </c:numRef>
          </c:val>
          <c:extLst>
            <c:ext xmlns:c16="http://schemas.microsoft.com/office/drawing/2014/chart" uri="{C3380CC4-5D6E-409C-BE32-E72D297353CC}">
              <c16:uniqueId val="{00000000-500B-4DE6-9957-8138235771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500B-4DE6-9957-8138235771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AG12" sqref="AG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徳島県　徳島市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66"/>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5" t="s">
        <v>7</v>
      </c>
      <c r="AU7" s="56"/>
      <c r="AV7" s="56"/>
      <c r="AW7" s="56"/>
      <c r="AX7" s="56"/>
      <c r="AY7" s="56"/>
      <c r="AZ7" s="56"/>
      <c r="BA7" s="56"/>
      <c r="BB7" s="57" t="s">
        <v>8</v>
      </c>
      <c r="BC7" s="57"/>
      <c r="BD7" s="57"/>
      <c r="BE7" s="57"/>
      <c r="BF7" s="57"/>
      <c r="BG7" s="57"/>
      <c r="BH7" s="57"/>
      <c r="BI7" s="57"/>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自治体職員</v>
      </c>
      <c r="AE8" s="74"/>
      <c r="AF8" s="74"/>
      <c r="AG8" s="74"/>
      <c r="AH8" s="74"/>
      <c r="AI8" s="74"/>
      <c r="AJ8" s="74"/>
      <c r="AK8" s="2"/>
      <c r="AL8" s="54">
        <f>データ!$R$6</f>
        <v>246967</v>
      </c>
      <c r="AM8" s="54"/>
      <c r="AN8" s="54"/>
      <c r="AO8" s="54"/>
      <c r="AP8" s="54"/>
      <c r="AQ8" s="54"/>
      <c r="AR8" s="54"/>
      <c r="AS8" s="54"/>
      <c r="AT8" s="50">
        <f>データ!$S$6</f>
        <v>191.52</v>
      </c>
      <c r="AU8" s="51"/>
      <c r="AV8" s="51"/>
      <c r="AW8" s="51"/>
      <c r="AX8" s="51"/>
      <c r="AY8" s="51"/>
      <c r="AZ8" s="51"/>
      <c r="BA8" s="51"/>
      <c r="BB8" s="53">
        <f>データ!$T$6</f>
        <v>1289.51</v>
      </c>
      <c r="BC8" s="53"/>
      <c r="BD8" s="53"/>
      <c r="BE8" s="53"/>
      <c r="BF8" s="53"/>
      <c r="BG8" s="53"/>
      <c r="BH8" s="53"/>
      <c r="BI8" s="53"/>
      <c r="BJ8" s="3"/>
      <c r="BK8" s="3"/>
      <c r="BL8" s="67" t="s">
        <v>10</v>
      </c>
      <c r="BM8" s="68"/>
      <c r="BN8" s="69" t="s">
        <v>11</v>
      </c>
      <c r="BO8" s="69"/>
      <c r="BP8" s="69"/>
      <c r="BQ8" s="69"/>
      <c r="BR8" s="69"/>
      <c r="BS8" s="69"/>
      <c r="BT8" s="69"/>
      <c r="BU8" s="69"/>
      <c r="BV8" s="69"/>
      <c r="BW8" s="69"/>
      <c r="BX8" s="69"/>
      <c r="BY8" s="70"/>
    </row>
    <row r="9" spans="1:78" ht="18.75" customHeight="1" x14ac:dyDescent="0.15">
      <c r="A9" s="2"/>
      <c r="B9" s="55" t="s">
        <v>12</v>
      </c>
      <c r="C9" s="56"/>
      <c r="D9" s="56"/>
      <c r="E9" s="56"/>
      <c r="F9" s="56"/>
      <c r="G9" s="56"/>
      <c r="H9" s="56"/>
      <c r="I9" s="55" t="s">
        <v>13</v>
      </c>
      <c r="J9" s="56"/>
      <c r="K9" s="56"/>
      <c r="L9" s="56"/>
      <c r="M9" s="56"/>
      <c r="N9" s="56"/>
      <c r="O9" s="66"/>
      <c r="P9" s="57" t="s">
        <v>14</v>
      </c>
      <c r="Q9" s="57"/>
      <c r="R9" s="57"/>
      <c r="S9" s="57"/>
      <c r="T9" s="57"/>
      <c r="U9" s="57"/>
      <c r="V9" s="57"/>
      <c r="W9" s="57" t="s">
        <v>15</v>
      </c>
      <c r="X9" s="57"/>
      <c r="Y9" s="57"/>
      <c r="Z9" s="57"/>
      <c r="AA9" s="57"/>
      <c r="AB9" s="57"/>
      <c r="AC9" s="57"/>
      <c r="AD9" s="2"/>
      <c r="AE9" s="2"/>
      <c r="AF9" s="2"/>
      <c r="AG9" s="2"/>
      <c r="AH9" s="2"/>
      <c r="AI9" s="2"/>
      <c r="AJ9" s="2"/>
      <c r="AK9" s="2"/>
      <c r="AL9" s="57" t="s">
        <v>16</v>
      </c>
      <c r="AM9" s="57"/>
      <c r="AN9" s="57"/>
      <c r="AO9" s="57"/>
      <c r="AP9" s="57"/>
      <c r="AQ9" s="57"/>
      <c r="AR9" s="57"/>
      <c r="AS9" s="57"/>
      <c r="AT9" s="55" t="s">
        <v>17</v>
      </c>
      <c r="AU9" s="56"/>
      <c r="AV9" s="56"/>
      <c r="AW9" s="56"/>
      <c r="AX9" s="56"/>
      <c r="AY9" s="56"/>
      <c r="AZ9" s="56"/>
      <c r="BA9" s="56"/>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50" t="str">
        <f>データ!$N$6</f>
        <v>-</v>
      </c>
      <c r="C10" s="51"/>
      <c r="D10" s="51"/>
      <c r="E10" s="51"/>
      <c r="F10" s="51"/>
      <c r="G10" s="51"/>
      <c r="H10" s="51"/>
      <c r="I10" s="50">
        <f>データ!$O$6</f>
        <v>64.099999999999994</v>
      </c>
      <c r="J10" s="51"/>
      <c r="K10" s="51"/>
      <c r="L10" s="51"/>
      <c r="M10" s="51"/>
      <c r="N10" s="51"/>
      <c r="O10" s="52"/>
      <c r="P10" s="53">
        <f>データ!$P$6</f>
        <v>93.51</v>
      </c>
      <c r="Q10" s="53"/>
      <c r="R10" s="53"/>
      <c r="S10" s="53"/>
      <c r="T10" s="53"/>
      <c r="U10" s="53"/>
      <c r="V10" s="53"/>
      <c r="W10" s="54">
        <f>データ!$Q$6</f>
        <v>2437</v>
      </c>
      <c r="X10" s="54"/>
      <c r="Y10" s="54"/>
      <c r="Z10" s="54"/>
      <c r="AA10" s="54"/>
      <c r="AB10" s="54"/>
      <c r="AC10" s="54"/>
      <c r="AD10" s="2"/>
      <c r="AE10" s="2"/>
      <c r="AF10" s="2"/>
      <c r="AG10" s="2"/>
      <c r="AH10" s="2"/>
      <c r="AI10" s="2"/>
      <c r="AJ10" s="2"/>
      <c r="AK10" s="2"/>
      <c r="AL10" s="54">
        <f>データ!$U$6</f>
        <v>229683</v>
      </c>
      <c r="AM10" s="54"/>
      <c r="AN10" s="54"/>
      <c r="AO10" s="54"/>
      <c r="AP10" s="54"/>
      <c r="AQ10" s="54"/>
      <c r="AR10" s="54"/>
      <c r="AS10" s="54"/>
      <c r="AT10" s="50">
        <f>データ!$V$6</f>
        <v>105.76</v>
      </c>
      <c r="AU10" s="51"/>
      <c r="AV10" s="51"/>
      <c r="AW10" s="51"/>
      <c r="AX10" s="51"/>
      <c r="AY10" s="51"/>
      <c r="AZ10" s="51"/>
      <c r="BA10" s="51"/>
      <c r="BB10" s="53">
        <f>データ!$W$6</f>
        <v>2171.7399999999998</v>
      </c>
      <c r="BC10" s="53"/>
      <c r="BD10" s="53"/>
      <c r="BE10" s="53"/>
      <c r="BF10" s="53"/>
      <c r="BG10" s="53"/>
      <c r="BH10" s="53"/>
      <c r="BI10" s="53"/>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zdzi1Caui8yDYdoSUEbDKLEXFnD+YX2lkpC7n2q+yVzNqIxy5rq7wzidxu6chcBUPSU1JOCMZB1rocbgcr6TA==" saltValue="xYLM6d9Pp0s25/4cCxAX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362018</v>
      </c>
      <c r="D6" s="20">
        <f t="shared" si="3"/>
        <v>46</v>
      </c>
      <c r="E6" s="20">
        <f t="shared" si="3"/>
        <v>1</v>
      </c>
      <c r="F6" s="20">
        <f t="shared" si="3"/>
        <v>0</v>
      </c>
      <c r="G6" s="20">
        <f t="shared" si="3"/>
        <v>1</v>
      </c>
      <c r="H6" s="20" t="str">
        <f t="shared" si="3"/>
        <v>徳島県　徳島市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64.099999999999994</v>
      </c>
      <c r="P6" s="21">
        <f t="shared" si="3"/>
        <v>93.51</v>
      </c>
      <c r="Q6" s="21">
        <f t="shared" si="3"/>
        <v>2437</v>
      </c>
      <c r="R6" s="21">
        <f t="shared" si="3"/>
        <v>246967</v>
      </c>
      <c r="S6" s="21">
        <f t="shared" si="3"/>
        <v>191.52</v>
      </c>
      <c r="T6" s="21">
        <f t="shared" si="3"/>
        <v>1289.51</v>
      </c>
      <c r="U6" s="21">
        <f t="shared" si="3"/>
        <v>229683</v>
      </c>
      <c r="V6" s="21">
        <f t="shared" si="3"/>
        <v>105.76</v>
      </c>
      <c r="W6" s="21">
        <f t="shared" si="3"/>
        <v>2171.7399999999998</v>
      </c>
      <c r="X6" s="22">
        <f>IF(X7="",NA(),X7)</f>
        <v>112.09</v>
      </c>
      <c r="Y6" s="22">
        <f t="shared" ref="Y6:AG6" si="4">IF(Y7="",NA(),Y7)</f>
        <v>114.61</v>
      </c>
      <c r="Z6" s="22">
        <f t="shared" si="4"/>
        <v>114.4</v>
      </c>
      <c r="AA6" s="22">
        <f t="shared" si="4"/>
        <v>112.42</v>
      </c>
      <c r="AB6" s="22">
        <f t="shared" si="4"/>
        <v>107.67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295.08</v>
      </c>
      <c r="AU6" s="22">
        <f t="shared" ref="AU6:BC6" si="6">IF(AU7="",NA(),AU7)</f>
        <v>287.44</v>
      </c>
      <c r="AV6" s="22">
        <f t="shared" si="6"/>
        <v>289.25</v>
      </c>
      <c r="AW6" s="22">
        <f t="shared" si="6"/>
        <v>319.66000000000003</v>
      </c>
      <c r="AX6" s="22">
        <f t="shared" si="6"/>
        <v>332.04</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456.66</v>
      </c>
      <c r="BF6" s="22">
        <f t="shared" ref="BF6:BN6" si="7">IF(BF7="",NA(),BF7)</f>
        <v>437.55</v>
      </c>
      <c r="BG6" s="22">
        <f t="shared" si="7"/>
        <v>424.41</v>
      </c>
      <c r="BH6" s="22">
        <f t="shared" si="7"/>
        <v>413.45</v>
      </c>
      <c r="BI6" s="22">
        <f t="shared" si="7"/>
        <v>430.88</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109.19</v>
      </c>
      <c r="BQ6" s="22">
        <f t="shared" ref="BQ6:BY6" si="8">IF(BQ7="",NA(),BQ7)</f>
        <v>112.63</v>
      </c>
      <c r="BR6" s="22">
        <f t="shared" si="8"/>
        <v>112.43</v>
      </c>
      <c r="BS6" s="22">
        <f t="shared" si="8"/>
        <v>109.49</v>
      </c>
      <c r="BT6" s="22">
        <f t="shared" si="8"/>
        <v>104.41</v>
      </c>
      <c r="BU6" s="22">
        <f t="shared" si="8"/>
        <v>106.11</v>
      </c>
      <c r="BV6" s="22">
        <f t="shared" si="8"/>
        <v>103.75</v>
      </c>
      <c r="BW6" s="22">
        <f t="shared" si="8"/>
        <v>105.3</v>
      </c>
      <c r="BX6" s="22">
        <f t="shared" si="8"/>
        <v>99.41</v>
      </c>
      <c r="BY6" s="22">
        <f t="shared" si="8"/>
        <v>101.11</v>
      </c>
      <c r="BZ6" s="21" t="str">
        <f>IF(BZ7="","",IF(BZ7="-","【-】","【"&amp;SUBSTITUTE(TEXT(BZ7,"#,##0.00"),"-","△")&amp;"】"))</f>
        <v>【97.82】</v>
      </c>
      <c r="CA6" s="22">
        <f>IF(CA7="",NA(),CA7)</f>
        <v>128.37</v>
      </c>
      <c r="CB6" s="22">
        <f t="shared" ref="CB6:CJ6" si="9">IF(CB7="",NA(),CB7)</f>
        <v>123.24</v>
      </c>
      <c r="CC6" s="22">
        <f t="shared" si="9"/>
        <v>122.89</v>
      </c>
      <c r="CD6" s="22">
        <f t="shared" si="9"/>
        <v>125.89</v>
      </c>
      <c r="CE6" s="22">
        <f t="shared" si="9"/>
        <v>132.22</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50.21</v>
      </c>
      <c r="CM6" s="22">
        <f t="shared" ref="CM6:CU6" si="10">IF(CM7="",NA(),CM7)</f>
        <v>50.3</v>
      </c>
      <c r="CN6" s="22">
        <f t="shared" si="10"/>
        <v>49.44</v>
      </c>
      <c r="CO6" s="22">
        <f t="shared" si="10"/>
        <v>49.47</v>
      </c>
      <c r="CP6" s="22">
        <f t="shared" si="10"/>
        <v>48.39</v>
      </c>
      <c r="CQ6" s="22">
        <f t="shared" si="10"/>
        <v>61.71</v>
      </c>
      <c r="CR6" s="22">
        <f t="shared" si="10"/>
        <v>63.12</v>
      </c>
      <c r="CS6" s="22">
        <f t="shared" si="10"/>
        <v>62.57</v>
      </c>
      <c r="CT6" s="22">
        <f t="shared" si="10"/>
        <v>61.56</v>
      </c>
      <c r="CU6" s="22">
        <f t="shared" si="10"/>
        <v>60.84</v>
      </c>
      <c r="CV6" s="21" t="str">
        <f>IF(CV7="","",IF(CV7="-","【-】","【"&amp;SUBSTITUTE(TEXT(CV7,"#,##0.00"),"-","△")&amp;"】"))</f>
        <v>【59.81】</v>
      </c>
      <c r="CW6" s="22">
        <f>IF(CW7="",NA(),CW7)</f>
        <v>95.03</v>
      </c>
      <c r="CX6" s="22">
        <f t="shared" ref="CX6:DF6" si="11">IF(CX7="",NA(),CX7)</f>
        <v>95.79</v>
      </c>
      <c r="CY6" s="22">
        <f t="shared" si="11"/>
        <v>95.54</v>
      </c>
      <c r="CZ6" s="22">
        <f t="shared" si="11"/>
        <v>93.83</v>
      </c>
      <c r="DA6" s="22">
        <f t="shared" si="11"/>
        <v>94.71</v>
      </c>
      <c r="DB6" s="22">
        <f t="shared" si="11"/>
        <v>90.03</v>
      </c>
      <c r="DC6" s="22">
        <f t="shared" si="11"/>
        <v>90.09</v>
      </c>
      <c r="DD6" s="22">
        <f t="shared" si="11"/>
        <v>90.21</v>
      </c>
      <c r="DE6" s="22">
        <f t="shared" si="11"/>
        <v>90.11</v>
      </c>
      <c r="DF6" s="22">
        <f t="shared" si="11"/>
        <v>89.73</v>
      </c>
      <c r="DG6" s="21" t="str">
        <f>IF(DG7="","",IF(DG7="-","【-】","【"&amp;SUBSTITUTE(TEXT(DG7,"#,##0.00"),"-","△")&amp;"】"))</f>
        <v>【89.42】</v>
      </c>
      <c r="DH6" s="22">
        <f>IF(DH7="",NA(),DH7)</f>
        <v>49.39</v>
      </c>
      <c r="DI6" s="22">
        <f t="shared" ref="DI6:DQ6" si="12">IF(DI7="",NA(),DI7)</f>
        <v>50.19</v>
      </c>
      <c r="DJ6" s="22">
        <f t="shared" si="12"/>
        <v>51.59</v>
      </c>
      <c r="DK6" s="22">
        <f t="shared" si="12"/>
        <v>53.12</v>
      </c>
      <c r="DL6" s="22">
        <f t="shared" si="12"/>
        <v>53.13</v>
      </c>
      <c r="DM6" s="22">
        <f t="shared" si="12"/>
        <v>49.6</v>
      </c>
      <c r="DN6" s="22">
        <f t="shared" si="12"/>
        <v>50.31</v>
      </c>
      <c r="DO6" s="22">
        <f t="shared" si="12"/>
        <v>50.74</v>
      </c>
      <c r="DP6" s="22">
        <f t="shared" si="12"/>
        <v>51.49</v>
      </c>
      <c r="DQ6" s="22">
        <f t="shared" si="12"/>
        <v>51.94</v>
      </c>
      <c r="DR6" s="21" t="str">
        <f>IF(DR7="","",IF(DR7="-","【-】","【"&amp;SUBSTITUTE(TEXT(DR7,"#,##0.00"),"-","△")&amp;"】"))</f>
        <v>【52.02】</v>
      </c>
      <c r="DS6" s="22">
        <f>IF(DS7="",NA(),DS7)</f>
        <v>17.38</v>
      </c>
      <c r="DT6" s="22">
        <f t="shared" ref="DT6:EB6" si="13">IF(DT7="",NA(),DT7)</f>
        <v>17.329999999999998</v>
      </c>
      <c r="DU6" s="22">
        <f t="shared" si="13"/>
        <v>17.37</v>
      </c>
      <c r="DV6" s="22">
        <f t="shared" si="13"/>
        <v>18.25</v>
      </c>
      <c r="DW6" s="22">
        <f t="shared" si="13"/>
        <v>19.010000000000002</v>
      </c>
      <c r="DX6" s="22">
        <f t="shared" si="13"/>
        <v>20.49</v>
      </c>
      <c r="DY6" s="22">
        <f t="shared" si="13"/>
        <v>21.34</v>
      </c>
      <c r="DZ6" s="22">
        <f t="shared" si="13"/>
        <v>23.27</v>
      </c>
      <c r="EA6" s="22">
        <f t="shared" si="13"/>
        <v>25.18</v>
      </c>
      <c r="EB6" s="22">
        <f t="shared" si="13"/>
        <v>26.52</v>
      </c>
      <c r="EC6" s="21" t="str">
        <f>IF(EC7="","",IF(EC7="-","【-】","【"&amp;SUBSTITUTE(TEXT(EC7,"#,##0.00"),"-","△")&amp;"】"))</f>
        <v>【25.37】</v>
      </c>
      <c r="ED6" s="22">
        <f>IF(ED7="",NA(),ED7)</f>
        <v>0.9</v>
      </c>
      <c r="EE6" s="22">
        <f t="shared" ref="EE6:EM6" si="14">IF(EE7="",NA(),EE7)</f>
        <v>1.01</v>
      </c>
      <c r="EF6" s="22">
        <f t="shared" si="14"/>
        <v>0.89</v>
      </c>
      <c r="EG6" s="22">
        <f t="shared" si="14"/>
        <v>0.56000000000000005</v>
      </c>
      <c r="EH6" s="22">
        <f t="shared" si="14"/>
        <v>0.39</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362018</v>
      </c>
      <c r="D7" s="24">
        <v>46</v>
      </c>
      <c r="E7" s="24">
        <v>1</v>
      </c>
      <c r="F7" s="24">
        <v>0</v>
      </c>
      <c r="G7" s="24">
        <v>1</v>
      </c>
      <c r="H7" s="24" t="s">
        <v>93</v>
      </c>
      <c r="I7" s="24" t="s">
        <v>94</v>
      </c>
      <c r="J7" s="24" t="s">
        <v>95</v>
      </c>
      <c r="K7" s="24" t="s">
        <v>96</v>
      </c>
      <c r="L7" s="24" t="s">
        <v>97</v>
      </c>
      <c r="M7" s="24" t="s">
        <v>98</v>
      </c>
      <c r="N7" s="25" t="s">
        <v>99</v>
      </c>
      <c r="O7" s="25">
        <v>64.099999999999994</v>
      </c>
      <c r="P7" s="25">
        <v>93.51</v>
      </c>
      <c r="Q7" s="25">
        <v>2437</v>
      </c>
      <c r="R7" s="25">
        <v>246967</v>
      </c>
      <c r="S7" s="25">
        <v>191.52</v>
      </c>
      <c r="T7" s="25">
        <v>1289.51</v>
      </c>
      <c r="U7" s="25">
        <v>229683</v>
      </c>
      <c r="V7" s="25">
        <v>105.76</v>
      </c>
      <c r="W7" s="25">
        <v>2171.7399999999998</v>
      </c>
      <c r="X7" s="25">
        <v>112.09</v>
      </c>
      <c r="Y7" s="25">
        <v>114.61</v>
      </c>
      <c r="Z7" s="25">
        <v>114.4</v>
      </c>
      <c r="AA7" s="25">
        <v>112.42</v>
      </c>
      <c r="AB7" s="25">
        <v>107.67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295.08</v>
      </c>
      <c r="AU7" s="25">
        <v>287.44</v>
      </c>
      <c r="AV7" s="25">
        <v>289.25</v>
      </c>
      <c r="AW7" s="25">
        <v>319.66000000000003</v>
      </c>
      <c r="AX7" s="25">
        <v>332.04</v>
      </c>
      <c r="AY7" s="25">
        <v>309.10000000000002</v>
      </c>
      <c r="AZ7" s="25">
        <v>306.08</v>
      </c>
      <c r="BA7" s="25">
        <v>306.14999999999998</v>
      </c>
      <c r="BB7" s="25">
        <v>297.54000000000002</v>
      </c>
      <c r="BC7" s="25">
        <v>289.44</v>
      </c>
      <c r="BD7" s="25">
        <v>243.36</v>
      </c>
      <c r="BE7" s="25">
        <v>456.66</v>
      </c>
      <c r="BF7" s="25">
        <v>437.55</v>
      </c>
      <c r="BG7" s="25">
        <v>424.41</v>
      </c>
      <c r="BH7" s="25">
        <v>413.45</v>
      </c>
      <c r="BI7" s="25">
        <v>430.88</v>
      </c>
      <c r="BJ7" s="25">
        <v>290.42</v>
      </c>
      <c r="BK7" s="25">
        <v>294.66000000000003</v>
      </c>
      <c r="BL7" s="25">
        <v>285.27</v>
      </c>
      <c r="BM7" s="25">
        <v>294.73</v>
      </c>
      <c r="BN7" s="25">
        <v>301.23</v>
      </c>
      <c r="BO7" s="25">
        <v>265.93</v>
      </c>
      <c r="BP7" s="25">
        <v>109.19</v>
      </c>
      <c r="BQ7" s="25">
        <v>112.63</v>
      </c>
      <c r="BR7" s="25">
        <v>112.43</v>
      </c>
      <c r="BS7" s="25">
        <v>109.49</v>
      </c>
      <c r="BT7" s="25">
        <v>104.41</v>
      </c>
      <c r="BU7" s="25">
        <v>106.11</v>
      </c>
      <c r="BV7" s="25">
        <v>103.75</v>
      </c>
      <c r="BW7" s="25">
        <v>105.3</v>
      </c>
      <c r="BX7" s="25">
        <v>99.41</v>
      </c>
      <c r="BY7" s="25">
        <v>101.11</v>
      </c>
      <c r="BZ7" s="25">
        <v>97.82</v>
      </c>
      <c r="CA7" s="25">
        <v>128.37</v>
      </c>
      <c r="CB7" s="25">
        <v>123.24</v>
      </c>
      <c r="CC7" s="25">
        <v>122.89</v>
      </c>
      <c r="CD7" s="25">
        <v>125.89</v>
      </c>
      <c r="CE7" s="25">
        <v>132.22</v>
      </c>
      <c r="CF7" s="25">
        <v>161.03</v>
      </c>
      <c r="CG7" s="25">
        <v>159.93</v>
      </c>
      <c r="CH7" s="25">
        <v>162.77000000000001</v>
      </c>
      <c r="CI7" s="25">
        <v>170.87</v>
      </c>
      <c r="CJ7" s="25">
        <v>171.09</v>
      </c>
      <c r="CK7" s="25">
        <v>177.56</v>
      </c>
      <c r="CL7" s="25">
        <v>50.21</v>
      </c>
      <c r="CM7" s="25">
        <v>50.3</v>
      </c>
      <c r="CN7" s="25">
        <v>49.44</v>
      </c>
      <c r="CO7" s="25">
        <v>49.47</v>
      </c>
      <c r="CP7" s="25">
        <v>48.39</v>
      </c>
      <c r="CQ7" s="25">
        <v>61.71</v>
      </c>
      <c r="CR7" s="25">
        <v>63.12</v>
      </c>
      <c r="CS7" s="25">
        <v>62.57</v>
      </c>
      <c r="CT7" s="25">
        <v>61.56</v>
      </c>
      <c r="CU7" s="25">
        <v>60.84</v>
      </c>
      <c r="CV7" s="25">
        <v>59.81</v>
      </c>
      <c r="CW7" s="25">
        <v>95.03</v>
      </c>
      <c r="CX7" s="25">
        <v>95.79</v>
      </c>
      <c r="CY7" s="25">
        <v>95.54</v>
      </c>
      <c r="CZ7" s="25">
        <v>93.83</v>
      </c>
      <c r="DA7" s="25">
        <v>94.71</v>
      </c>
      <c r="DB7" s="25">
        <v>90.03</v>
      </c>
      <c r="DC7" s="25">
        <v>90.09</v>
      </c>
      <c r="DD7" s="25">
        <v>90.21</v>
      </c>
      <c r="DE7" s="25">
        <v>90.11</v>
      </c>
      <c r="DF7" s="25">
        <v>89.73</v>
      </c>
      <c r="DG7" s="25">
        <v>89.42</v>
      </c>
      <c r="DH7" s="25">
        <v>49.39</v>
      </c>
      <c r="DI7" s="25">
        <v>50.19</v>
      </c>
      <c r="DJ7" s="25">
        <v>51.59</v>
      </c>
      <c r="DK7" s="25">
        <v>53.12</v>
      </c>
      <c r="DL7" s="25">
        <v>53.13</v>
      </c>
      <c r="DM7" s="25">
        <v>49.6</v>
      </c>
      <c r="DN7" s="25">
        <v>50.31</v>
      </c>
      <c r="DO7" s="25">
        <v>50.74</v>
      </c>
      <c r="DP7" s="25">
        <v>51.49</v>
      </c>
      <c r="DQ7" s="25">
        <v>51.94</v>
      </c>
      <c r="DR7" s="25">
        <v>52.02</v>
      </c>
      <c r="DS7" s="25">
        <v>17.38</v>
      </c>
      <c r="DT7" s="25">
        <v>17.329999999999998</v>
      </c>
      <c r="DU7" s="25">
        <v>17.37</v>
      </c>
      <c r="DV7" s="25">
        <v>18.25</v>
      </c>
      <c r="DW7" s="25">
        <v>19.010000000000002</v>
      </c>
      <c r="DX7" s="25">
        <v>20.49</v>
      </c>
      <c r="DY7" s="25">
        <v>21.34</v>
      </c>
      <c r="DZ7" s="25">
        <v>23.27</v>
      </c>
      <c r="EA7" s="25">
        <v>25.18</v>
      </c>
      <c r="EB7" s="25">
        <v>26.52</v>
      </c>
      <c r="EC7" s="25">
        <v>25.37</v>
      </c>
      <c r="ED7" s="25">
        <v>0.9</v>
      </c>
      <c r="EE7" s="25">
        <v>1.01</v>
      </c>
      <c r="EF7" s="25">
        <v>0.89</v>
      </c>
      <c r="EG7" s="25">
        <v>0.56000000000000005</v>
      </c>
      <c r="EH7" s="25">
        <v>0.39</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2025-01-29T02:45:17Z</cp:lastPrinted>
  <dcterms:created xsi:type="dcterms:W3CDTF">2025-01-24T06:53:51Z</dcterms:created>
  <dcterms:modified xsi:type="dcterms:W3CDTF">2025-02-17T00:23:53Z</dcterms:modified>
  <cp:category/>
</cp:coreProperties>
</file>