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6［非適］下水道（特地）\"/>
    </mc:Choice>
  </mc:AlternateContent>
  <xr:revisionPtr revIDLastSave="0" documentId="13_ncr:1_{9B87063C-7895-440E-835A-35E021A42BA6}" xr6:coauthVersionLast="47" xr6:coauthVersionMax="47" xr10:uidLastSave="{00000000-0000-0000-0000-000000000000}"/>
  <workbookProtection workbookAlgorithmName="SHA-512" workbookHashValue="51ijqBhAD6NXZjmAdsvT9RVyx4+Ibv2SPQvM2dQh7t0BEdHqmkLorXNz2N4J1prgIPVEgE8hBf4RaRaZ4tWDFA==" workbookSaltValue="vyxd8+QpSOHzEkIMnNegt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<sst xmlns="http://schemas.openxmlformats.org/spreadsheetml/2006/main" count="247" uniqueCount="121">
  <si>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</si>
  <si>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</si>
  <si>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</si>
  <si>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</si>
  <si>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</si>
  <si>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</si>
  <si>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</si>
  <si>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</si>
  <si>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</si>
  <si>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</si>
  <si>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</si>
  <si>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</si>
  <si>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</si>
  <si>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</si>
  <si>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</si>
  <si>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</si>
  <si>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</si>
  <si>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</si>
  <si>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</si>
  <si>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</si>
  <si>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</si>
  <si>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</si>
  <si>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</si>
  <si>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</si>
  <si>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</si>
  <si>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</si>
  <si>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</si>
  <si>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</si>
  <si>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</si>
  <si>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</si>
  <si>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</si>
  <si>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</si>
  <si>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</si>
  <si>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</si>
  <si>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</si>
  <si>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</si>
  <si>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</si>
  <si>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</si>
  <si>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</si>
  <si>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</si>
  <si>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</si>
  <si>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</si>
  <si>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</si>
  <si>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</si>
  <si>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</si>
  <si>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</si>
  <si>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</si>
  <si>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</si>
  <si>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</si>
  <si>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</si>
  <si>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</si>
  <si>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</si>
  <si>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</si>
  <si>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</si>
  <si>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</si>
  <si>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</si>
  <si>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</si>
  <si>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</si>
  <si>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</si>
  <si>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</si>
  <si>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</si>
  <si>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</si>
  <si>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</si>
  <si>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</si>
  <si>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</si>
  <si>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</si>
  <si>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</si>
  <si>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</si>
  <si>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</si>
  <si>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</si>
  <si>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</si>
  <si>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</si>
  <si>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</si>
  <si>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</si>
  <si>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</si>
  <si>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</si>
  <si>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</si>
  <si>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</si>
  <si>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</si>
  <si>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</si>
  <si>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</si>
  <si>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</si>
  <si>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</si>
  <si>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</si>
  <si>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</si>
  <si>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</si>
  <si>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</si>
  <si>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</si>
  <si>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</si>
  <si>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</si>
  <si>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</si>
  <si>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</si>
  <si>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</si>
  <si>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</si>
  <si>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</si>
  <si>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</si>
  <si>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</si>
  <si>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</si>
  <si>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</si>
  <si>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</si>
  <si>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</si>
  <si>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</si>
  <si>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</si>
  <si>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</si>
  <si>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</si>
  <si>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</si>
  <si>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</si>
  <si>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</si>
  <si>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</si>
  <si>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</si>
  <si>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</si>
  <si>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</si>
  <si>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</si>
  <si>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</si>
  <si>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</si>
  <si>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</si>
  <si>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</si>
  <si>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</si>
  <si>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令和5年度は収益的収支比率等の数値が大幅に上昇しているが、企業会計移行に伴う打切り決算の影響によるものであり、実態としては例年並みの経営状況である。今後は浄化槽の管理基数が増えるにつれ経常的な費用は増加していくが、特に当市ではPFI事業方式による維持管理を行っているため、使用料収入のみでは補えない範囲がある。これらは市の主要施策に必要な経費として、これまで同様に一般会計繰入金で補うことを見込んでいるが、地方公営企業法に基づく企業会計（一部適用）として、今まで以上の経営の健全性や効率性も求められる。</t>
    <rPh sb="6" eb="9">
      <t>シュウエキテキ</t>
    </rPh>
    <rPh sb="9" eb="11">
      <t>シュウシ</t>
    </rPh>
    <rPh sb="11" eb="13">
      <t>ヒリツ</t>
    </rPh>
    <rPh sb="13" eb="14">
      <t>トウ</t>
    </rPh>
    <rPh sb="15" eb="17">
      <t>スウチ</t>
    </rPh>
    <rPh sb="18" eb="20">
      <t>オオハバ</t>
    </rPh>
    <rPh sb="21" eb="23">
      <t>ジョウショウ</t>
    </rPh>
    <rPh sb="55" eb="57">
      <t>ジッタイ</t>
    </rPh>
    <rPh sb="61" eb="63">
      <t>レイネン</t>
    </rPh>
    <rPh sb="63" eb="64">
      <t>ナ</t>
    </rPh>
    <rPh sb="66" eb="70">
      <t>ケイエイジョウキョウ</t>
    </rPh>
    <phoneticPr fontId="4"/>
  </si>
  <si>
    <t>市が管理する公共浄化槽（市町村設置型）のうち設置後10年以上を経過したものの修繕費用が今後増加する見込。今後は、令和3年度に策定した「三好市公共浄化槽長寿命化計画」に基づいた計画的かつ効率的に改修・修繕を行いながら、公共浄化槽の長寿命化や維持管理負担の平準化を図る必要がある。</t>
    <phoneticPr fontId="4"/>
  </si>
  <si>
    <t>平成27年度より、全市において民間活力を導入したPFI方式での公共浄化槽（市町村設置型）の整備及び維持管理を行っており、計画的でスピード感をもった生活排水の適正処理及び汚水処理率の向上に継続的に取り組んでいる。今後も引き続き、持続可能な事業運営に向けて、経費削減や設備の長寿命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</si>
</sst>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C-4D76-A1D3-A1737A730F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DC-4D76-A1D3-A1737A730F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4F0-4715-88C5-C56C644A2A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04F0-4715-88C5-C56C644A2A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40-4DAC-B1F9-550725414B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A240-4DAC-B1F9-550725414B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101.25</c:v>
                </c:pt>
                <c:pt idx="1">
                  <c:v>86.8</c:v>
                </c:pt>
                <c:pt idx="2">
                  <c:v>87.44</c:v>
                </c:pt>
                <c:pt idx="3">
                  <c:v>88</c:v>
                </c:pt>
                <c:pt idx="4">
                  <c:v>204.06</c:v>
                </c:pt>
              </c:numCache>
            </c:numRef>
          </c:val>
          <c:extLst>
            <c:ext xmlns:c16="http://schemas.microsoft.com/office/drawing/2014/chart" uri="{C3380CC4-5D6E-409C-BE32-E72D297353CC}">
              <c16:uniqueId val="{00000000-25A6-4047-8617-BEECEB01B1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6-4047-8617-BEECEB01B1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BD-4400-9AD1-0D6D419385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BD-4400-9AD1-0D6D419385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4-4A20-8BF9-EB70D64E96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4-4A20-8BF9-EB70D64E96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3-4A3B-8F4B-7A30944E2C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3-4A3B-8F4B-7A30944E2C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5B-486D-BEC3-7D42E9DB6E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B-486D-BEC3-7D42E9DB6E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809.58</c:v>
                </c:pt>
                <c:pt idx="1">
                  <c:v>782.29</c:v>
                </c:pt>
                <c:pt idx="2">
                  <c:v>833.42</c:v>
                </c:pt>
                <c:pt idx="3">
                  <c:v>731.35</c:v>
                </c:pt>
                <c:pt idx="4">
                  <c:v>1250.93</c:v>
                </c:pt>
              </c:numCache>
            </c:numRef>
          </c:val>
          <c:extLst>
            <c:ext xmlns:c16="http://schemas.microsoft.com/office/drawing/2014/chart" uri="{C3380CC4-5D6E-409C-BE32-E72D297353CC}">
              <c16:uniqueId val="{00000000-C9DC-45C1-ADB2-540FCD8B18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C9DC-45C1-ADB2-540FCD8B18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82.15</c:v>
                </c:pt>
                <c:pt idx="1">
                  <c:v>83.74</c:v>
                </c:pt>
                <c:pt idx="2">
                  <c:v>84.2</c:v>
                </c:pt>
                <c:pt idx="3">
                  <c:v>83.67</c:v>
                </c:pt>
                <c:pt idx="4">
                  <c:v>112.71</c:v>
                </c:pt>
              </c:numCache>
            </c:numRef>
          </c:val>
          <c:extLst>
            <c:ext xmlns:c16="http://schemas.microsoft.com/office/drawing/2014/chart" uri="{C3380CC4-5D6E-409C-BE32-E72D297353CC}">
              <c16:uniqueId val="{00000000-6A21-46FA-B278-4BA45B5BEF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6A21-46FA-B278-4BA45B5BEF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207.39</c:v>
                </c:pt>
                <c:pt idx="1">
                  <c:v>213.34</c:v>
                </c:pt>
                <c:pt idx="2">
                  <c:v>200.45</c:v>
                </c:pt>
                <c:pt idx="3">
                  <c:v>202.47</c:v>
                </c:pt>
                <c:pt idx="4">
                  <c:v>82.15</c:v>
                </c:pt>
              </c:numCache>
            </c:numRef>
          </c:val>
          <c:extLst>
            <c:ext xmlns:c16="http://schemas.microsoft.com/office/drawing/2014/chart" uri="{C3380CC4-5D6E-409C-BE32-E72D297353CC}">
              <c16:uniqueId val="{00000000-15C8-48D3-A790-60A2CB1417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15C8-48D3-A790-60A2CB1417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AT58" sqref="AT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三好市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22861</v>
      </c>
      <c r="AM8" s="36"/>
      <c r="AN8" s="36"/>
      <c r="AO8" s="36"/>
      <c r="AP8" s="36"/>
      <c r="AQ8" s="36"/>
      <c r="AR8" s="36"/>
      <c r="AS8" s="36"/>
      <c r="AT8" s="37">
        <f>データ!T6</f>
        <v>721.42</v>
      </c>
      <c r="AU8" s="37"/>
      <c r="AV8" s="37"/>
      <c r="AW8" s="37"/>
      <c r="AX8" s="37"/>
      <c r="AY8" s="37"/>
      <c r="AZ8" s="37"/>
      <c r="BA8" s="37"/>
      <c r="BB8" s="37">
        <f>データ!U6</f>
        <v>31.69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15.47</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3501</v>
      </c>
      <c r="AM10" s="36"/>
      <c r="AN10" s="36"/>
      <c r="AO10" s="36"/>
      <c r="AP10" s="36"/>
      <c r="AQ10" s="36"/>
      <c r="AR10" s="36"/>
      <c r="AS10" s="36"/>
      <c r="AT10" s="37">
        <f>データ!W6</f>
        <v>220.87</v>
      </c>
      <c r="AU10" s="37"/>
      <c r="AV10" s="37"/>
      <c r="AW10" s="37"/>
      <c r="AX10" s="37"/>
      <c r="AY10" s="37"/>
      <c r="AZ10" s="37"/>
      <c r="BA10" s="37"/>
      <c r="BB10" s="37">
        <f>データ!X6</f>
        <v>15.85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f2ST+rT1l+yR/0xM4H4OouPbDdBYzV8BNZA3fF8diBrmpPvnLh1h3R2muJVjGwIMrA3sFPZb9Tukl0QRxeA41Q==" saltValue="5C8QkU9Evk5exi1WblaTT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362085</v>
      </c>
      <c r="D6" s="19">
        <f t="shared" si="3"/>
        <v>47</v>
      </c>
      <c r="E6" s="19">
        <f t="shared" si="3"/>
        <v>18</v>
      </c>
      <c r="F6" s="19">
        <f t="shared" si="3"/>
        <v>0</v>
      </c>
      <c r="G6" s="19">
        <f t="shared" si="3"/>
        <v>0</v>
      </c>
      <c r="H6" s="19" t="str">
        <f t="shared" si="3"/>
        <v>徳島県　三好市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15.47</v>
      </c>
      <c r="Q6" s="20">
        <f t="shared" si="3"/>
        <v>100</v>
      </c>
      <c r="R6" s="20">
        <f t="shared" si="3"/>
        <v>3850</v>
      </c>
      <c r="S6" s="20">
        <f t="shared" si="3"/>
        <v>22861</v>
      </c>
      <c r="T6" s="20">
        <f t="shared" si="3"/>
        <v>721.42</v>
      </c>
      <c r="U6" s="20">
        <f t="shared" si="3"/>
        <v>31.69</v>
      </c>
      <c r="V6" s="20">
        <f t="shared" si="3"/>
        <v>3501</v>
      </c>
      <c r="W6" s="20">
        <f t="shared" si="3"/>
        <v>220.87</v>
      </c>
      <c r="X6" s="20">
        <f t="shared" si="3"/>
        <v>15.85</v>
      </c>
      <c r="Y6" s="21">
        <f>IF(Y7="",NA(),Y7)</f>
        <v>101.25</v>
      </c>
      <c r="Z6" s="21">
        <f t="shared" ref="Z6:AH6" si="4">IF(Z7="",NA(),Z7)</f>
        <v>86.8</v>
      </c>
      <c r="AA6" s="21">
        <f t="shared" si="4"/>
        <v>87.44</v>
      </c>
      <c r="AB6" s="21">
        <f t="shared" si="4"/>
        <v>88</v>
      </c>
      <c r="AC6" s="21">
        <f t="shared" si="4"/>
        <v>204.06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809.58</v>
      </c>
      <c r="BG6" s="21">
        <f t="shared" ref="BG6:BO6" si="7">IF(BG7="",NA(),BG7)</f>
        <v>782.29</v>
      </c>
      <c r="BH6" s="21">
        <f t="shared" si="7"/>
        <v>833.42</v>
      </c>
      <c r="BI6" s="21">
        <f t="shared" si="7"/>
        <v>731.35</v>
      </c>
      <c r="BJ6" s="21">
        <f t="shared" si="7"/>
        <v>1250.93</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82.15</v>
      </c>
      <c r="BR6" s="21">
        <f t="shared" ref="BR6:BZ6" si="8">IF(BR7="",NA(),BR7)</f>
        <v>83.74</v>
      </c>
      <c r="BS6" s="21">
        <f t="shared" si="8"/>
        <v>84.2</v>
      </c>
      <c r="BT6" s="21">
        <f t="shared" si="8"/>
        <v>83.67</v>
      </c>
      <c r="BU6" s="21">
        <f t="shared" si="8"/>
        <v>112.71</v>
      </c>
      <c r="BV6" s="21">
        <f t="shared" si="8"/>
        <v>62.5</v>
      </c>
      <c r="BW6" s="21">
        <f t="shared" si="8"/>
        <v>60.59</v>
      </c>
      <c r="BX6" s="21">
        <f t="shared" si="8"/>
        <v>60</v>
      </c>
      <c r="BY6" s="21">
        <f t="shared" si="8"/>
        <v>59.01</v>
      </c>
      <c r="BZ6" s="21">
        <f t="shared" si="8"/>
        <v>56.06</v>
      </c>
      <c r="CA6" s="20" t="str">
        <f>IF(CA7="","",IF(CA7="-","【-】","【"&amp;SUBSTITUTE(TEXT(CA7,"#,##0.00"),"-","△")&amp;"】"))</f>
        <v>【53.65】</v>
      </c>
      <c r="CB6" s="21">
        <f>IF(CB7="",NA(),CB7)</f>
        <v>207.39</v>
      </c>
      <c r="CC6" s="21">
        <f t="shared" ref="CC6:CK6" si="9">IF(CC7="",NA(),CC7)</f>
        <v>213.34</v>
      </c>
      <c r="CD6" s="21">
        <f t="shared" si="9"/>
        <v>200.45</v>
      </c>
      <c r="CE6" s="21">
        <f t="shared" si="9"/>
        <v>202.47</v>
      </c>
      <c r="CF6" s="21">
        <f t="shared" si="9"/>
        <v>82.15</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362085</v>
      </c>
      <c r="D7" s="23">
        <v>47</v>
      </c>
      <c r="E7" s="23">
        <v>18</v>
      </c>
      <c r="F7" s="23">
        <v>0</v>
      </c>
      <c r="G7" s="23">
        <v>0</v>
      </c>
      <c r="H7" s="23" t="s">
        <v>98</v>
      </c>
      <c r="I7" s="23" t="s">
        <v>99</v>
      </c>
      <c r="J7" s="23" t="s">
        <v>100</v>
      </c>
      <c r="K7" s="23" t="s">
        <v>101</v>
      </c>
      <c r="L7" s="23" t="s">
        <v>102</v>
      </c>
      <c r="M7" s="23" t="s">
        <v>103</v>
      </c>
      <c r="N7" s="24" t="s">
        <v>104</v>
      </c>
      <c r="O7" s="24" t="s">
        <v>105</v>
      </c>
      <c r="P7" s="24">
        <v>15.47</v>
      </c>
      <c r="Q7" s="24">
        <v>100</v>
      </c>
      <c r="R7" s="24">
        <v>3850</v>
      </c>
      <c r="S7" s="24">
        <v>22861</v>
      </c>
      <c r="T7" s="24">
        <v>721.42</v>
      </c>
      <c r="U7" s="24">
        <v>31.69</v>
      </c>
      <c r="V7" s="24">
        <v>3501</v>
      </c>
      <c r="W7" s="24">
        <v>220.87</v>
      </c>
      <c r="X7" s="24">
        <v>15.85</v>
      </c>
      <c r="Y7" s="24">
        <v>101.25</v>
      </c>
      <c r="Z7" s="24">
        <v>86.8</v>
      </c>
      <c r="AA7" s="24">
        <v>87.44</v>
      </c>
      <c r="AB7" s="24">
        <v>88</v>
      </c>
      <c r="AC7" s="24">
        <v>204.06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809.58</v>
      </c>
      <c r="BG7" s="24">
        <v>782.29</v>
      </c>
      <c r="BH7" s="24">
        <v>833.42</v>
      </c>
      <c r="BI7" s="24">
        <v>731.35</v>
      </c>
      <c r="BJ7" s="24">
        <v>1250.93</v>
      </c>
      <c r="BK7" s="24">
        <v>270.57</v>
      </c>
      <c r="BL7" s="24">
        <v>294.27</v>
      </c>
      <c r="BM7" s="24">
        <v>294.08999999999997</v>
      </c>
      <c r="BN7" s="24">
        <v>294.08999999999997</v>
      </c>
      <c r="BO7" s="24">
        <v>338.47</v>
      </c>
      <c r="BP7" s="24">
        <v>349.83</v>
      </c>
      <c r="BQ7" s="24">
        <v>82.15</v>
      </c>
      <c r="BR7" s="24">
        <v>83.74</v>
      </c>
      <c r="BS7" s="24">
        <v>84.2</v>
      </c>
      <c r="BT7" s="24">
        <v>83.67</v>
      </c>
      <c r="BU7" s="24">
        <v>112.71</v>
      </c>
      <c r="BV7" s="24">
        <v>62.5</v>
      </c>
      <c r="BW7" s="24">
        <v>60.59</v>
      </c>
      <c r="BX7" s="24">
        <v>60</v>
      </c>
      <c r="BY7" s="24">
        <v>59.01</v>
      </c>
      <c r="BZ7" s="24">
        <v>56.06</v>
      </c>
      <c r="CA7" s="24">
        <v>53.65</v>
      </c>
      <c r="CB7" s="24">
        <v>207.39</v>
      </c>
      <c r="CC7" s="24">
        <v>213.34</v>
      </c>
      <c r="CD7" s="24">
        <v>200.45</v>
      </c>
      <c r="CE7" s="24">
        <v>202.47</v>
      </c>
      <c r="CF7" s="24">
        <v>82.15</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2025-01-24T07:41:10Z</dcterms:created>
  <dcterms:modified xsi:type="dcterms:W3CDTF">2025-02-17T01:06:59Z</dcterms:modified>
  <cp:category/>
</cp:coreProperties>
</file>