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3［非適］下水道（農集）\"/>
    </mc:Choice>
  </mc:AlternateContent>
  <xr:revisionPtr revIDLastSave="0" documentId="13_ncr:1_{CA020C1D-32A0-49BE-A13A-ABA2411A662F}" xr6:coauthVersionLast="47" xr6:coauthVersionMax="47" xr10:uidLastSave="{00000000-0000-0000-0000-000000000000}"/>
  <workbookProtection workbookAlgorithmName="SHA-512" workbookHashValue="/zEphQbdhnO7xKTvlKGpgX1ThB0GWs1Y1Gw+A7Eek2u6Nqpykgxp2glW0LX44VLONNyzl2Mi5C7xUxFtL373hQ==" workbookSaltValue="vHU63OWdu3KbulGKhxShW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T8"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<sst xmlns="http://schemas.openxmlformats.org/spreadsheetml/2006/main" count="236" uniqueCount="120">
  <si>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</si>
  <si>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</si>
  <si>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</si>
  <si>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</si>
  <si>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</si>
  <si>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</si>
  <si>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</si>
  <si>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</si>
  <si>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</si>
  <si>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</si>
  <si>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</si>
  <si>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</si>
  <si>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</si>
  <si>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</si>
  <si>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</si>
  <si>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</si>
  <si>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</si>
  <si>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</si>
  <si>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</si>
  <si>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</si>
  <si>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</si>
  <si>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</si>
  <si>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</si>
  <si>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</si>
  <si>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</si>
  <si>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</si>
  <si>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</si>
  <si>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</si>
  <si>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</si>
  <si>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</si>
  <si>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</si>
  <si>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</si>
  <si>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</si>
  <si>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</si>
  <si>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</si>
  <si>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</si>
  <si>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</si>
  <si>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</si>
  <si>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</si>
  <si>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</si>
  <si>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</si>
  <si>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</si>
  <si>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</si>
  <si>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</si>
  <si>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</si>
  <si>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</si>
  <si>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</si>
  <si>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</si>
  <si>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</si>
  <si>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</si>
  <si>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</si>
  <si>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</si>
  <si>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</si>
  <si>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</si>
  <si>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</si>
  <si>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</si>
  <si>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</si>
  <si>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</si>
  <si>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</si>
  <si>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</si>
  <si>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</si>
  <si>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</si>
  <si>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</si>
  <si>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</si>
  <si>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</si>
  <si>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</si>
  <si>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</si>
  <si>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</si>
  <si>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</si>
  <si>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</si>
  <si>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</si>
  <si>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</si>
  <si>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</si>
  <si>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</si>
  <si>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</si>
  <si>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</si>
  <si>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</si>
  <si>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</si>
  <si>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</si>
  <si>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</si>
  <si>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</si>
  <si>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</si>
  <si>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</si>
  <si>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</si>
  <si>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</si>
  <si>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</si>
  <si>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</si>
  <si>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</si>
  <si>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</si>
  <si>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</si>
  <si>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</si>
  <si>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</si>
  <si>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</si>
  <si>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</si>
  <si>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</si>
  <si>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</si>
  <si>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</si>
  <si>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</si>
  <si>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</si>
  <si>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</si>
  <si>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</si>
  <si>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</si>
  <si>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</si>
  <si>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</si>
  <si>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</si>
  <si>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</si>
  <si>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</si>
  <si>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</si>
  <si>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</si>
  <si>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</si>
  <si>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</si>
  <si>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</si>
  <si>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</si>
  <si>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</si>
  <si>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</si>
  <si>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</si>
  <si>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</si>
  <si>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施設は平成17年からの稼働であり老朽化までは至ってないが、施設の機械等の劣化による修繕費が発生しつつある。</t>
    <rPh sb="0" eb="2">
      <t>シセツ</t>
    </rPh>
    <rPh sb="3" eb="5">
      <t>ヘイセイ</t>
    </rPh>
    <rPh sb="7" eb="8">
      <t>ネン</t>
    </rPh>
    <rPh sb="11" eb="13">
      <t>カドウ</t>
    </rPh>
    <rPh sb="16" eb="19">
      <t>ロウキュウカ</t>
    </rPh>
    <rPh sb="22" eb="23">
      <t>イタ</t>
    </rPh>
    <rPh sb="29" eb="31">
      <t>シセツ</t>
    </rPh>
    <rPh sb="32" eb="34">
      <t>キカイ</t>
    </rPh>
    <rPh sb="34" eb="35">
      <t>トウ</t>
    </rPh>
    <rPh sb="36" eb="38">
      <t>レッカ</t>
    </rPh>
    <rPh sb="41" eb="43">
      <t>シュウゼン</t>
    </rPh>
    <rPh sb="43" eb="44">
      <t>ヒ</t>
    </rPh>
    <rPh sb="45" eb="47">
      <t>ハッセイ</t>
    </rPh>
    <phoneticPr fontId="4"/>
  </si>
  <si>
    <t>収益的収支比率は概ね100％近辺で推移していたが今年度は大幅に上昇している。令和6年度から地方公営企業法の適用となることから、経営の健全化に向けて努力をしている。
施設利用率は今年度から平均を下回ったが、人口減が影響しているものと思われる。</t>
    <rPh sb="0" eb="2">
      <t>シュウエキ</t>
    </rPh>
    <rPh sb="2" eb="3">
      <t>テキ</t>
    </rPh>
    <rPh sb="3" eb="5">
      <t>シュウシ</t>
    </rPh>
    <rPh sb="5" eb="7">
      <t>ヒリツ</t>
    </rPh>
    <rPh sb="8" eb="9">
      <t>オオム</t>
    </rPh>
    <rPh sb="14" eb="16">
      <t>キンペン</t>
    </rPh>
    <rPh sb="17" eb="19">
      <t>スイイ</t>
    </rPh>
    <rPh sb="24" eb="27">
      <t>コンネンド</t>
    </rPh>
    <rPh sb="28" eb="30">
      <t>オオハバ</t>
    </rPh>
    <rPh sb="31" eb="33">
      <t>ジョウショウ</t>
    </rPh>
    <rPh sb="45" eb="47">
      <t>チホウ</t>
    </rPh>
    <rPh sb="86" eb="88">
      <t>レイワ</t>
    </rPh>
    <rPh sb="89" eb="91">
      <t>ネンド</t>
    </rPh>
    <rPh sb="93" eb="95">
      <t>コウエイ</t>
    </rPh>
    <rPh sb="95" eb="97">
      <t>キギョウ</t>
    </rPh>
    <rPh sb="97" eb="99">
      <t>カイケイ</t>
    </rPh>
    <rPh sb="99" eb="100">
      <t>カ</t>
    </rPh>
    <rPh sb="101" eb="103">
      <t>ドウニュウ</t>
    </rPh>
    <rPh sb="109" eb="111">
      <t>ケイエイ</t>
    </rPh>
    <rPh sb="112" eb="115">
      <t>ケンゼンカ</t>
    </rPh>
    <rPh sb="116" eb="117">
      <t>ムドリョクシセツリヨウリツコンネンドヘイキンシタマワジンコウゲンエイキョウオモ</t>
    </rPh>
    <phoneticPr fontId="4"/>
  </si>
  <si>
    <t xml:space="preserve">地域の人口が減少傾向にあり高齢化が進んでおり、これから収入増は見込めないが、施設の中長期計画の策定による維持管理の効率化を図る。また料金改定の検討も必要となる。
</t>
    <rPh sb="0" eb="2">
      <t>チイキ</t>
    </rPh>
    <rPh sb="3" eb="5">
      <t>ジンコウ</t>
    </rPh>
    <rPh sb="6" eb="8">
      <t>ゲンショウ</t>
    </rPh>
    <rPh sb="8" eb="10">
      <t>ケイコウ</t>
    </rPh>
    <rPh sb="13" eb="16">
      <t>コウレイカ</t>
    </rPh>
    <rPh sb="17" eb="18">
      <t>スス</t>
    </rPh>
    <rPh sb="27" eb="30">
      <t>シュウニュウゾウ</t>
    </rPh>
    <rPh sb="31" eb="3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</si>
</sst>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73-412C-93B8-095ADAF79C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0.25</c:v>
                </c:pt>
                <c:pt idx="2">
                  <c:v>0.05</c:v>
                </c:pt>
                <c:pt idx="3">
                  <c:v>0.03</c:v>
                </c:pt>
                <c:pt idx="4">
                  <c:v>0.03</c:v>
                </c:pt>
              </c:numCache>
            </c:numRef>
          </c:val>
          <c:smooth val="0"/>
          <c:extLst>
            <c:ext xmlns:c16="http://schemas.microsoft.com/office/drawing/2014/chart" uri="{C3380CC4-5D6E-409C-BE32-E72D297353CC}">
              <c16:uniqueId val="{00000001-8D73-412C-93B8-095ADAF79C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54.75</c:v>
                </c:pt>
                <c:pt idx="1">
                  <c:v>55.66</c:v>
                </c:pt>
                <c:pt idx="2">
                  <c:v>52.04</c:v>
                </c:pt>
                <c:pt idx="3">
                  <c:v>49.77</c:v>
                </c:pt>
                <c:pt idx="4">
                  <c:v>46.15</c:v>
                </c:pt>
              </c:numCache>
            </c:numRef>
          </c:val>
          <c:extLst>
            <c:ext xmlns:c16="http://schemas.microsoft.com/office/drawing/2014/chart" uri="{C3380CC4-5D6E-409C-BE32-E72D297353CC}">
              <c16:uniqueId val="{00000000-F6DE-4A3F-8DCE-6E0B0A197A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54.83</c:v>
                </c:pt>
                <c:pt idx="2">
                  <c:v>66.53</c:v>
                </c:pt>
                <c:pt idx="3">
                  <c:v>52.35</c:v>
                </c:pt>
                <c:pt idx="4">
                  <c:v>46.25</c:v>
                </c:pt>
              </c:numCache>
            </c:numRef>
          </c:val>
          <c:smooth val="0"/>
          <c:extLst>
            <c:ext xmlns:c16="http://schemas.microsoft.com/office/drawing/2014/chart" uri="{C3380CC4-5D6E-409C-BE32-E72D297353CC}">
              <c16:uniqueId val="{00000001-F6DE-4A3F-8DCE-6E0B0A197A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94.26</c:v>
                </c:pt>
                <c:pt idx="1">
                  <c:v>93.39</c:v>
                </c:pt>
                <c:pt idx="2">
                  <c:v>93.42</c:v>
                </c:pt>
                <c:pt idx="3">
                  <c:v>93.56</c:v>
                </c:pt>
                <c:pt idx="4">
                  <c:v>93.53</c:v>
                </c:pt>
              </c:numCache>
            </c:numRef>
          </c:val>
          <c:extLst>
            <c:ext xmlns:c16="http://schemas.microsoft.com/office/drawing/2014/chart" uri="{C3380CC4-5D6E-409C-BE32-E72D297353CC}">
              <c16:uniqueId val="{00000000-0EDE-4980-8D11-5F985D83E7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84.7</c:v>
                </c:pt>
                <c:pt idx="2">
                  <c:v>84.67</c:v>
                </c:pt>
                <c:pt idx="3">
                  <c:v>84.39</c:v>
                </c:pt>
                <c:pt idx="4">
                  <c:v>83.96</c:v>
                </c:pt>
              </c:numCache>
            </c:numRef>
          </c:val>
          <c:smooth val="0"/>
          <c:extLst>
            <c:ext xmlns:c16="http://schemas.microsoft.com/office/drawing/2014/chart" uri="{C3380CC4-5D6E-409C-BE32-E72D297353CC}">
              <c16:uniqueId val="{00000001-0EDE-4980-8D11-5F985D83E7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99.1</c:v>
                </c:pt>
                <c:pt idx="1">
                  <c:v>105.31</c:v>
                </c:pt>
                <c:pt idx="2">
                  <c:v>99.26</c:v>
                </c:pt>
                <c:pt idx="3">
                  <c:v>94.69</c:v>
                </c:pt>
                <c:pt idx="4">
                  <c:v>156.21</c:v>
                </c:pt>
              </c:numCache>
            </c:numRef>
          </c:val>
          <c:extLst>
            <c:ext xmlns:c16="http://schemas.microsoft.com/office/drawing/2014/chart" uri="{C3380CC4-5D6E-409C-BE32-E72D297353CC}">
              <c16:uniqueId val="{00000000-7AE2-43DD-AFC2-85470994D6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2-43DD-AFC2-85470994D6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3-4622-8328-A2B1726420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3-4622-8328-A2B1726420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A-4280-BF95-4F5E46CE9E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A-4280-BF95-4F5E46CE9E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C-4826-B590-7B2E27DB5B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C-4826-B590-7B2E27DB5B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14-493C-B7DF-5C222D599F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4-493C-B7DF-5C222D599F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18-4530-9F96-48E900AE91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867.83</c:v>
                </c:pt>
                <c:pt idx="2">
                  <c:v>791.76</c:v>
                </c:pt>
                <c:pt idx="3">
                  <c:v>900.82</c:v>
                </c:pt>
                <c:pt idx="4">
                  <c:v>839.21</c:v>
                </c:pt>
              </c:numCache>
            </c:numRef>
          </c:val>
          <c:smooth val="0"/>
          <c:extLst>
            <c:ext xmlns:c16="http://schemas.microsoft.com/office/drawing/2014/chart" uri="{C3380CC4-5D6E-409C-BE32-E72D297353CC}">
              <c16:uniqueId val="{00000001-4618-4530-9F96-48E900AE91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63.84</c:v>
                </c:pt>
                <c:pt idx="1">
                  <c:v>59.75</c:v>
                </c:pt>
                <c:pt idx="2">
                  <c:v>65.209999999999994</c:v>
                </c:pt>
                <c:pt idx="3">
                  <c:v>66.12</c:v>
                </c:pt>
                <c:pt idx="4">
                  <c:v>89.37</c:v>
                </c:pt>
              </c:numCache>
            </c:numRef>
          </c:val>
          <c:extLst>
            <c:ext xmlns:c16="http://schemas.microsoft.com/office/drawing/2014/chart" uri="{C3380CC4-5D6E-409C-BE32-E72D297353CC}">
              <c16:uniqueId val="{00000000-C492-4F72-829E-CD6BC59F0E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57.08</c:v>
                </c:pt>
                <c:pt idx="2">
                  <c:v>56.26</c:v>
                </c:pt>
                <c:pt idx="3">
                  <c:v>52.94</c:v>
                </c:pt>
                <c:pt idx="4">
                  <c:v>52.05</c:v>
                </c:pt>
              </c:numCache>
            </c:numRef>
          </c:val>
          <c:smooth val="0"/>
          <c:extLst>
            <c:ext xmlns:c16="http://schemas.microsoft.com/office/drawing/2014/chart" uri="{C3380CC4-5D6E-409C-BE32-E72D297353CC}">
              <c16:uniqueId val="{00000001-C492-4F72-829E-CD6BC59F0E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227.35</c:v>
                </c:pt>
                <c:pt idx="1">
                  <c:v>246.85</c:v>
                </c:pt>
                <c:pt idx="2">
                  <c:v>220.22</c:v>
                </c:pt>
                <c:pt idx="3">
                  <c:v>221.93</c:v>
                </c:pt>
                <c:pt idx="4">
                  <c:v>150</c:v>
                </c:pt>
              </c:numCache>
            </c:numRef>
          </c:val>
          <c:extLst>
            <c:ext xmlns:c16="http://schemas.microsoft.com/office/drawing/2014/chart" uri="{C3380CC4-5D6E-409C-BE32-E72D297353CC}">
              <c16:uniqueId val="{00000000-ED05-4E54-BFE3-D813BEE896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D05-4E54-BFE3-D813BEE896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つるぎ町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7622</v>
      </c>
      <c r="AM8" s="45"/>
      <c r="AN8" s="45"/>
      <c r="AO8" s="45"/>
      <c r="AP8" s="45"/>
      <c r="AQ8" s="45"/>
      <c r="AR8" s="45"/>
      <c r="AS8" s="45"/>
      <c r="AT8" s="46">
        <f>データ!T6</f>
        <v>194.84</v>
      </c>
      <c r="AU8" s="46"/>
      <c r="AV8" s="46"/>
      <c r="AW8" s="46"/>
      <c r="AX8" s="46"/>
      <c r="AY8" s="46"/>
      <c r="AZ8" s="46"/>
      <c r="BA8" s="46"/>
      <c r="BB8" s="46">
        <f>データ!U6</f>
        <v>39.119999999999997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5.54</v>
      </c>
      <c r="Q10" s="46"/>
      <c r="R10" s="46"/>
      <c r="S10" s="46"/>
      <c r="T10" s="46"/>
      <c r="U10" s="46"/>
      <c r="V10" s="46"/>
      <c r="W10" s="46">
        <f>データ!Q6</f>
        <v>96.16</v>
      </c>
      <c r="X10" s="46"/>
      <c r="Y10" s="46"/>
      <c r="Z10" s="46"/>
      <c r="AA10" s="46"/>
      <c r="AB10" s="46"/>
      <c r="AC10" s="46"/>
      <c r="AD10" s="45">
        <f>データ!R6</f>
        <v>2860</v>
      </c>
      <c r="AE10" s="45"/>
      <c r="AF10" s="45"/>
      <c r="AG10" s="45"/>
      <c r="AH10" s="45"/>
      <c r="AI10" s="45"/>
      <c r="AJ10" s="45"/>
      <c r="AK10" s="2"/>
      <c r="AL10" s="45">
        <f>データ!V6</f>
        <v>417</v>
      </c>
      <c r="AM10" s="45"/>
      <c r="AN10" s="45"/>
      <c r="AO10" s="45"/>
      <c r="AP10" s="45"/>
      <c r="AQ10" s="45"/>
      <c r="AR10" s="45"/>
      <c r="AS10" s="45"/>
      <c r="AT10" s="46">
        <f>データ!W6</f>
        <v>0.48</v>
      </c>
      <c r="AU10" s="46"/>
      <c r="AV10" s="46"/>
      <c r="AW10" s="46"/>
      <c r="AX10" s="46"/>
      <c r="AY10" s="46"/>
      <c r="AZ10" s="46"/>
      <c r="BA10" s="46"/>
      <c r="BB10" s="46">
        <f>データ!X6</f>
        <v>868.75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43"/>
      <c r="BN66" s="43"/>
      <c r="BO66" s="43"/>
      <c r="BP66" s="43"/>
      <c r="BQ66" s="43"/>
      <c r="BR66" s="43"/>
      <c r="BS66" s="43"/>
      <c r="BT66" s="43"/>
      <c r="BU66" s="43"/>
      <c r="BV66" s="43"/>
      <c r="BW66" s="43"/>
      <c r="BX66" s="43"/>
      <c r="BY66" s="43"/>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3"/>
      <c r="BN67" s="43"/>
      <c r="BO67" s="43"/>
      <c r="BP67" s="43"/>
      <c r="BQ67" s="43"/>
      <c r="BR67" s="43"/>
      <c r="BS67" s="43"/>
      <c r="BT67" s="43"/>
      <c r="BU67" s="43"/>
      <c r="BV67" s="43"/>
      <c r="BW67" s="43"/>
      <c r="BX67" s="43"/>
      <c r="BY67" s="43"/>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3"/>
      <c r="BN68" s="43"/>
      <c r="BO68" s="43"/>
      <c r="BP68" s="43"/>
      <c r="BQ68" s="43"/>
      <c r="BR68" s="43"/>
      <c r="BS68" s="43"/>
      <c r="BT68" s="43"/>
      <c r="BU68" s="43"/>
      <c r="BV68" s="43"/>
      <c r="BW68" s="43"/>
      <c r="BX68" s="43"/>
      <c r="BY68" s="43"/>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3"/>
      <c r="BN69" s="43"/>
      <c r="BO69" s="43"/>
      <c r="BP69" s="43"/>
      <c r="BQ69" s="43"/>
      <c r="BR69" s="43"/>
      <c r="BS69" s="43"/>
      <c r="BT69" s="43"/>
      <c r="BU69" s="43"/>
      <c r="BV69" s="43"/>
      <c r="BW69" s="43"/>
      <c r="BX69" s="43"/>
      <c r="BY69" s="43"/>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3"/>
      <c r="BN70" s="43"/>
      <c r="BO70" s="43"/>
      <c r="BP70" s="43"/>
      <c r="BQ70" s="43"/>
      <c r="BR70" s="43"/>
      <c r="BS70" s="43"/>
      <c r="BT70" s="43"/>
      <c r="BU70" s="43"/>
      <c r="BV70" s="43"/>
      <c r="BW70" s="43"/>
      <c r="BX70" s="43"/>
      <c r="BY70" s="43"/>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3"/>
      <c r="BN71" s="43"/>
      <c r="BO71" s="43"/>
      <c r="BP71" s="43"/>
      <c r="BQ71" s="43"/>
      <c r="BR71" s="43"/>
      <c r="BS71" s="43"/>
      <c r="BT71" s="43"/>
      <c r="BU71" s="43"/>
      <c r="BV71" s="43"/>
      <c r="BW71" s="43"/>
      <c r="BX71" s="43"/>
      <c r="BY71" s="43"/>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3"/>
      <c r="BN72" s="43"/>
      <c r="BO72" s="43"/>
      <c r="BP72" s="43"/>
      <c r="BQ72" s="43"/>
      <c r="BR72" s="43"/>
      <c r="BS72" s="43"/>
      <c r="BT72" s="43"/>
      <c r="BU72" s="43"/>
      <c r="BV72" s="43"/>
      <c r="BW72" s="43"/>
      <c r="BX72" s="43"/>
      <c r="BY72" s="43"/>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3"/>
      <c r="BN73" s="43"/>
      <c r="BO73" s="43"/>
      <c r="BP73" s="43"/>
      <c r="BQ73" s="43"/>
      <c r="BR73" s="43"/>
      <c r="BS73" s="43"/>
      <c r="BT73" s="43"/>
      <c r="BU73" s="43"/>
      <c r="BV73" s="43"/>
      <c r="BW73" s="43"/>
      <c r="BX73" s="43"/>
      <c r="BY73" s="43"/>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3"/>
      <c r="BN74" s="43"/>
      <c r="BO74" s="43"/>
      <c r="BP74" s="43"/>
      <c r="BQ74" s="43"/>
      <c r="BR74" s="43"/>
      <c r="BS74" s="43"/>
      <c r="BT74" s="43"/>
      <c r="BU74" s="43"/>
      <c r="BV74" s="43"/>
      <c r="BW74" s="43"/>
      <c r="BX74" s="43"/>
      <c r="BY74" s="43"/>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3"/>
      <c r="BN75" s="43"/>
      <c r="BO75" s="43"/>
      <c r="BP75" s="43"/>
      <c r="BQ75" s="43"/>
      <c r="BR75" s="43"/>
      <c r="BS75" s="43"/>
      <c r="BT75" s="43"/>
      <c r="BU75" s="43"/>
      <c r="BV75" s="43"/>
      <c r="BW75" s="43"/>
      <c r="BX75" s="43"/>
      <c r="BY75" s="43"/>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3"/>
      <c r="BN76" s="43"/>
      <c r="BO76" s="43"/>
      <c r="BP76" s="43"/>
      <c r="BQ76" s="43"/>
      <c r="BR76" s="43"/>
      <c r="BS76" s="43"/>
      <c r="BT76" s="43"/>
      <c r="BU76" s="43"/>
      <c r="BV76" s="43"/>
      <c r="BW76" s="43"/>
      <c r="BX76" s="43"/>
      <c r="BY76" s="43"/>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3"/>
      <c r="BN77" s="43"/>
      <c r="BO77" s="43"/>
      <c r="BP77" s="43"/>
      <c r="BQ77" s="43"/>
      <c r="BR77" s="43"/>
      <c r="BS77" s="43"/>
      <c r="BT77" s="43"/>
      <c r="BU77" s="43"/>
      <c r="BV77" s="43"/>
      <c r="BW77" s="43"/>
      <c r="BX77" s="43"/>
      <c r="BY77" s="43"/>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3"/>
      <c r="BN78" s="43"/>
      <c r="BO78" s="43"/>
      <c r="BP78" s="43"/>
      <c r="BQ78" s="43"/>
      <c r="BR78" s="43"/>
      <c r="BS78" s="43"/>
      <c r="BT78" s="43"/>
      <c r="BU78" s="43"/>
      <c r="BV78" s="43"/>
      <c r="BW78" s="43"/>
      <c r="BX78" s="43"/>
      <c r="BY78" s="43"/>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3"/>
      <c r="BN79" s="43"/>
      <c r="BO79" s="43"/>
      <c r="BP79" s="43"/>
      <c r="BQ79" s="43"/>
      <c r="BR79" s="43"/>
      <c r="BS79" s="43"/>
      <c r="BT79" s="43"/>
      <c r="BU79" s="43"/>
      <c r="BV79" s="43"/>
      <c r="BW79" s="43"/>
      <c r="BX79" s="43"/>
      <c r="BY79" s="43"/>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3"/>
      <c r="BN80" s="43"/>
      <c r="BO80" s="43"/>
      <c r="BP80" s="43"/>
      <c r="BQ80" s="43"/>
      <c r="BR80" s="43"/>
      <c r="BS80" s="43"/>
      <c r="BT80" s="43"/>
      <c r="BU80" s="43"/>
      <c r="BV80" s="43"/>
      <c r="BW80" s="43"/>
      <c r="BX80" s="43"/>
      <c r="BY80" s="43"/>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3"/>
      <c r="BN81" s="43"/>
      <c r="BO81" s="43"/>
      <c r="BP81" s="43"/>
      <c r="BQ81" s="43"/>
      <c r="BR81" s="43"/>
      <c r="BS81" s="43"/>
      <c r="BT81" s="43"/>
      <c r="BU81" s="43"/>
      <c r="BV81" s="43"/>
      <c r="BW81" s="43"/>
      <c r="BX81" s="43"/>
      <c r="BY81" s="43"/>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Dxd4AtUsO4a4U+nMLfGJgf8W9upOwaUbPE4TEAGzpj8ZHKjft4L6W9EVHrQbkYib4r/ouC/uWm8DwyUkZt0ZuA==" saltValue="5B1iqaaJ+3hHSVkBGadH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364681</v>
      </c>
      <c r="D6" s="19">
        <f t="shared" si="3"/>
        <v>47</v>
      </c>
      <c r="E6" s="19">
        <f t="shared" si="3"/>
        <v>17</v>
      </c>
      <c r="F6" s="19">
        <f t="shared" si="3"/>
        <v>5</v>
      </c>
      <c r="G6" s="19">
        <f t="shared" si="3"/>
        <v>0</v>
      </c>
      <c r="H6" s="19" t="str">
        <f t="shared" si="3"/>
        <v>徳島県　つるぎ町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5.54</v>
      </c>
      <c r="Q6" s="20">
        <f t="shared" si="3"/>
        <v>96.16</v>
      </c>
      <c r="R6" s="20">
        <f t="shared" si="3"/>
        <v>2860</v>
      </c>
      <c r="S6" s="20">
        <f t="shared" si="3"/>
        <v>7622</v>
      </c>
      <c r="T6" s="20">
        <f t="shared" si="3"/>
        <v>194.84</v>
      </c>
      <c r="U6" s="20">
        <f t="shared" si="3"/>
        <v>39.119999999999997</v>
      </c>
      <c r="V6" s="20">
        <f t="shared" si="3"/>
        <v>417</v>
      </c>
      <c r="W6" s="20">
        <f t="shared" si="3"/>
        <v>0.48</v>
      </c>
      <c r="X6" s="20">
        <f t="shared" si="3"/>
        <v>868.75</v>
      </c>
      <c r="Y6" s="21">
        <f>IF(Y7="",NA(),Y7)</f>
        <v>99.1</v>
      </c>
      <c r="Z6" s="21">
        <f t="shared" ref="Z6:AH6" si="4">IF(Z7="",NA(),Z7)</f>
        <v>105.31</v>
      </c>
      <c r="AA6" s="21">
        <f t="shared" si="4"/>
        <v>99.26</v>
      </c>
      <c r="AB6" s="21">
        <f t="shared" si="4"/>
        <v>94.69</v>
      </c>
      <c r="AC6" s="21">
        <f t="shared" si="4"/>
        <v>156.21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673.08</v>
      </c>
      <c r="BL6" s="21">
        <f t="shared" si="7"/>
        <v>867.83</v>
      </c>
      <c r="BM6" s="21">
        <f t="shared" si="7"/>
        <v>791.76</v>
      </c>
      <c r="BN6" s="21">
        <f t="shared" si="7"/>
        <v>900.82</v>
      </c>
      <c r="BO6" s="21">
        <f t="shared" si="7"/>
        <v>839.21</v>
      </c>
      <c r="BP6" s="20" t="str">
        <f>IF(BP7="","",IF(BP7="-","【-】","【"&amp;SUBSTITUTE(TEXT(BP7,"#,##0.00"),"-","△")&amp;"】"))</f>
        <v>【785.10】</v>
      </c>
      <c r="BQ6" s="21">
        <f>IF(BQ7="",NA(),BQ7)</f>
        <v>63.84</v>
      </c>
      <c r="BR6" s="21">
        <f t="shared" ref="BR6:BZ6" si="8">IF(BR7="",NA(),BR7)</f>
        <v>59.75</v>
      </c>
      <c r="BS6" s="21">
        <f t="shared" si="8"/>
        <v>65.209999999999994</v>
      </c>
      <c r="BT6" s="21">
        <f t="shared" si="8"/>
        <v>66.12</v>
      </c>
      <c r="BU6" s="21">
        <f t="shared" si="8"/>
        <v>89.37</v>
      </c>
      <c r="BV6" s="21">
        <f t="shared" si="8"/>
        <v>42.44</v>
      </c>
      <c r="BW6" s="21">
        <f t="shared" si="8"/>
        <v>57.08</v>
      </c>
      <c r="BX6" s="21">
        <f t="shared" si="8"/>
        <v>56.26</v>
      </c>
      <c r="BY6" s="21">
        <f t="shared" si="8"/>
        <v>52.94</v>
      </c>
      <c r="BZ6" s="21">
        <f t="shared" si="8"/>
        <v>52.05</v>
      </c>
      <c r="CA6" s="20" t="str">
        <f>IF(CA7="","",IF(CA7="-","【-】","【"&amp;SUBSTITUTE(TEXT(CA7,"#,##0.00"),"-","△")&amp;"】"))</f>
        <v>【56.93】</v>
      </c>
      <c r="CB6" s="21">
        <f>IF(CB7="",NA(),CB7)</f>
        <v>227.35</v>
      </c>
      <c r="CC6" s="21">
        <f t="shared" ref="CC6:CK6" si="9">IF(CC7="",NA(),CC7)</f>
        <v>246.85</v>
      </c>
      <c r="CD6" s="21">
        <f t="shared" si="9"/>
        <v>220.22</v>
      </c>
      <c r="CE6" s="21">
        <f t="shared" si="9"/>
        <v>221.93</v>
      </c>
      <c r="CF6" s="21">
        <f t="shared" si="9"/>
        <v>150</v>
      </c>
      <c r="CG6" s="21">
        <f t="shared" si="9"/>
        <v>284.54000000000002</v>
      </c>
      <c r="CH6" s="21">
        <f t="shared" si="9"/>
        <v>274.99</v>
      </c>
      <c r="CI6" s="21">
        <f t="shared" si="9"/>
        <v>282.08999999999997</v>
      </c>
      <c r="CJ6" s="21">
        <f t="shared" si="9"/>
        <v>303.27999999999997</v>
      </c>
      <c r="CK6" s="21">
        <f t="shared" si="9"/>
        <v>301.86</v>
      </c>
      <c r="CL6" s="20" t="str">
        <f>IF(CL7="","",IF(CL7="-","【-】","【"&amp;SUBSTITUTE(TEXT(CL7,"#,##0.00"),"-","△")&amp;"】"))</f>
        <v>【271.15】</v>
      </c>
      <c r="CM6" s="21">
        <f>IF(CM7="",NA(),CM7)</f>
        <v>54.75</v>
      </c>
      <c r="CN6" s="21">
        <f t="shared" ref="CN6:CV6" si="10">IF(CN7="",NA(),CN7)</f>
        <v>55.66</v>
      </c>
      <c r="CO6" s="21">
        <f t="shared" si="10"/>
        <v>52.04</v>
      </c>
      <c r="CP6" s="21">
        <f t="shared" si="10"/>
        <v>49.77</v>
      </c>
      <c r="CQ6" s="21">
        <f t="shared" si="10"/>
        <v>46.15</v>
      </c>
      <c r="CR6" s="21">
        <f t="shared" si="10"/>
        <v>42.33</v>
      </c>
      <c r="CS6" s="21">
        <f t="shared" si="10"/>
        <v>54.83</v>
      </c>
      <c r="CT6" s="21">
        <f t="shared" si="10"/>
        <v>66.53</v>
      </c>
      <c r="CU6" s="21">
        <f t="shared" si="10"/>
        <v>52.35</v>
      </c>
      <c r="CV6" s="21">
        <f t="shared" si="10"/>
        <v>46.25</v>
      </c>
      <c r="CW6" s="20" t="str">
        <f>IF(CW7="","",IF(CW7="-","【-】","【"&amp;SUBSTITUTE(TEXT(CW7,"#,##0.00"),"-","△")&amp;"】"))</f>
        <v>【49.87】</v>
      </c>
      <c r="CX6" s="21">
        <f>IF(CX7="",NA(),CX7)</f>
        <v>94.26</v>
      </c>
      <c r="CY6" s="21">
        <f t="shared" ref="CY6:DG6" si="11">IF(CY7="",NA(),CY7)</f>
        <v>93.39</v>
      </c>
      <c r="CZ6" s="21">
        <f t="shared" si="11"/>
        <v>93.42</v>
      </c>
      <c r="DA6" s="21">
        <f t="shared" si="11"/>
        <v>93.56</v>
      </c>
      <c r="DB6" s="21">
        <f t="shared" si="11"/>
        <v>93.53</v>
      </c>
      <c r="DC6" s="21">
        <f t="shared" si="11"/>
        <v>62.5</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364681</v>
      </c>
      <c r="D7" s="23">
        <v>47</v>
      </c>
      <c r="E7" s="23">
        <v>17</v>
      </c>
      <c r="F7" s="23">
        <v>5</v>
      </c>
      <c r="G7" s="23">
        <v>0</v>
      </c>
      <c r="H7" s="23" t="s">
        <v>98</v>
      </c>
      <c r="I7" s="23" t="s">
        <v>99</v>
      </c>
      <c r="J7" s="23" t="s">
        <v>100</v>
      </c>
      <c r="K7" s="23" t="s">
        <v>101</v>
      </c>
      <c r="L7" s="23" t="s">
        <v>102</v>
      </c>
      <c r="M7" s="23" t="s">
        <v>103</v>
      </c>
      <c r="N7" s="24" t="s">
        <v>104</v>
      </c>
      <c r="O7" s="24" t="s">
        <v>105</v>
      </c>
      <c r="P7" s="24">
        <v>5.54</v>
      </c>
      <c r="Q7" s="24">
        <v>96.16</v>
      </c>
      <c r="R7" s="24">
        <v>2860</v>
      </c>
      <c r="S7" s="24">
        <v>7622</v>
      </c>
      <c r="T7" s="24">
        <v>194.84</v>
      </c>
      <c r="U7" s="24">
        <v>39.119999999999997</v>
      </c>
      <c r="V7" s="24">
        <v>417</v>
      </c>
      <c r="W7" s="24">
        <v>0.48</v>
      </c>
      <c r="X7" s="24">
        <v>868.75</v>
      </c>
      <c r="Y7" s="24">
        <v>99.1</v>
      </c>
      <c r="Z7" s="24">
        <v>105.31</v>
      </c>
      <c r="AA7" s="24">
        <v>99.26</v>
      </c>
      <c r="AB7" s="24">
        <v>94.69</v>
      </c>
      <c r="AC7" s="24">
        <v>156.21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673.08</v>
      </c>
      <c r="BL7" s="24">
        <v>867.83</v>
      </c>
      <c r="BM7" s="24">
        <v>791.76</v>
      </c>
      <c r="BN7" s="24">
        <v>900.82</v>
      </c>
      <c r="BO7" s="24">
        <v>839.21</v>
      </c>
      <c r="BP7" s="24">
        <v>785.1</v>
      </c>
      <c r="BQ7" s="24">
        <v>63.84</v>
      </c>
      <c r="BR7" s="24">
        <v>59.75</v>
      </c>
      <c r="BS7" s="24">
        <v>65.209999999999994</v>
      </c>
      <c r="BT7" s="24">
        <v>66.12</v>
      </c>
      <c r="BU7" s="24">
        <v>89.37</v>
      </c>
      <c r="BV7" s="24">
        <v>42.44</v>
      </c>
      <c r="BW7" s="24">
        <v>57.08</v>
      </c>
      <c r="BX7" s="24">
        <v>56.26</v>
      </c>
      <c r="BY7" s="24">
        <v>52.94</v>
      </c>
      <c r="BZ7" s="24">
        <v>52.05</v>
      </c>
      <c r="CA7" s="24">
        <v>56.93</v>
      </c>
      <c r="CB7" s="24">
        <v>227.35</v>
      </c>
      <c r="CC7" s="24">
        <v>246.85</v>
      </c>
      <c r="CD7" s="24">
        <v>220.22</v>
      </c>
      <c r="CE7" s="24">
        <v>221.93</v>
      </c>
      <c r="CF7" s="24">
        <v>150</v>
      </c>
      <c r="CG7" s="24">
        <v>284.54000000000002</v>
      </c>
      <c r="CH7" s="24">
        <v>274.99</v>
      </c>
      <c r="CI7" s="24">
        <v>282.08999999999997</v>
      </c>
      <c r="CJ7" s="24">
        <v>303.27999999999997</v>
      </c>
      <c r="CK7" s="24">
        <v>301.86</v>
      </c>
      <c r="CL7" s="24">
        <v>271.14999999999998</v>
      </c>
      <c r="CM7" s="24">
        <v>54.75</v>
      </c>
      <c r="CN7" s="24">
        <v>55.66</v>
      </c>
      <c r="CO7" s="24">
        <v>52.04</v>
      </c>
      <c r="CP7" s="24">
        <v>49.77</v>
      </c>
      <c r="CQ7" s="24">
        <v>46.15</v>
      </c>
      <c r="CR7" s="24">
        <v>42.33</v>
      </c>
      <c r="CS7" s="24">
        <v>54.83</v>
      </c>
      <c r="CT7" s="24">
        <v>66.53</v>
      </c>
      <c r="CU7" s="24">
        <v>52.35</v>
      </c>
      <c r="CV7" s="24">
        <v>46.25</v>
      </c>
      <c r="CW7" s="24">
        <v>49.87</v>
      </c>
      <c r="CX7" s="24">
        <v>94.26</v>
      </c>
      <c r="CY7" s="24">
        <v>93.39</v>
      </c>
      <c r="CZ7" s="24">
        <v>93.42</v>
      </c>
      <c r="DA7" s="24">
        <v>93.56</v>
      </c>
      <c r="DB7" s="24">
        <v>93.53</v>
      </c>
      <c r="DC7" s="24">
        <v>62.5</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2025-01-24T07:36:10Z</dcterms:created>
  <dcterms:modified xsi:type="dcterms:W3CDTF">2025-02-17T01:59:02Z</dcterms:modified>
  <cp:category/>
</cp:coreProperties>
</file>