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3［非適］下水道（農集）\"/>
    </mc:Choice>
  </mc:AlternateContent>
  <xr:revisionPtr revIDLastSave="0" documentId="13_ncr:1_{1D3C606F-901A-4008-9CCB-B97B7A01E011}" xr6:coauthVersionLast="47" xr6:coauthVersionMax="47" xr10:uidLastSave="{00000000-0000-0000-0000-000000000000}"/>
  <workbookProtection workbookAlgorithmName="SHA-512" workbookHashValue="TgnzvrkkItPm9kfUJCj3Nu+2WyTOND7bmMGesLSvPH/AlP8BJkVPl62xALgPxrkyaIFxwIWz1ny9p+KjiM3mAA==" workbookSaltValue="OunsrtHK3aHb4UZ7NeHO3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<sst xmlns="http://schemas.openxmlformats.org/spreadsheetml/2006/main" count="236" uniqueCount="120">
  <si>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</si>
  <si>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</si>
  <si>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</si>
  <si>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</si>
  <si>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</si>
  <si>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</si>
  <si>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</si>
  <si>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</si>
  <si>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</si>
  <si>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</si>
  <si>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</si>
  <si>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</si>
  <si>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</si>
  <si>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</si>
  <si>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</si>
  <si>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</si>
  <si>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</si>
  <si>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</si>
  <si>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</si>
  <si>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</si>
  <si>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</si>
  <si>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</si>
  <si>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</si>
  <si>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</si>
  <si>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</si>
  <si>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</si>
  <si>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</si>
  <si>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</si>
  <si>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</si>
  <si>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</si>
  <si>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</si>
  <si>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</si>
  <si>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</si>
  <si>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</si>
  <si>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</si>
  <si>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</si>
  <si>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</si>
  <si>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</si>
  <si>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</si>
  <si>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</si>
  <si>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</si>
  <si>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</si>
  <si>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</si>
  <si>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</si>
  <si>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</si>
  <si>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</si>
  <si>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</si>
  <si>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</si>
  <si>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</si>
  <si>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</si>
  <si>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</si>
  <si>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</si>
  <si>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</si>
  <si>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</si>
  <si>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</si>
  <si>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</si>
  <si>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</si>
  <si>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</si>
  <si>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</si>
  <si>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</si>
  <si>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</si>
  <si>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</si>
  <si>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</si>
  <si>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</si>
  <si>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</si>
  <si>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</si>
  <si>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</si>
  <si>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</si>
  <si>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</si>
  <si>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</si>
  <si>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</si>
  <si>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</si>
  <si>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</si>
  <si>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</si>
  <si>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</si>
  <si>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</si>
  <si>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</si>
  <si>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</si>
  <si>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</si>
  <si>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</si>
  <si>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</si>
  <si>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</si>
  <si>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</si>
  <si>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</si>
  <si>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</si>
  <si>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</si>
  <si>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</si>
  <si>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</si>
  <si>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</si>
  <si>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</si>
  <si>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</si>
  <si>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</si>
  <si>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</si>
  <si>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</si>
  <si>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</si>
  <si>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</si>
  <si>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</si>
  <si>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</si>
  <si>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</si>
  <si>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</si>
  <si>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</si>
  <si>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</si>
  <si>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</si>
  <si>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</si>
  <si>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</si>
  <si>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</si>
  <si>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</si>
  <si>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</si>
  <si>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</si>
  <si>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</si>
  <si>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</si>
  <si>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</si>
  <si>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</si>
  <si>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</si>
  <si>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</si>
  <si>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</si>
  <si>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</si>
  <si>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佐那河内村は、豊かな自然と園瀬川や嵯峨川の清流が自慢で、村民の環境保全に対する意識が高いため、⑧表の水洗化率はR5で98.66%と全国平均の90.32%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R5では、汚水処理原価はR2 より下降し、汚水処理原価は全国平均約250円に対し、約169円であるが、経費回収率についても90.24％と全国平均を上回っている。
　佐那河内村の汚水処理については、経営の健全性を示す、①表の収益的収支比率では96.54%と高い比率となっているが、単年度収支で黒字となる100％を下回っており経営改善に向けた取り組みが必要である。
　今後については、人口減少による料金収入の減少も見込まれることから、適正な維持管理体制の構築と、更なる汚水処理原価を下げる方策を検討する必要性があり、今後も経営改善に向けた取り組みが必要である。</t>
    <phoneticPr fontId="4"/>
  </si>
  <si>
    <t>佐那河内村では、H28～H30に仁井田処理施設と宮前処理施設の統合工事と施設機能回復工事を行った。これで6箇所あった汚水処理施設は4箇所に再編された。この事業実施により、村内全ての施設で機能回復工事が完了することとなる。各処理場における機能回復工事により、施設内機器についてはほぼ更新された。
　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</si>
  <si>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佐那河内村の汚水処理については、経営の健全性を示す、①表の収益的収支比率では96.54%と高い比率となっているが、単年度収支で黒字となる100％を下回っており経営改善に向けた取り組みが必要である。
　また、近い将来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</si>
</sst>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2E-4927-830F-1443BFCFC0D4}"/>
            </c:ext>
          </c:extLst>
        </c:ser>
        <c:dLbls>
          <c:showLegendKey val="0"/>
          <c:showVal val="0"/>
          <c:showCatName val="0"/>
          <c:showSerName val="0"/>
          <c:showPercent val="0"/>
          <c:showBubbleSize val="0"/>
        </c:dLbls>
        <c:gapWidth val="150"/>
        <c:axId val="916427024"/>
        <c:axId val="9164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732E-4927-830F-1443BFCFC0D4}"/>
            </c:ext>
          </c:extLst>
        </c:ser>
        <c:dLbls>
          <c:showLegendKey val="0"/>
          <c:showVal val="0"/>
          <c:showCatName val="0"/>
          <c:showSerName val="0"/>
          <c:showPercent val="0"/>
          <c:showBubbleSize val="0"/>
        </c:dLbls>
        <c:marker val="1"/>
        <c:smooth val="0"/>
        <c:axId val="916427024"/>
        <c:axId val="916430944"/>
      </c:lineChart>
      <c:dateAx>
        <c:axId val="916427024"/>
        <c:scaling>
          <c:orientation val="minMax"/>
        </c:scaling>
        <c:delete val="1"/>
        <c:axPos val="b"/>
        <c:numFmt formatCode="&quot;R&quot;yy" sourceLinked="1"/>
        <c:majorTickMark val="none"/>
        <c:minorTickMark val="none"/>
        <c:tickLblPos val="none"/>
        <c:crossAx val="916430944"/>
        <c:crosses val="autoZero"/>
        <c:auto val="1"/>
        <c:lblOffset val="100"/>
        <c:baseTimeUnit val="years"/>
      </c:dateAx>
      <c:valAx>
        <c:axId val="9164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2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67.02</c:v>
                </c:pt>
                <c:pt idx="1">
                  <c:v>66.489999999999995</c:v>
                </c:pt>
                <c:pt idx="2">
                  <c:v>65.290000000000006</c:v>
                </c:pt>
                <c:pt idx="3">
                  <c:v>62.37</c:v>
                </c:pt>
                <c:pt idx="4">
                  <c:v>62.37</c:v>
                </c:pt>
              </c:numCache>
            </c:numRef>
          </c:val>
          <c:extLst>
            <c:ext xmlns:c16="http://schemas.microsoft.com/office/drawing/2014/chart" uri="{C3380CC4-5D6E-409C-BE32-E72D297353CC}">
              <c16:uniqueId val="{00000000-8A14-487F-8122-973199D65EFF}"/>
            </c:ext>
          </c:extLst>
        </c:ser>
        <c:dLbls>
          <c:showLegendKey val="0"/>
          <c:showVal val="0"/>
          <c:showCatName val="0"/>
          <c:showSerName val="0"/>
          <c:showPercent val="0"/>
          <c:showBubbleSize val="0"/>
        </c:dLbls>
        <c:gapWidth val="150"/>
        <c:axId val="729620224"/>
        <c:axId val="72961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8A14-487F-8122-973199D65EFF}"/>
            </c:ext>
          </c:extLst>
        </c:ser>
        <c:dLbls>
          <c:showLegendKey val="0"/>
          <c:showVal val="0"/>
          <c:showCatName val="0"/>
          <c:showSerName val="0"/>
          <c:showPercent val="0"/>
          <c:showBubbleSize val="0"/>
        </c:dLbls>
        <c:marker val="1"/>
        <c:smooth val="0"/>
        <c:axId val="729620224"/>
        <c:axId val="729618264"/>
      </c:lineChart>
      <c:dateAx>
        <c:axId val="729620224"/>
        <c:scaling>
          <c:orientation val="minMax"/>
        </c:scaling>
        <c:delete val="1"/>
        <c:axPos val="b"/>
        <c:numFmt formatCode="&quot;R&quot;yy" sourceLinked="1"/>
        <c:majorTickMark val="none"/>
        <c:minorTickMark val="none"/>
        <c:tickLblPos val="none"/>
        <c:crossAx val="729618264"/>
        <c:crosses val="autoZero"/>
        <c:auto val="1"/>
        <c:lblOffset val="100"/>
        <c:baseTimeUnit val="years"/>
      </c:dateAx>
      <c:valAx>
        <c:axId val="7296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6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98.29</c:v>
                </c:pt>
                <c:pt idx="1">
                  <c:v>98.21</c:v>
                </c:pt>
                <c:pt idx="2">
                  <c:v>98.76</c:v>
                </c:pt>
                <c:pt idx="3">
                  <c:v>98.76</c:v>
                </c:pt>
                <c:pt idx="4">
                  <c:v>98.66</c:v>
                </c:pt>
              </c:numCache>
            </c:numRef>
          </c:val>
          <c:extLst>
            <c:ext xmlns:c16="http://schemas.microsoft.com/office/drawing/2014/chart" uri="{C3380CC4-5D6E-409C-BE32-E72D297353CC}">
              <c16:uniqueId val="{00000000-9381-4A99-881C-86EFD589ACB5}"/>
            </c:ext>
          </c:extLst>
        </c:ser>
        <c:dLbls>
          <c:showLegendKey val="0"/>
          <c:showVal val="0"/>
          <c:showCatName val="0"/>
          <c:showSerName val="0"/>
          <c:showPercent val="0"/>
          <c:showBubbleSize val="0"/>
        </c:dLbls>
        <c:gapWidth val="150"/>
        <c:axId val="729620616"/>
        <c:axId val="7296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9381-4A99-881C-86EFD589ACB5}"/>
            </c:ext>
          </c:extLst>
        </c:ser>
        <c:dLbls>
          <c:showLegendKey val="0"/>
          <c:showVal val="0"/>
          <c:showCatName val="0"/>
          <c:showSerName val="0"/>
          <c:showPercent val="0"/>
          <c:showBubbleSize val="0"/>
        </c:dLbls>
        <c:marker val="1"/>
        <c:smooth val="0"/>
        <c:axId val="729620616"/>
        <c:axId val="729621008"/>
      </c:lineChart>
      <c:dateAx>
        <c:axId val="729620616"/>
        <c:scaling>
          <c:orientation val="minMax"/>
        </c:scaling>
        <c:delete val="1"/>
        <c:axPos val="b"/>
        <c:numFmt formatCode="&quot;R&quot;yy" sourceLinked="1"/>
        <c:majorTickMark val="none"/>
        <c:minorTickMark val="none"/>
        <c:tickLblPos val="none"/>
        <c:crossAx val="729621008"/>
        <c:crosses val="autoZero"/>
        <c:auto val="1"/>
        <c:lblOffset val="100"/>
        <c:baseTimeUnit val="years"/>
      </c:dateAx>
      <c:valAx>
        <c:axId val="7296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62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76.2</c:v>
                </c:pt>
                <c:pt idx="1">
                  <c:v>71.349999999999994</c:v>
                </c:pt>
                <c:pt idx="2">
                  <c:v>69.73</c:v>
                </c:pt>
                <c:pt idx="3">
                  <c:v>69.61</c:v>
                </c:pt>
                <c:pt idx="4">
                  <c:v>96.54</c:v>
                </c:pt>
              </c:numCache>
            </c:numRef>
          </c:val>
          <c:extLst>
            <c:ext xmlns:c16="http://schemas.microsoft.com/office/drawing/2014/chart" uri="{C3380CC4-5D6E-409C-BE32-E72D297353CC}">
              <c16:uniqueId val="{00000000-F2B0-4BDF-B000-9D587D135998}"/>
            </c:ext>
          </c:extLst>
        </c:ser>
        <c:dLbls>
          <c:showLegendKey val="0"/>
          <c:showVal val="0"/>
          <c:showCatName val="0"/>
          <c:showSerName val="0"/>
          <c:showPercent val="0"/>
          <c:showBubbleSize val="0"/>
        </c:dLbls>
        <c:gapWidth val="150"/>
        <c:axId val="916424280"/>
        <c:axId val="91642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0-4BDF-B000-9D587D135998}"/>
            </c:ext>
          </c:extLst>
        </c:ser>
        <c:dLbls>
          <c:showLegendKey val="0"/>
          <c:showVal val="0"/>
          <c:showCatName val="0"/>
          <c:showSerName val="0"/>
          <c:showPercent val="0"/>
          <c:showBubbleSize val="0"/>
        </c:dLbls>
        <c:marker val="1"/>
        <c:smooth val="0"/>
        <c:axId val="916424280"/>
        <c:axId val="916423496"/>
      </c:lineChart>
      <c:dateAx>
        <c:axId val="916424280"/>
        <c:scaling>
          <c:orientation val="minMax"/>
        </c:scaling>
        <c:delete val="1"/>
        <c:axPos val="b"/>
        <c:numFmt formatCode="&quot;R&quot;yy" sourceLinked="1"/>
        <c:majorTickMark val="none"/>
        <c:minorTickMark val="none"/>
        <c:tickLblPos val="none"/>
        <c:crossAx val="916423496"/>
        <c:crosses val="autoZero"/>
        <c:auto val="1"/>
        <c:lblOffset val="100"/>
        <c:baseTimeUnit val="years"/>
      </c:dateAx>
      <c:valAx>
        <c:axId val="9164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2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F1-42D7-AEF9-52A53938C78D}"/>
            </c:ext>
          </c:extLst>
        </c:ser>
        <c:dLbls>
          <c:showLegendKey val="0"/>
          <c:showVal val="0"/>
          <c:showCatName val="0"/>
          <c:showSerName val="0"/>
          <c:showPercent val="0"/>
          <c:showBubbleSize val="0"/>
        </c:dLbls>
        <c:gapWidth val="150"/>
        <c:axId val="916424672"/>
        <c:axId val="91643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1-42D7-AEF9-52A53938C78D}"/>
            </c:ext>
          </c:extLst>
        </c:ser>
        <c:dLbls>
          <c:showLegendKey val="0"/>
          <c:showVal val="0"/>
          <c:showCatName val="0"/>
          <c:showSerName val="0"/>
          <c:showPercent val="0"/>
          <c:showBubbleSize val="0"/>
        </c:dLbls>
        <c:marker val="1"/>
        <c:smooth val="0"/>
        <c:axId val="916424672"/>
        <c:axId val="916431336"/>
      </c:lineChart>
      <c:dateAx>
        <c:axId val="916424672"/>
        <c:scaling>
          <c:orientation val="minMax"/>
        </c:scaling>
        <c:delete val="1"/>
        <c:axPos val="b"/>
        <c:numFmt formatCode="&quot;R&quot;yy" sourceLinked="1"/>
        <c:majorTickMark val="none"/>
        <c:minorTickMark val="none"/>
        <c:tickLblPos val="none"/>
        <c:crossAx val="916431336"/>
        <c:crosses val="autoZero"/>
        <c:auto val="1"/>
        <c:lblOffset val="100"/>
        <c:baseTimeUnit val="years"/>
      </c:dateAx>
      <c:valAx>
        <c:axId val="91643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36-4F42-82DB-48819CB92538}"/>
            </c:ext>
          </c:extLst>
        </c:ser>
        <c:dLbls>
          <c:showLegendKey val="0"/>
          <c:showVal val="0"/>
          <c:showCatName val="0"/>
          <c:showSerName val="0"/>
          <c:showPercent val="0"/>
          <c:showBubbleSize val="0"/>
        </c:dLbls>
        <c:gapWidth val="150"/>
        <c:axId val="916425456"/>
        <c:axId val="91642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36-4F42-82DB-48819CB92538}"/>
            </c:ext>
          </c:extLst>
        </c:ser>
        <c:dLbls>
          <c:showLegendKey val="0"/>
          <c:showVal val="0"/>
          <c:showCatName val="0"/>
          <c:showSerName val="0"/>
          <c:showPercent val="0"/>
          <c:showBubbleSize val="0"/>
        </c:dLbls>
        <c:marker val="1"/>
        <c:smooth val="0"/>
        <c:axId val="916425456"/>
        <c:axId val="916422320"/>
      </c:lineChart>
      <c:dateAx>
        <c:axId val="916425456"/>
        <c:scaling>
          <c:orientation val="minMax"/>
        </c:scaling>
        <c:delete val="1"/>
        <c:axPos val="b"/>
        <c:numFmt formatCode="&quot;R&quot;yy" sourceLinked="1"/>
        <c:majorTickMark val="none"/>
        <c:minorTickMark val="none"/>
        <c:tickLblPos val="none"/>
        <c:crossAx val="916422320"/>
        <c:crosses val="autoZero"/>
        <c:auto val="1"/>
        <c:lblOffset val="100"/>
        <c:baseTimeUnit val="years"/>
      </c:dateAx>
      <c:valAx>
        <c:axId val="9164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2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5-4E16-AF94-2CAB14A144A2}"/>
            </c:ext>
          </c:extLst>
        </c:ser>
        <c:dLbls>
          <c:showLegendKey val="0"/>
          <c:showVal val="0"/>
          <c:showCatName val="0"/>
          <c:showSerName val="0"/>
          <c:showPercent val="0"/>
          <c:showBubbleSize val="0"/>
        </c:dLbls>
        <c:gapWidth val="150"/>
        <c:axId val="916419184"/>
        <c:axId val="9164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5-4E16-AF94-2CAB14A144A2}"/>
            </c:ext>
          </c:extLst>
        </c:ser>
        <c:dLbls>
          <c:showLegendKey val="0"/>
          <c:showVal val="0"/>
          <c:showCatName val="0"/>
          <c:showSerName val="0"/>
          <c:showPercent val="0"/>
          <c:showBubbleSize val="0"/>
        </c:dLbls>
        <c:marker val="1"/>
        <c:smooth val="0"/>
        <c:axId val="916419184"/>
        <c:axId val="916423888"/>
      </c:lineChart>
      <c:dateAx>
        <c:axId val="916419184"/>
        <c:scaling>
          <c:orientation val="minMax"/>
        </c:scaling>
        <c:delete val="1"/>
        <c:axPos val="b"/>
        <c:numFmt formatCode="&quot;R&quot;yy" sourceLinked="1"/>
        <c:majorTickMark val="none"/>
        <c:minorTickMark val="none"/>
        <c:tickLblPos val="none"/>
        <c:crossAx val="916423888"/>
        <c:crosses val="autoZero"/>
        <c:auto val="1"/>
        <c:lblOffset val="100"/>
        <c:baseTimeUnit val="years"/>
      </c:dateAx>
      <c:valAx>
        <c:axId val="9164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1-4DE2-9E9F-777ECDEE4836}"/>
            </c:ext>
          </c:extLst>
        </c:ser>
        <c:dLbls>
          <c:showLegendKey val="0"/>
          <c:showVal val="0"/>
          <c:showCatName val="0"/>
          <c:showSerName val="0"/>
          <c:showPercent val="0"/>
          <c:showBubbleSize val="0"/>
        </c:dLbls>
        <c:gapWidth val="150"/>
        <c:axId val="916412128"/>
        <c:axId val="91641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1-4DE2-9E9F-777ECDEE4836}"/>
            </c:ext>
          </c:extLst>
        </c:ser>
        <c:dLbls>
          <c:showLegendKey val="0"/>
          <c:showVal val="0"/>
          <c:showCatName val="0"/>
          <c:showSerName val="0"/>
          <c:showPercent val="0"/>
          <c:showBubbleSize val="0"/>
        </c:dLbls>
        <c:marker val="1"/>
        <c:smooth val="0"/>
        <c:axId val="916412128"/>
        <c:axId val="916414872"/>
      </c:lineChart>
      <c:dateAx>
        <c:axId val="916412128"/>
        <c:scaling>
          <c:orientation val="minMax"/>
        </c:scaling>
        <c:delete val="1"/>
        <c:axPos val="b"/>
        <c:numFmt formatCode="&quot;R&quot;yy" sourceLinked="1"/>
        <c:majorTickMark val="none"/>
        <c:minorTickMark val="none"/>
        <c:tickLblPos val="none"/>
        <c:crossAx val="916414872"/>
        <c:crosses val="autoZero"/>
        <c:auto val="1"/>
        <c:lblOffset val="100"/>
        <c:baseTimeUnit val="years"/>
      </c:dateAx>
      <c:valAx>
        <c:axId val="91641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3063.13</c:v>
                </c:pt>
                <c:pt idx="1">
                  <c:v>2731.69</c:v>
                </c:pt>
                <c:pt idx="2">
                  <c:v>2347.1799999999998</c:v>
                </c:pt>
                <c:pt idx="3">
                  <c:v>2074.06</c:v>
                </c:pt>
                <c:pt idx="4">
                  <c:v>1889.74</c:v>
                </c:pt>
              </c:numCache>
            </c:numRef>
          </c:val>
          <c:extLst>
            <c:ext xmlns:c16="http://schemas.microsoft.com/office/drawing/2014/chart" uri="{C3380CC4-5D6E-409C-BE32-E72D297353CC}">
              <c16:uniqueId val="{00000000-AA52-4A58-8107-AC245889BA2F}"/>
            </c:ext>
          </c:extLst>
        </c:ser>
        <c:dLbls>
          <c:showLegendKey val="0"/>
          <c:showVal val="0"/>
          <c:showCatName val="0"/>
          <c:showSerName val="0"/>
          <c:showPercent val="0"/>
          <c:showBubbleSize val="0"/>
        </c:dLbls>
        <c:gapWidth val="150"/>
        <c:axId val="916410168"/>
        <c:axId val="91641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AA52-4A58-8107-AC245889BA2F}"/>
            </c:ext>
          </c:extLst>
        </c:ser>
        <c:dLbls>
          <c:showLegendKey val="0"/>
          <c:showVal val="0"/>
          <c:showCatName val="0"/>
          <c:showSerName val="0"/>
          <c:showPercent val="0"/>
          <c:showBubbleSize val="0"/>
        </c:dLbls>
        <c:marker val="1"/>
        <c:smooth val="0"/>
        <c:axId val="916410168"/>
        <c:axId val="916411344"/>
      </c:lineChart>
      <c:dateAx>
        <c:axId val="916410168"/>
        <c:scaling>
          <c:orientation val="minMax"/>
        </c:scaling>
        <c:delete val="1"/>
        <c:axPos val="b"/>
        <c:numFmt formatCode="&quot;R&quot;yy" sourceLinked="1"/>
        <c:majorTickMark val="none"/>
        <c:minorTickMark val="none"/>
        <c:tickLblPos val="none"/>
        <c:crossAx val="916411344"/>
        <c:crosses val="autoZero"/>
        <c:auto val="1"/>
        <c:lblOffset val="100"/>
        <c:baseTimeUnit val="years"/>
      </c:dateAx>
      <c:valAx>
        <c:axId val="91641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1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83.53</c:v>
                </c:pt>
                <c:pt idx="1">
                  <c:v>84.24</c:v>
                </c:pt>
                <c:pt idx="2">
                  <c:v>68.510000000000005</c:v>
                </c:pt>
                <c:pt idx="3">
                  <c:v>62.8</c:v>
                </c:pt>
                <c:pt idx="4">
                  <c:v>90.24</c:v>
                </c:pt>
              </c:numCache>
            </c:numRef>
          </c:val>
          <c:extLst>
            <c:ext xmlns:c16="http://schemas.microsoft.com/office/drawing/2014/chart" uri="{C3380CC4-5D6E-409C-BE32-E72D297353CC}">
              <c16:uniqueId val="{00000000-87D6-47C0-91F9-204230CE8905}"/>
            </c:ext>
          </c:extLst>
        </c:ser>
        <c:dLbls>
          <c:showLegendKey val="0"/>
          <c:showVal val="0"/>
          <c:showCatName val="0"/>
          <c:showSerName val="0"/>
          <c:showPercent val="0"/>
          <c:showBubbleSize val="0"/>
        </c:dLbls>
        <c:gapWidth val="150"/>
        <c:axId val="916437216"/>
        <c:axId val="9164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87D6-47C0-91F9-204230CE8905}"/>
            </c:ext>
          </c:extLst>
        </c:ser>
        <c:dLbls>
          <c:showLegendKey val="0"/>
          <c:showVal val="0"/>
          <c:showCatName val="0"/>
          <c:showSerName val="0"/>
          <c:showPercent val="0"/>
          <c:showBubbleSize val="0"/>
        </c:dLbls>
        <c:marker val="1"/>
        <c:smooth val="0"/>
        <c:axId val="916437216"/>
        <c:axId val="916407424"/>
      </c:lineChart>
      <c:dateAx>
        <c:axId val="916437216"/>
        <c:scaling>
          <c:orientation val="minMax"/>
        </c:scaling>
        <c:delete val="1"/>
        <c:axPos val="b"/>
        <c:numFmt formatCode="&quot;R&quot;yy" sourceLinked="1"/>
        <c:majorTickMark val="none"/>
        <c:minorTickMark val="none"/>
        <c:tickLblPos val="none"/>
        <c:crossAx val="916407424"/>
        <c:crosses val="autoZero"/>
        <c:auto val="1"/>
        <c:lblOffset val="100"/>
        <c:baseTimeUnit val="years"/>
      </c:dateAx>
      <c:valAx>
        <c:axId val="9164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179.5</c:v>
                </c:pt>
                <c:pt idx="1">
                  <c:v>181.89</c:v>
                </c:pt>
                <c:pt idx="2">
                  <c:v>232.21</c:v>
                </c:pt>
                <c:pt idx="3">
                  <c:v>265.19</c:v>
                </c:pt>
                <c:pt idx="4">
                  <c:v>169.72</c:v>
                </c:pt>
              </c:numCache>
            </c:numRef>
          </c:val>
          <c:extLst>
            <c:ext xmlns:c16="http://schemas.microsoft.com/office/drawing/2014/chart" uri="{C3380CC4-5D6E-409C-BE32-E72D297353CC}">
              <c16:uniqueId val="{00000000-A357-4156-B824-FFE1525FE263}"/>
            </c:ext>
          </c:extLst>
        </c:ser>
        <c:dLbls>
          <c:showLegendKey val="0"/>
          <c:showVal val="0"/>
          <c:showCatName val="0"/>
          <c:showSerName val="0"/>
          <c:showPercent val="0"/>
          <c:showBubbleSize val="0"/>
        </c:dLbls>
        <c:gapWidth val="150"/>
        <c:axId val="916415264"/>
        <c:axId val="72961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A357-4156-B824-FFE1525FE263}"/>
            </c:ext>
          </c:extLst>
        </c:ser>
        <c:dLbls>
          <c:showLegendKey val="0"/>
          <c:showVal val="0"/>
          <c:showCatName val="0"/>
          <c:showSerName val="0"/>
          <c:showPercent val="0"/>
          <c:showBubbleSize val="0"/>
        </c:dLbls>
        <c:marker val="1"/>
        <c:smooth val="0"/>
        <c:axId val="916415264"/>
        <c:axId val="729614344"/>
      </c:lineChart>
      <c:dateAx>
        <c:axId val="916415264"/>
        <c:scaling>
          <c:orientation val="minMax"/>
        </c:scaling>
        <c:delete val="1"/>
        <c:axPos val="b"/>
        <c:numFmt formatCode="&quot;R&quot;yy" sourceLinked="1"/>
        <c:majorTickMark val="none"/>
        <c:minorTickMark val="none"/>
        <c:tickLblPos val="none"/>
        <c:crossAx val="729614344"/>
        <c:crosses val="autoZero"/>
        <c:auto val="1"/>
        <c:lblOffset val="100"/>
        <c:baseTimeUnit val="years"/>
      </c:dateAx>
      <c:valAx>
        <c:axId val="72961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佐那河内村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2141</v>
      </c>
      <c r="AM8" s="36"/>
      <c r="AN8" s="36"/>
      <c r="AO8" s="36"/>
      <c r="AP8" s="36"/>
      <c r="AQ8" s="36"/>
      <c r="AR8" s="36"/>
      <c r="AS8" s="36"/>
      <c r="AT8" s="37">
        <f>データ!T6</f>
        <v>42.28</v>
      </c>
      <c r="AU8" s="37"/>
      <c r="AV8" s="37"/>
      <c r="AW8" s="37"/>
      <c r="AX8" s="37"/>
      <c r="AY8" s="37"/>
      <c r="AZ8" s="37"/>
      <c r="BA8" s="37"/>
      <c r="BB8" s="37">
        <f>データ!U6</f>
        <v>50.64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76.89</v>
      </c>
      <c r="Q10" s="37"/>
      <c r="R10" s="37"/>
      <c r="S10" s="37"/>
      <c r="T10" s="37"/>
      <c r="U10" s="37"/>
      <c r="V10" s="37"/>
      <c r="W10" s="37">
        <f>データ!Q6</f>
        <v>100</v>
      </c>
      <c r="X10" s="37"/>
      <c r="Y10" s="37"/>
      <c r="Z10" s="37"/>
      <c r="AA10" s="37"/>
      <c r="AB10" s="37"/>
      <c r="AC10" s="37"/>
      <c r="AD10" s="36">
        <f>データ!R6</f>
        <v>3870</v>
      </c>
      <c r="AE10" s="36"/>
      <c r="AF10" s="36"/>
      <c r="AG10" s="36"/>
      <c r="AH10" s="36"/>
      <c r="AI10" s="36"/>
      <c r="AJ10" s="36"/>
      <c r="AK10" s="2"/>
      <c r="AL10" s="36">
        <f>データ!V6</f>
        <v>1640</v>
      </c>
      <c r="AM10" s="36"/>
      <c r="AN10" s="36"/>
      <c r="AO10" s="36"/>
      <c r="AP10" s="36"/>
      <c r="AQ10" s="36"/>
      <c r="AR10" s="36"/>
      <c r="AS10" s="36"/>
      <c r="AT10" s="37">
        <f>データ!W6</f>
        <v>2.5499999999999998</v>
      </c>
      <c r="AU10" s="37"/>
      <c r="AV10" s="37"/>
      <c r="AW10" s="37"/>
      <c r="AX10" s="37"/>
      <c r="AY10" s="37"/>
      <c r="AZ10" s="37"/>
      <c r="BA10" s="37"/>
      <c r="BB10" s="37">
        <f>データ!X6</f>
        <v>643.14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Cq0FGzfIRCMPvg8/u431KrHBSR/ZJaOxikWQLfLQ9lqRYoOgrvw6AqMp6NBHl614VYzuNnTA53iV42AwRHBARA==" saltValue="buafsuEfDyGSxxeo7mFMS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363219</v>
      </c>
      <c r="D6" s="19">
        <f t="shared" si="3"/>
        <v>47</v>
      </c>
      <c r="E6" s="19">
        <f t="shared" si="3"/>
        <v>17</v>
      </c>
      <c r="F6" s="19">
        <f t="shared" si="3"/>
        <v>5</v>
      </c>
      <c r="G6" s="19">
        <f t="shared" si="3"/>
        <v>0</v>
      </c>
      <c r="H6" s="19" t="str">
        <f t="shared" si="3"/>
        <v>徳島県　佐那河内村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76.89</v>
      </c>
      <c r="Q6" s="20">
        <f t="shared" si="3"/>
        <v>100</v>
      </c>
      <c r="R6" s="20">
        <f t="shared" si="3"/>
        <v>3870</v>
      </c>
      <c r="S6" s="20">
        <f t="shared" si="3"/>
        <v>2141</v>
      </c>
      <c r="T6" s="20">
        <f t="shared" si="3"/>
        <v>42.28</v>
      </c>
      <c r="U6" s="20">
        <f t="shared" si="3"/>
        <v>50.64</v>
      </c>
      <c r="V6" s="20">
        <f t="shared" si="3"/>
        <v>1640</v>
      </c>
      <c r="W6" s="20">
        <f t="shared" si="3"/>
        <v>2.5499999999999998</v>
      </c>
      <c r="X6" s="20">
        <f t="shared" si="3"/>
        <v>643.14</v>
      </c>
      <c r="Y6" s="21">
        <f>IF(Y7="",NA(),Y7)</f>
        <v>76.2</v>
      </c>
      <c r="Z6" s="21">
        <f t="shared" ref="Z6:AH6" si="4">IF(Z7="",NA(),Z7)</f>
        <v>71.349999999999994</v>
      </c>
      <c r="AA6" s="21">
        <f t="shared" si="4"/>
        <v>69.73</v>
      </c>
      <c r="AB6" s="21">
        <f t="shared" si="4"/>
        <v>69.61</v>
      </c>
      <c r="AC6" s="21">
        <f t="shared" si="4"/>
        <v>96.54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3063.13</v>
      </c>
      <c r="BG6" s="21">
        <f t="shared" ref="BG6:BO6" si="7">IF(BG7="",NA(),BG7)</f>
        <v>2731.69</v>
      </c>
      <c r="BH6" s="21">
        <f t="shared" si="7"/>
        <v>2347.1799999999998</v>
      </c>
      <c r="BI6" s="21">
        <f t="shared" si="7"/>
        <v>2074.06</v>
      </c>
      <c r="BJ6" s="21">
        <f t="shared" si="7"/>
        <v>1889.74</v>
      </c>
      <c r="BK6" s="21">
        <f t="shared" si="7"/>
        <v>826.83</v>
      </c>
      <c r="BL6" s="21">
        <f t="shared" si="7"/>
        <v>867.83</v>
      </c>
      <c r="BM6" s="21">
        <f t="shared" si="7"/>
        <v>791.76</v>
      </c>
      <c r="BN6" s="21">
        <f t="shared" si="7"/>
        <v>900.82</v>
      </c>
      <c r="BO6" s="21">
        <f t="shared" si="7"/>
        <v>743.31</v>
      </c>
      <c r="BP6" s="20" t="str">
        <f>IF(BP7="","",IF(BP7="-","【-】","【"&amp;SUBSTITUTE(TEXT(BP7,"#,##0.00"),"-","△")&amp;"】"))</f>
        <v>【785.10】</v>
      </c>
      <c r="BQ6" s="21">
        <f>IF(BQ7="",NA(),BQ7)</f>
        <v>83.53</v>
      </c>
      <c r="BR6" s="21">
        <f t="shared" ref="BR6:BZ6" si="8">IF(BR7="",NA(),BR7)</f>
        <v>84.24</v>
      </c>
      <c r="BS6" s="21">
        <f t="shared" si="8"/>
        <v>68.510000000000005</v>
      </c>
      <c r="BT6" s="21">
        <f t="shared" si="8"/>
        <v>62.8</v>
      </c>
      <c r="BU6" s="21">
        <f t="shared" si="8"/>
        <v>90.24</v>
      </c>
      <c r="BV6" s="21">
        <f t="shared" si="8"/>
        <v>57.31</v>
      </c>
      <c r="BW6" s="21">
        <f t="shared" si="8"/>
        <v>57.08</v>
      </c>
      <c r="BX6" s="21">
        <f t="shared" si="8"/>
        <v>56.26</v>
      </c>
      <c r="BY6" s="21">
        <f t="shared" si="8"/>
        <v>52.94</v>
      </c>
      <c r="BZ6" s="21">
        <f t="shared" si="8"/>
        <v>61.15</v>
      </c>
      <c r="CA6" s="20" t="str">
        <f>IF(CA7="","",IF(CA7="-","【-】","【"&amp;SUBSTITUTE(TEXT(CA7,"#,##0.00"),"-","△")&amp;"】"))</f>
        <v>【56.93】</v>
      </c>
      <c r="CB6" s="21">
        <f>IF(CB7="",NA(),CB7)</f>
        <v>179.5</v>
      </c>
      <c r="CC6" s="21">
        <f t="shared" ref="CC6:CK6" si="9">IF(CC7="",NA(),CC7)</f>
        <v>181.89</v>
      </c>
      <c r="CD6" s="21">
        <f t="shared" si="9"/>
        <v>232.21</v>
      </c>
      <c r="CE6" s="21">
        <f t="shared" si="9"/>
        <v>265.19</v>
      </c>
      <c r="CF6" s="21">
        <f t="shared" si="9"/>
        <v>169.72</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67.02</v>
      </c>
      <c r="CN6" s="21">
        <f t="shared" ref="CN6:CV6" si="10">IF(CN7="",NA(),CN7)</f>
        <v>66.489999999999995</v>
      </c>
      <c r="CO6" s="21">
        <f t="shared" si="10"/>
        <v>65.290000000000006</v>
      </c>
      <c r="CP6" s="21">
        <f t="shared" si="10"/>
        <v>62.37</v>
      </c>
      <c r="CQ6" s="21">
        <f t="shared" si="10"/>
        <v>62.37</v>
      </c>
      <c r="CR6" s="21">
        <f t="shared" si="10"/>
        <v>50.14</v>
      </c>
      <c r="CS6" s="21">
        <f t="shared" si="10"/>
        <v>54.83</v>
      </c>
      <c r="CT6" s="21">
        <f t="shared" si="10"/>
        <v>66.53</v>
      </c>
      <c r="CU6" s="21">
        <f t="shared" si="10"/>
        <v>52.35</v>
      </c>
      <c r="CV6" s="21">
        <f t="shared" si="10"/>
        <v>52.63</v>
      </c>
      <c r="CW6" s="20" t="str">
        <f>IF(CW7="","",IF(CW7="-","【-】","【"&amp;SUBSTITUTE(TEXT(CW7,"#,##0.00"),"-","△")&amp;"】"))</f>
        <v>【49.87】</v>
      </c>
      <c r="CX6" s="21">
        <f>IF(CX7="",NA(),CX7)</f>
        <v>98.29</v>
      </c>
      <c r="CY6" s="21">
        <f t="shared" ref="CY6:DG6" si="11">IF(CY7="",NA(),CY7)</f>
        <v>98.21</v>
      </c>
      <c r="CZ6" s="21">
        <f t="shared" si="11"/>
        <v>98.76</v>
      </c>
      <c r="DA6" s="21">
        <f t="shared" si="11"/>
        <v>98.76</v>
      </c>
      <c r="DB6" s="21">
        <f t="shared" si="11"/>
        <v>98.66</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363219</v>
      </c>
      <c r="D7" s="23">
        <v>47</v>
      </c>
      <c r="E7" s="23">
        <v>17</v>
      </c>
      <c r="F7" s="23">
        <v>5</v>
      </c>
      <c r="G7" s="23">
        <v>0</v>
      </c>
      <c r="H7" s="23" t="s">
        <v>98</v>
      </c>
      <c r="I7" s="23" t="s">
        <v>99</v>
      </c>
      <c r="J7" s="23" t="s">
        <v>100</v>
      </c>
      <c r="K7" s="23" t="s">
        <v>101</v>
      </c>
      <c r="L7" s="23" t="s">
        <v>102</v>
      </c>
      <c r="M7" s="23" t="s">
        <v>103</v>
      </c>
      <c r="N7" s="24" t="s">
        <v>104</v>
      </c>
      <c r="O7" s="24" t="s">
        <v>105</v>
      </c>
      <c r="P7" s="24">
        <v>76.89</v>
      </c>
      <c r="Q7" s="24">
        <v>100</v>
      </c>
      <c r="R7" s="24">
        <v>3870</v>
      </c>
      <c r="S7" s="24">
        <v>2141</v>
      </c>
      <c r="T7" s="24">
        <v>42.28</v>
      </c>
      <c r="U7" s="24">
        <v>50.64</v>
      </c>
      <c r="V7" s="24">
        <v>1640</v>
      </c>
      <c r="W7" s="24">
        <v>2.5499999999999998</v>
      </c>
      <c r="X7" s="24">
        <v>643.14</v>
      </c>
      <c r="Y7" s="24">
        <v>76.2</v>
      </c>
      <c r="Z7" s="24">
        <v>71.349999999999994</v>
      </c>
      <c r="AA7" s="24">
        <v>69.73</v>
      </c>
      <c r="AB7" s="24">
        <v>69.61</v>
      </c>
      <c r="AC7" s="24">
        <v>96.54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3063.13</v>
      </c>
      <c r="BG7" s="24">
        <v>2731.69</v>
      </c>
      <c r="BH7" s="24">
        <v>2347.1799999999998</v>
      </c>
      <c r="BI7" s="24">
        <v>2074.06</v>
      </c>
      <c r="BJ7" s="24">
        <v>1889.74</v>
      </c>
      <c r="BK7" s="24">
        <v>826.83</v>
      </c>
      <c r="BL7" s="24">
        <v>867.83</v>
      </c>
      <c r="BM7" s="24">
        <v>791.76</v>
      </c>
      <c r="BN7" s="24">
        <v>900.82</v>
      </c>
      <c r="BO7" s="24">
        <v>743.31</v>
      </c>
      <c r="BP7" s="24">
        <v>785.1</v>
      </c>
      <c r="BQ7" s="24">
        <v>83.53</v>
      </c>
      <c r="BR7" s="24">
        <v>84.24</v>
      </c>
      <c r="BS7" s="24">
        <v>68.510000000000005</v>
      </c>
      <c r="BT7" s="24">
        <v>62.8</v>
      </c>
      <c r="BU7" s="24">
        <v>90.24</v>
      </c>
      <c r="BV7" s="24">
        <v>57.31</v>
      </c>
      <c r="BW7" s="24">
        <v>57.08</v>
      </c>
      <c r="BX7" s="24">
        <v>56.26</v>
      </c>
      <c r="BY7" s="24">
        <v>52.94</v>
      </c>
      <c r="BZ7" s="24">
        <v>61.15</v>
      </c>
      <c r="CA7" s="24">
        <v>56.93</v>
      </c>
      <c r="CB7" s="24">
        <v>179.5</v>
      </c>
      <c r="CC7" s="24">
        <v>181.89</v>
      </c>
      <c r="CD7" s="24">
        <v>232.21</v>
      </c>
      <c r="CE7" s="24">
        <v>265.19</v>
      </c>
      <c r="CF7" s="24">
        <v>169.72</v>
      </c>
      <c r="CG7" s="24">
        <v>273.52</v>
      </c>
      <c r="CH7" s="24">
        <v>274.99</v>
      </c>
      <c r="CI7" s="24">
        <v>282.08999999999997</v>
      </c>
      <c r="CJ7" s="24">
        <v>303.27999999999997</v>
      </c>
      <c r="CK7" s="24">
        <v>250.43</v>
      </c>
      <c r="CL7" s="24">
        <v>271.14999999999998</v>
      </c>
      <c r="CM7" s="24">
        <v>67.02</v>
      </c>
      <c r="CN7" s="24">
        <v>66.489999999999995</v>
      </c>
      <c r="CO7" s="24">
        <v>65.290000000000006</v>
      </c>
      <c r="CP7" s="24">
        <v>62.37</v>
      </c>
      <c r="CQ7" s="24">
        <v>62.37</v>
      </c>
      <c r="CR7" s="24">
        <v>50.14</v>
      </c>
      <c r="CS7" s="24">
        <v>54.83</v>
      </c>
      <c r="CT7" s="24">
        <v>66.53</v>
      </c>
      <c r="CU7" s="24">
        <v>52.35</v>
      </c>
      <c r="CV7" s="24">
        <v>52.63</v>
      </c>
      <c r="CW7" s="24">
        <v>49.87</v>
      </c>
      <c r="CX7" s="24">
        <v>98.29</v>
      </c>
      <c r="CY7" s="24">
        <v>98.21</v>
      </c>
      <c r="CZ7" s="24">
        <v>98.76</v>
      </c>
      <c r="DA7" s="24">
        <v>98.76</v>
      </c>
      <c r="DB7" s="24">
        <v>98.66</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2025-01-24T07:36:06Z</dcterms:created>
  <dcterms:modified xsi:type="dcterms:W3CDTF">2025-02-17T01:20:30Z</dcterms:modified>
  <cp:category/>
</cp:coreProperties>
</file>