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非適用】経営比較分析表\08-03［非適］下水道（農集）\"/>
    </mc:Choice>
  </mc:AlternateContent>
  <xr:revisionPtr revIDLastSave="0" documentId="13_ncr:1_{B3471E69-6993-4727-B8AC-F4245D084BB8}" xr6:coauthVersionLast="47" xr6:coauthVersionMax="47" xr10:uidLastSave="{00000000-0000-0000-0000-000000000000}"/>
  <workbookProtection workbookAlgorithmName="SHA-512" workbookHashValue="K3Kx8PytkcQrhiHZohPSH9I2wDNRfdXMd8OuyUYnhjSvMP4901WmTr5JCKTSrDsd4CMJi6Qev/Xwr49gL9OvbA==" workbookSaltValue="0v5o/seaymKKaU5bGe2p5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<sst xmlns="http://schemas.openxmlformats.org/spreadsheetml/2006/main" count="236" uniqueCount="120">
  <si>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</si>
  <si>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</si>
  <si>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</si>
  <si>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</si>
  <si>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</si>
  <si>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</si>
  <si>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</si>
  <si>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</si>
  <si>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</si>
  <si>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</si>
  <si>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</si>
  <si>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</si>
  <si>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</si>
  <si>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</si>
  <si>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</si>
  <si>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</si>
  <si>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</si>
  <si>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</si>
  <si>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</si>
  <si>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</si>
  <si>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</si>
  <si>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</si>
  <si>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</si>
  <si>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</si>
  <si>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</si>
  <si>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</si>
  <si>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</si>
  <si>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</si>
  <si>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</si>
  <si>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</si>
  <si>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</si>
  <si>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</si>
  <si>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</si>
  <si>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</si>
  <si>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</si>
  <si>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</si>
  <si>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</si>
  <si>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</si>
  <si>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</si>
  <si>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</si>
  <si>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</si>
  <si>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</si>
  <si>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</si>
  <si>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</si>
  <si>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</si>
  <si>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</si>
  <si>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</si>
  <si>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</si>
  <si>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</si>
  <si>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</si>
  <si>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</si>
  <si>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</si>
  <si>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</si>
  <si>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</si>
  <si>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</si>
  <si>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</si>
  <si>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</si>
  <si>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</si>
  <si>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</si>
  <si>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</si>
  <si>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</si>
  <si>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</si>
  <si>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</si>
  <si>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</si>
  <si>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</si>
  <si>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</si>
  <si>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</si>
  <si>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</si>
  <si>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</si>
  <si>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</si>
  <si>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</si>
  <si>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</si>
  <si>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</si>
  <si>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</si>
  <si>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</si>
  <si>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</si>
  <si>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</si>
  <si>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</si>
  <si>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</si>
  <si>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</si>
  <si>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</si>
  <si>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</si>
  <si>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</si>
  <si>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</si>
  <si>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</si>
  <si>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</si>
  <si>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</si>
  <si>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</si>
  <si>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</si>
  <si>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</si>
  <si>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</si>
  <si>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</si>
  <si>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</si>
  <si>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</si>
  <si>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</si>
  <si>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</si>
  <si>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</si>
  <si>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</si>
  <si>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</si>
  <si>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</si>
  <si>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</si>
  <si>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</si>
  <si>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</si>
  <si>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</si>
  <si>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</si>
  <si>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</si>
  <si>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</si>
  <si>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</si>
  <si>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</si>
  <si>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</si>
  <si>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</si>
  <si>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</si>
  <si>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</si>
  <si>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</si>
  <si>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</si>
  <si>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</si>
  <si>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</si>
  <si>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令和５年度収益的収支比率が100%を超えているが、企業会計移行に伴う打切り決算の影響によるものであり、実態としては、例年並みの経営状況といえる。
また、不明水対策や設備延命について効率的に対処することができ、大きな支出は生じなかった。また、使用料を中心に収益は安定しており、経営は健全である。施設の能力に見合った稼働が通年行え、効率的であったといえる。</t>
    <rPh sb="0" eb="2">
      <t>レイワ</t>
    </rPh>
    <rPh sb="3" eb="5">
      <t>ネンド</t>
    </rPh>
    <rPh sb="5" eb="12">
      <t>シュウエキテキシュウシヒリツ</t>
    </rPh>
    <rPh sb="18" eb="19">
      <t>コ</t>
    </rPh>
    <rPh sb="25" eb="31">
      <t>キギョウカイケイイコウ</t>
    </rPh>
    <rPh sb="32" eb="33">
      <t>トモナ</t>
    </rPh>
    <rPh sb="34" eb="36">
      <t>ウチキ</t>
    </rPh>
    <rPh sb="37" eb="39">
      <t>ケッサン</t>
    </rPh>
    <rPh sb="40" eb="42">
      <t>エイキョウ</t>
    </rPh>
    <rPh sb="51" eb="53">
      <t>ジッタイ</t>
    </rPh>
    <rPh sb="58" eb="61">
      <t>レイネンナ</t>
    </rPh>
    <rPh sb="63" eb="67">
      <t>ケイエイジョウキョウ</t>
    </rPh>
    <rPh sb="76" eb="79">
      <t>フメイスイ</t>
    </rPh>
    <rPh sb="79" eb="81">
      <t>タイサク</t>
    </rPh>
    <rPh sb="82" eb="84">
      <t>セツビ</t>
    </rPh>
    <rPh sb="84" eb="86">
      <t>エンメイ</t>
    </rPh>
    <rPh sb="90" eb="93">
      <t>コウリツテキ</t>
    </rPh>
    <rPh sb="94" eb="96">
      <t>タイショ</t>
    </rPh>
    <rPh sb="104" eb="105">
      <t>オオ</t>
    </rPh>
    <rPh sb="107" eb="109">
      <t>シシュツ</t>
    </rPh>
    <rPh sb="110" eb="111">
      <t>ショウ</t>
    </rPh>
    <rPh sb="120" eb="123">
      <t>シヨウリョウ</t>
    </rPh>
    <rPh sb="124" eb="126">
      <t>チュウシン</t>
    </rPh>
    <rPh sb="127" eb="129">
      <t>シュウエキ</t>
    </rPh>
    <rPh sb="130" eb="132">
      <t>アンテイ</t>
    </rPh>
    <rPh sb="137" eb="139">
      <t>ケイエイ</t>
    </rPh>
    <rPh sb="140" eb="142">
      <t>ケンゼン</t>
    </rPh>
    <rPh sb="146" eb="148">
      <t>シセツ</t>
    </rPh>
    <rPh sb="149" eb="151">
      <t>ノウリョク</t>
    </rPh>
    <rPh sb="152" eb="154">
      <t>ミア</t>
    </rPh>
    <rPh sb="156" eb="158">
      <t>カドウ</t>
    </rPh>
    <rPh sb="159" eb="161">
      <t>ツウネン</t>
    </rPh>
    <rPh sb="161" eb="162">
      <t>オコナ</t>
    </rPh>
    <rPh sb="164" eb="167">
      <t>コウリツテキ</t>
    </rPh>
    <phoneticPr fontId="4"/>
  </si>
  <si>
    <t>令和３年度までの数年間に更新した汚水管については問題なかったが、設備の中には耐用年数経過後も使用中の電気機械設備もある。必要に応じて部品交換対応などで延命して使っているが、更新の必要性が高まっている設備が複数ある。</t>
    <rPh sb="0" eb="2">
      <t>レイワ</t>
    </rPh>
    <rPh sb="3" eb="5">
      <t>ネンド</t>
    </rPh>
    <rPh sb="8" eb="11">
      <t>スウネンカン</t>
    </rPh>
    <rPh sb="12" eb="14">
      <t>コウシン</t>
    </rPh>
    <rPh sb="16" eb="19">
      <t>オスイカン</t>
    </rPh>
    <rPh sb="24" eb="26">
      <t>モンダイ</t>
    </rPh>
    <rPh sb="32" eb="34">
      <t>セツビ</t>
    </rPh>
    <rPh sb="35" eb="36">
      <t>ナカ</t>
    </rPh>
    <rPh sb="38" eb="42">
      <t>タイヨウネンスウ</t>
    </rPh>
    <rPh sb="42" eb="45">
      <t>ケイカゴ</t>
    </rPh>
    <rPh sb="46" eb="49">
      <t>シヨウチュウ</t>
    </rPh>
    <rPh sb="60" eb="62">
      <t>ヒツヨウ</t>
    </rPh>
    <rPh sb="63" eb="64">
      <t>オウ</t>
    </rPh>
    <rPh sb="66" eb="68">
      <t>ブヒン</t>
    </rPh>
    <rPh sb="68" eb="70">
      <t>コウカン</t>
    </rPh>
    <rPh sb="70" eb="72">
      <t>タイオウ</t>
    </rPh>
    <rPh sb="75" eb="77">
      <t>エンメイ</t>
    </rPh>
    <rPh sb="79" eb="80">
      <t>ツカ</t>
    </rPh>
    <rPh sb="86" eb="88">
      <t>コウシン</t>
    </rPh>
    <rPh sb="89" eb="92">
      <t>ヒツヨウセイ</t>
    </rPh>
    <rPh sb="93" eb="94">
      <t>タカ</t>
    </rPh>
    <rPh sb="99" eb="101">
      <t>セツビ</t>
    </rPh>
    <rPh sb="102" eb="104">
      <t>フクスウ</t>
    </rPh>
    <phoneticPr fontId="4"/>
  </si>
  <si>
    <t>総合的には、一部設備の老朽対策費用の負担について今後に不安があるが、経営は概ね安定している。事業主体としての三好市の努力のほかに、施設維持管理業者の技術水準・受益者の運営協力意識の高さ、さらには、この３者の相互連携が、収益の安定・修繕費抑制（日頃からの適切な使用による施設トラブルの防止）に繋がっていることも、経営安定の要素の一つとなっている。</t>
    <rPh sb="0" eb="3">
      <t>ソウゴウテキ</t>
    </rPh>
    <rPh sb="6" eb="10">
      <t>イチブセツビ</t>
    </rPh>
    <rPh sb="11" eb="15">
      <t>ロウキュウタイサク</t>
    </rPh>
    <rPh sb="15" eb="17">
      <t>ヒヨウ</t>
    </rPh>
    <rPh sb="24" eb="26">
      <t>コンゴ</t>
    </rPh>
    <rPh sb="27" eb="29">
      <t>フアン</t>
    </rPh>
    <rPh sb="37" eb="38">
      <t>オオム</t>
    </rPh>
    <rPh sb="39" eb="41">
      <t>アンテイ</t>
    </rPh>
    <rPh sb="46" eb="50">
      <t>ジギョウシュタイ</t>
    </rPh>
    <rPh sb="54" eb="57">
      <t>ミヨシシ</t>
    </rPh>
    <rPh sb="58" eb="60">
      <t>ドリョク</t>
    </rPh>
    <rPh sb="121" eb="123">
      <t>ヒゴロ</t>
    </rPh>
    <rPh sb="126" eb="128">
      <t>テキセツ</t>
    </rPh>
    <rPh sb="129" eb="131">
      <t>シヨウ</t>
    </rPh>
    <rPh sb="134" eb="136">
      <t>シセツ</t>
    </rPh>
    <rPh sb="155" eb="157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</si>
</sst>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5.25</c:v>
                </c:pt>
                <c:pt idx="1">
                  <c:v>13.25</c:v>
                </c:pt>
                <c:pt idx="2">
                  <c:v>1.75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2-4C70-8FCE-B1C037A9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2-4C70-8FCE-B1C037A9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60.94</c:v>
                </c:pt>
                <c:pt idx="1">
                  <c:v>63.3</c:v>
                </c:pt>
                <c:pt idx="2">
                  <c:v>61.95</c:v>
                </c:pt>
                <c:pt idx="3">
                  <c:v>59.6</c:v>
                </c:pt>
                <c:pt idx="4">
                  <c:v>61.28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1-4312-9296-4592EBC1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1-4312-9296-4592EBC1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86.86</c:v>
                </c:pt>
                <c:pt idx="2">
                  <c:v>85.9</c:v>
                </c:pt>
                <c:pt idx="3">
                  <c:v>87.77</c:v>
                </c:pt>
                <c:pt idx="4">
                  <c:v>84.99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7-41FD-B376-6038BED8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7-41FD-B376-6038BED8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91.66</c:v>
                </c:pt>
                <c:pt idx="1">
                  <c:v>95.36</c:v>
                </c:pt>
                <c:pt idx="2">
                  <c:v>93.34</c:v>
                </c:pt>
                <c:pt idx="3">
                  <c:v>93.85</c:v>
                </c:pt>
                <c:pt idx="4">
                  <c:v>117.24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4-483F-A97A-FCE6E061C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4-483F-A97A-FCE6E061C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5-4340-9816-7B4CC4A8A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5-4340-9816-7B4CC4A8A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D-423A-B11E-9D0DB391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D-423A-B11E-9D0DB391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5-4A62-A1C9-2CEFFEAD4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5-4A62-A1C9-2CEFFEAD4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B-4C58-9DC8-E746BEB0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B-4C58-9DC8-E746BEB0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714.99</c:v>
                </c:pt>
                <c:pt idx="1">
                  <c:v>771.73</c:v>
                </c:pt>
                <c:pt idx="2">
                  <c:v>759.79</c:v>
                </c:pt>
                <c:pt idx="3">
                  <c:v>690.92</c:v>
                </c:pt>
                <c:pt idx="4">
                  <c:v>623.88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C3C-97C5-6D4C24668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5-4C3C-97C5-6D4C24668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89.15</c:v>
                </c:pt>
                <c:pt idx="1">
                  <c:v>94.4</c:v>
                </c:pt>
                <c:pt idx="2">
                  <c:v>91.98</c:v>
                </c:pt>
                <c:pt idx="3">
                  <c:v>91.93</c:v>
                </c:pt>
                <c:pt idx="4">
                  <c:v>93.02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8-434F-BC7C-2F066B0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8-434F-BC7C-2F066B0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278.41000000000003</c:v>
                </c:pt>
                <c:pt idx="1">
                  <c:v>257.95</c:v>
                </c:pt>
                <c:pt idx="2">
                  <c:v>265.42</c:v>
                </c:pt>
                <c:pt idx="3">
                  <c:v>275.5</c:v>
                </c:pt>
                <c:pt idx="4">
                  <c:v>263.32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D-422D-AFEC-DFDC3520F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D-422D-AFEC-DFDC3520F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徳島県　三好市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22861</v>
      </c>
      <c r="AM8" s="36"/>
      <c r="AN8" s="36"/>
      <c r="AO8" s="36"/>
      <c r="AP8" s="36"/>
      <c r="AQ8" s="36"/>
      <c r="AR8" s="36"/>
      <c r="AS8" s="36"/>
      <c r="AT8" s="37">
        <f>データ!T6</f>
        <v>721.42</v>
      </c>
      <c r="AU8" s="37"/>
      <c r="AV8" s="37"/>
      <c r="AW8" s="37"/>
      <c r="AX8" s="37"/>
      <c r="AY8" s="37"/>
      <c r="AZ8" s="37"/>
      <c r="BA8" s="37"/>
      <c r="BB8" s="37">
        <f>データ!U6</f>
        <v>31.69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2.09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4510</v>
      </c>
      <c r="AE10" s="36"/>
      <c r="AF10" s="36"/>
      <c r="AG10" s="36"/>
      <c r="AH10" s="36"/>
      <c r="AI10" s="36"/>
      <c r="AJ10" s="36"/>
      <c r="AK10" s="2"/>
      <c r="AL10" s="36">
        <f>データ!V6</f>
        <v>473</v>
      </c>
      <c r="AM10" s="36"/>
      <c r="AN10" s="36"/>
      <c r="AO10" s="36"/>
      <c r="AP10" s="36"/>
      <c r="AQ10" s="36"/>
      <c r="AR10" s="36"/>
      <c r="AS10" s="36"/>
      <c r="AT10" s="37">
        <f>データ!W6</f>
        <v>0.33</v>
      </c>
      <c r="AU10" s="37"/>
      <c r="AV10" s="37"/>
      <c r="AW10" s="37"/>
      <c r="AX10" s="37"/>
      <c r="AY10" s="37"/>
      <c r="AZ10" s="37"/>
      <c r="BA10" s="37"/>
      <c r="BB10" s="37">
        <f>データ!X6</f>
        <v>1433.33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CtB9k9WQAnalxGD0saWNgoZTwpTIsoKsNKATpTAF0oyZeDiLvr/5CLzDHVdayYzBkdYRiQEzdMYShJKYxVWz5Q==" saltValue="kY2pLEAsG2zISofQYOifq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362085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三好市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2.09</v>
      </c>
      <c r="Q6" s="20">
        <f t="shared" si="3"/>
        <v>100</v>
      </c>
      <c r="R6" s="20">
        <f t="shared" si="3"/>
        <v>4510</v>
      </c>
      <c r="S6" s="20">
        <f t="shared" si="3"/>
        <v>22861</v>
      </c>
      <c r="T6" s="20">
        <f t="shared" si="3"/>
        <v>721.42</v>
      </c>
      <c r="U6" s="20">
        <f t="shared" si="3"/>
        <v>31.69</v>
      </c>
      <c r="V6" s="20">
        <f t="shared" si="3"/>
        <v>473</v>
      </c>
      <c r="W6" s="20">
        <f t="shared" si="3"/>
        <v>0.33</v>
      </c>
      <c r="X6" s="20">
        <f t="shared" si="3"/>
        <v>1433.33</v>
      </c>
      <c r="Y6" s="21">
        <f>IF(Y7="",NA(),Y7)</f>
        <v>91.66</v>
      </c>
      <c r="Z6" s="21">
        <f t="shared" ref="Z6:AH6" si="4">IF(Z7="",NA(),Z7)</f>
        <v>95.36</v>
      </c>
      <c r="AA6" s="21">
        <f t="shared" si="4"/>
        <v>93.34</v>
      </c>
      <c r="AB6" s="21">
        <f t="shared" si="4"/>
        <v>93.85</v>
      </c>
      <c r="AC6" s="21">
        <f t="shared" si="4"/>
        <v>117.24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714.99</v>
      </c>
      <c r="BG6" s="21">
        <f t="shared" ref="BG6:BO6" si="7">IF(BG7="",NA(),BG7)</f>
        <v>771.73</v>
      </c>
      <c r="BH6" s="21">
        <f t="shared" si="7"/>
        <v>759.79</v>
      </c>
      <c r="BI6" s="21">
        <f t="shared" si="7"/>
        <v>690.92</v>
      </c>
      <c r="BJ6" s="21">
        <f t="shared" si="7"/>
        <v>623.88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89.15</v>
      </c>
      <c r="BR6" s="21">
        <f t="shared" ref="BR6:BZ6" si="8">IF(BR7="",NA(),BR7)</f>
        <v>94.4</v>
      </c>
      <c r="BS6" s="21">
        <f t="shared" si="8"/>
        <v>91.98</v>
      </c>
      <c r="BT6" s="21">
        <f t="shared" si="8"/>
        <v>91.93</v>
      </c>
      <c r="BU6" s="21">
        <f t="shared" si="8"/>
        <v>93.02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278.41000000000003</v>
      </c>
      <c r="CC6" s="21">
        <f t="shared" ref="CC6:CK6" si="9">IF(CC7="",NA(),CC7)</f>
        <v>257.95</v>
      </c>
      <c r="CD6" s="21">
        <f t="shared" si="9"/>
        <v>265.42</v>
      </c>
      <c r="CE6" s="21">
        <f t="shared" si="9"/>
        <v>275.5</v>
      </c>
      <c r="CF6" s="21">
        <f t="shared" si="9"/>
        <v>263.32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60.94</v>
      </c>
      <c r="CN6" s="21">
        <f t="shared" ref="CN6:CV6" si="10">IF(CN7="",NA(),CN7)</f>
        <v>63.3</v>
      </c>
      <c r="CO6" s="21">
        <f t="shared" si="10"/>
        <v>61.95</v>
      </c>
      <c r="CP6" s="21">
        <f t="shared" si="10"/>
        <v>59.6</v>
      </c>
      <c r="CQ6" s="21">
        <f t="shared" si="10"/>
        <v>61.28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85.37</v>
      </c>
      <c r="CY6" s="21">
        <f t="shared" ref="CY6:DG6" si="11">IF(CY7="",NA(),CY7)</f>
        <v>86.86</v>
      </c>
      <c r="CZ6" s="21">
        <f t="shared" si="11"/>
        <v>85.9</v>
      </c>
      <c r="DA6" s="21">
        <f t="shared" si="11"/>
        <v>87.77</v>
      </c>
      <c r="DB6" s="21">
        <f t="shared" si="11"/>
        <v>84.99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5.25</v>
      </c>
      <c r="EF6" s="21">
        <f t="shared" ref="EF6:EN6" si="14">IF(EF7="",NA(),EF7)</f>
        <v>13.25</v>
      </c>
      <c r="EG6" s="21">
        <f t="shared" si="14"/>
        <v>1.75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362085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2.09</v>
      </c>
      <c r="Q7" s="24">
        <v>100</v>
      </c>
      <c r="R7" s="24">
        <v>4510</v>
      </c>
      <c r="S7" s="24">
        <v>22861</v>
      </c>
      <c r="T7" s="24">
        <v>721.42</v>
      </c>
      <c r="U7" s="24">
        <v>31.69</v>
      </c>
      <c r="V7" s="24">
        <v>473</v>
      </c>
      <c r="W7" s="24">
        <v>0.33</v>
      </c>
      <c r="X7" s="24">
        <v>1433.33</v>
      </c>
      <c r="Y7" s="24">
        <v>91.66</v>
      </c>
      <c r="Z7" s="24">
        <v>95.36</v>
      </c>
      <c r="AA7" s="24">
        <v>93.34</v>
      </c>
      <c r="AB7" s="24">
        <v>93.85</v>
      </c>
      <c r="AC7" s="24">
        <v>117.24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714.99</v>
      </c>
      <c r="BG7" s="24">
        <v>771.73</v>
      </c>
      <c r="BH7" s="24">
        <v>759.79</v>
      </c>
      <c r="BI7" s="24">
        <v>690.92</v>
      </c>
      <c r="BJ7" s="24">
        <v>623.88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89.15</v>
      </c>
      <c r="BR7" s="24">
        <v>94.4</v>
      </c>
      <c r="BS7" s="24">
        <v>91.98</v>
      </c>
      <c r="BT7" s="24">
        <v>91.93</v>
      </c>
      <c r="BU7" s="24">
        <v>93.02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278.41000000000003</v>
      </c>
      <c r="CC7" s="24">
        <v>257.95</v>
      </c>
      <c r="CD7" s="24">
        <v>265.42</v>
      </c>
      <c r="CE7" s="24">
        <v>275.5</v>
      </c>
      <c r="CF7" s="24">
        <v>263.32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60.94</v>
      </c>
      <c r="CN7" s="24">
        <v>63.3</v>
      </c>
      <c r="CO7" s="24">
        <v>61.95</v>
      </c>
      <c r="CP7" s="24">
        <v>59.6</v>
      </c>
      <c r="CQ7" s="24">
        <v>61.28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85.37</v>
      </c>
      <c r="CY7" s="24">
        <v>86.86</v>
      </c>
      <c r="CZ7" s="24">
        <v>85.9</v>
      </c>
      <c r="DA7" s="24">
        <v>87.77</v>
      </c>
      <c r="DB7" s="24">
        <v>84.99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5.25</v>
      </c>
      <c r="EF7" s="24">
        <v>13.25</v>
      </c>
      <c r="EG7" s="24">
        <v>1.75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dcterms:created xsi:type="dcterms:W3CDTF">2025-01-24T07:36:06Z</dcterms:created>
  <dcterms:modified xsi:type="dcterms:W3CDTF">2025-02-17T01:05:44Z</dcterms:modified>
  <cp:category/>
</cp:coreProperties>
</file>