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uK8eyJaxG2u0W4FQjQjZ5OfYK+ePpfdSyY9PjvKj1giiy9KDLejAW1VQnwFH/7lix5HYrRFu9X0po12BkCLJ2Q==" workbookSaltValue="FCj5Na4vXpw5+MQfPux8Fw==" workbookSpinCount="100000"/>
  <bookViews>
    <workbookView xWindow="0" yWindow="0" windowWidth="23040" windowHeight="9216"/>
  </bookViews>
  <sheets>
    <sheet name="法非適用_下水道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<sst xmlns="http://schemas.openxmlformats.org/spreadsheetml/2006/main" xmlns:r="http://schemas.openxmlformats.org/officeDocument/2006/relationships" count="116" uniqueCount="116">
  <si>
    <t>⑤経費回収率(％)</t>
  </si>
  <si>
    <t>類似団体区分</t>
    <rPh sb="4" eb="6">
      <t>クブン</t>
    </rPh>
    <phoneticPr fontId="1"/>
  </si>
  <si>
    <t>年度</t>
    <rPh sb="0" eb="2">
      <t>ネンド</t>
    </rPh>
    <phoneticPr fontId="1"/>
  </si>
  <si>
    <t>経営比較分析表（令和5年度決算）</t>
    <rPh sb="8" eb="10">
      <t>レイワ</t>
    </rPh>
    <rPh sb="11" eb="13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</si>
  <si>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</si>
  <si>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</si>
  <si>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</si>
  <si>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</si>
  <si>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</si>
  <si>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</si>
  <si>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</si>
  <si>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</si>
  <si>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</si>
  <si>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</si>
  <si>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</si>
  <si>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■</t>
  </si>
  <si>
    <t>業種名</t>
    <rPh sb="2" eb="3">
      <t>メイ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</si>
  <si>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</si>
  <si>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</si>
  <si>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</si>
  <si>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</si>
  <si>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</si>
  <si>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</si>
  <si>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</si>
  <si>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</si>
  <si>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普及率(％)</t>
  </si>
  <si>
    <t>①収益的収支比率(％)</t>
    <rPh sb="1" eb="4">
      <t>シュウエキテキ</t>
    </rPh>
    <phoneticPr fontId="1"/>
  </si>
  <si>
    <t>施設CD</t>
    <rPh sb="0" eb="2">
      <t>シセツ</t>
    </rPh>
    <phoneticPr fontId="1"/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</si>
  <si>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</si>
  <si>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</si>
  <si>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</si>
  <si>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</si>
  <si>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</si>
  <si>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t>－</t>
  </si>
  <si>
    <t>2①</t>
  </si>
  <si>
    <t>類似団体平均値（平均値）</t>
  </si>
  <si>
    <t>【】</t>
  </si>
  <si>
    <t>令和5年度全国平均</t>
    <rPh sb="0" eb="2">
      <t>レイワ</t>
    </rPh>
    <rPh sb="3" eb="5">
      <t>ネンド</t>
    </rPh>
    <phoneticPr fontId="1"/>
  </si>
  <si>
    <t>-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</si>
  <si>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</si>
  <si>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</si>
  <si>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</si>
  <si>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</si>
  <si>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</si>
  <si>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</si>
  <si>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</si>
  <si>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</si>
  <si>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</si>
  <si>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</si>
  <si>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</si>
  <si>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</si>
  <si>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</si>
  <si>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</si>
  <si>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</si>
  <si>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</si>
  <si>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</si>
  <si>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</si>
  <si>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</si>
  <si>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</si>
  <si>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</si>
  <si>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</si>
  <si>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</si>
  <si>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</si>
  <si>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</si>
  <si>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</si>
  <si>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</si>
  <si>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</si>
  <si>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</si>
  <si>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</si>
  <si>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</si>
  <si>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</si>
  <si>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</si>
  <si>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</si>
  <si>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</si>
  <si>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</si>
  <si>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</si>
  <si>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</si>
  <si>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</si>
  <si>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最適化整備構想及び施設機能強化を基にして、集落排水施設の適切な運営を計画的に取り組んでいく。</t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</si>
  <si>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</si>
  <si>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</si>
  <si>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</si>
  <si>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</si>
  <si>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</si>
  <si>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</si>
  <si>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</si>
  <si>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</si>
  <si>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</si>
  <si>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</si>
  <si>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</si>
  <si>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</si>
  <si>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</si>
  <si>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</si>
  <si>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</si>
  <si>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</si>
  <si>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</si>
  <si>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</si>
  <si>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徳島県　阿南市</t>
  </si>
  <si>
    <t>法非適用</t>
  </si>
  <si>
    <t>下水道事業</t>
  </si>
  <si>
    <t>農業集落排水</t>
  </si>
  <si>
    <t>F1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</si>
  <si>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</si>
  <si>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</si>
  <si>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</si>
  <si>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</si>
  <si>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</si>
  <si>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</si>
  <si>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</si>
  <si>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</si>
  <si>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</si>
  <si>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"R"yy</t>
  </si>
  <si>
    <t>"R"dd</t>
  </si>
  <si>
    <t>←書式設定</t>
    <rPh sb="1" eb="3">
      <t>ショシキ</t>
    </rPh>
    <rPh sb="3" eb="5">
      <t>セッテイ</t>
    </rPh>
    <phoneticPr fontId="1"/>
  </si>
  <si>
    <t>施設利用状況については、概ね適正に処理されている。
水洗化率については類似団体の数値より高い数値となっており、適正に処理を行えている。</t>
  </si>
  <si>
    <t>管路等において設置から30年を経過したものもある。マンホール蓋や管路の腐食が懸念されており、平成30年度に機能診断を実施し、令和元年度には最適整備構想の策定を行った。また、令和3年度には機能強化の計画を策定し、令和4年度より実施を進めている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</si>
</sst>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.00;&quot;△&quot;#,##0.00"/>
    <numFmt numFmtId="177" formatCode="#,##0;&quot;△&quot;#,##0"/>
    <numFmt numFmtId="178" formatCode="&quot;R&quot;yy"/>
    <numFmt numFmtId="179" formatCode="0.00_);[Red]\(0.00\)"/>
    <numFmt numFmtId="180" formatCode="#,##0.00;&quot;△&quot;#,##0.00;&quot;-&quot;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0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2.e-002</c:v>
                </c:pt>
                <c:pt idx="1">
                  <c:v>2.e-002</c:v>
                </c:pt>
                <c:pt idx="2">
                  <c:v>1.e-002</c:v>
                </c:pt>
                <c:pt idx="3">
                  <c:v>1.e-002</c:v>
                </c:pt>
                <c:pt idx="4">
                  <c:v>2.e-002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ajorUnit val="1.e-002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44" b="0.75000000000001144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62.67</c:v>
                </c:pt>
                <c:pt idx="1">
                  <c:v>95.78</c:v>
                </c:pt>
                <c:pt idx="2">
                  <c:v>95.78</c:v>
                </c:pt>
                <c:pt idx="3">
                  <c:v>98.53</c:v>
                </c:pt>
                <c:pt idx="4">
                  <c:v>76.64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54.06</c:v>
                </c:pt>
                <c:pt idx="1">
                  <c:v>55.26</c:v>
                </c:pt>
                <c:pt idx="2">
                  <c:v>54.54</c:v>
                </c:pt>
                <c:pt idx="3">
                  <c:v>52.9</c:v>
                </c:pt>
                <c:pt idx="4">
                  <c:v>52.63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95.94</c:v>
                </c:pt>
                <c:pt idx="1">
                  <c:v>96.02</c:v>
                </c:pt>
                <c:pt idx="2">
                  <c:v>96.75</c:v>
                </c:pt>
                <c:pt idx="3">
                  <c:v>98.3</c:v>
                </c:pt>
                <c:pt idx="4">
                  <c:v>98.4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90.11</c:v>
                </c:pt>
                <c:pt idx="1">
                  <c:v>90.52</c:v>
                </c:pt>
                <c:pt idx="2">
                  <c:v>90.3</c:v>
                </c:pt>
                <c:pt idx="3">
                  <c:v>90.3</c:v>
                </c:pt>
                <c:pt idx="4">
                  <c:v>90.32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97.47</c:v>
                </c:pt>
                <c:pt idx="4">
                  <c:v>110.78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88" b="0.75000000000001088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931.36</c:v>
                </c:pt>
                <c:pt idx="4" formatCode="#,##0.00;&quot;△&quot;#,##0.00;&quot;-&quot;">
                  <c:v>927.78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654.71</c:v>
                </c:pt>
                <c:pt idx="1">
                  <c:v>783.8</c:v>
                </c:pt>
                <c:pt idx="2">
                  <c:v>778.81</c:v>
                </c:pt>
                <c:pt idx="3">
                  <c:v>718.49</c:v>
                </c:pt>
                <c:pt idx="4">
                  <c:v>743.31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56.67</c:v>
                </c:pt>
                <c:pt idx="1">
                  <c:v>65.569999999999993</c:v>
                </c:pt>
                <c:pt idx="2">
                  <c:v>55.77</c:v>
                </c:pt>
                <c:pt idx="3">
                  <c:v>57.84</c:v>
                </c:pt>
                <c:pt idx="4">
                  <c:v>75.260000000000005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65.37</c:v>
                </c:pt>
                <c:pt idx="1">
                  <c:v>68.11</c:v>
                </c:pt>
                <c:pt idx="2">
                  <c:v>67.23</c:v>
                </c:pt>
                <c:pt idx="3">
                  <c:v>61.82</c:v>
                </c:pt>
                <c:pt idx="4">
                  <c:v>61.15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178.89</c:v>
                </c:pt>
                <c:pt idx="1">
                  <c:v>151.22999999999999</c:v>
                </c:pt>
                <c:pt idx="2">
                  <c:v>177.65</c:v>
                </c:pt>
                <c:pt idx="3">
                  <c:v>164.24</c:v>
                </c:pt>
                <c:pt idx="4">
                  <c:v>150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228.99</c:v>
                </c:pt>
                <c:pt idx="1">
                  <c:v>222.41</c:v>
                </c:pt>
                <c:pt idx="2">
                  <c:v>228.21</c:v>
                </c:pt>
                <c:pt idx="3">
                  <c:v>246.9</c:v>
                </c:pt>
                <c:pt idx="4">
                  <c:v>250.43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90220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805045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119870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434695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90220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805045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119870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434695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902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433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964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49675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64500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379325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694150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【785.10】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694150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【87.54】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379325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【49.87】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64500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【271.15】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49675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【56.93】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900295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670540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406495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38100</xdr:colOff>
      <xdr:row>17</xdr:row>
      <xdr:rowOff>38100</xdr:rowOff>
    </xdr:from>
    <xdr:to xmlns:xdr="http://schemas.openxmlformats.org/drawingml/2006/spreadsheetDrawing"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43145" y="3000375"/>
          <a:ext cx="3930015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32</xdr:col>
      <xdr:colOff>47625</xdr:colOff>
      <xdr:row>17</xdr:row>
      <xdr:rowOff>38100</xdr:rowOff>
    </xdr:from>
    <xdr:to xmlns:xdr="http://schemas.openxmlformats.org/drawingml/2006/spreadsheetDrawing"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67495" y="3000375"/>
          <a:ext cx="3930015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57150</xdr:colOff>
      <xdr:row>63</xdr:row>
      <xdr:rowOff>86360</xdr:rowOff>
    </xdr:from>
    <xdr:to xmlns:xdr="http://schemas.openxmlformats.org/drawingml/2006/spreadsheetDrawing"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7370" y="10935335"/>
          <a:ext cx="5061585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22</xdr:col>
      <xdr:colOff>57150</xdr:colOff>
      <xdr:row>63</xdr:row>
      <xdr:rowOff>86360</xdr:rowOff>
    </xdr:from>
    <xdr:to xmlns:xdr="http://schemas.openxmlformats.org/drawingml/2006/spreadsheetDrawing"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300470" y="10935335"/>
          <a:ext cx="5061585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2577;&#21578;&#26360;&#65288;&#26360;&#24335;&#65289;\&#20844;&#21942;&#20225;&#26989;&#32076;&#21942;&#27604;&#36611;&#20998;&#26512;&#34920;\APAHO41201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201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6"/>
  <sheetViews>
    <sheetView showGridLines="0" tabSelected="1" zoomScale="80" zoomScaleNormal="80" workbookViewId="0">
      <selection activeCell="BL66" sqref="BL66:BZ82"/>
    </sheetView>
  </sheetViews>
  <sheetFormatPr defaultColWidth="2.6640625" defaultRowHeight="13.5"/>
  <cols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徳島県　阿南市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10</v>
      </c>
      <c r="C7" s="5"/>
      <c r="D7" s="5"/>
      <c r="E7" s="5"/>
      <c r="F7" s="5"/>
      <c r="G7" s="5"/>
      <c r="H7" s="5"/>
      <c r="I7" s="5" t="s">
        <v>16</v>
      </c>
      <c r="J7" s="5"/>
      <c r="K7" s="5"/>
      <c r="L7" s="5"/>
      <c r="M7" s="5"/>
      <c r="N7" s="5"/>
      <c r="O7" s="5"/>
      <c r="P7" s="5" t="s">
        <v>9</v>
      </c>
      <c r="Q7" s="5"/>
      <c r="R7" s="5"/>
      <c r="S7" s="5"/>
      <c r="T7" s="5"/>
      <c r="U7" s="5"/>
      <c r="V7" s="5"/>
      <c r="W7" s="5" t="s">
        <v>1</v>
      </c>
      <c r="X7" s="5"/>
      <c r="Y7" s="5"/>
      <c r="Z7" s="5"/>
      <c r="AA7" s="5"/>
      <c r="AB7" s="5"/>
      <c r="AC7" s="5"/>
      <c r="AD7" s="5" t="s">
        <v>8</v>
      </c>
      <c r="AE7" s="5"/>
      <c r="AF7" s="5"/>
      <c r="AG7" s="5"/>
      <c r="AH7" s="5"/>
      <c r="AI7" s="5"/>
      <c r="AJ7" s="5"/>
      <c r="AK7" s="3"/>
      <c r="AL7" s="5" t="s">
        <v>17</v>
      </c>
      <c r="AM7" s="5"/>
      <c r="AN7" s="5"/>
      <c r="AO7" s="5"/>
      <c r="AP7" s="5"/>
      <c r="AQ7" s="5"/>
      <c r="AR7" s="5"/>
      <c r="AS7" s="5"/>
      <c r="AT7" s="5" t="s">
        <v>14</v>
      </c>
      <c r="AU7" s="5"/>
      <c r="AV7" s="5"/>
      <c r="AW7" s="5"/>
      <c r="AX7" s="5"/>
      <c r="AY7" s="5"/>
      <c r="AZ7" s="5"/>
      <c r="BA7" s="5"/>
      <c r="BB7" s="5" t="s">
        <v>18</v>
      </c>
      <c r="BC7" s="5"/>
      <c r="BD7" s="5"/>
      <c r="BE7" s="5"/>
      <c r="BF7" s="5"/>
      <c r="BG7" s="5"/>
      <c r="BH7" s="5"/>
      <c r="BI7" s="5"/>
      <c r="BJ7" s="3"/>
      <c r="BK7" s="3"/>
      <c r="BL7" s="26" t="s">
        <v>19</v>
      </c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47"/>
    </row>
    <row r="8" spans="1:78" ht="18.75" customHeight="1">
      <c r="A8" s="2"/>
      <c r="B8" s="6" t="str">
        <f>データ!I6</f>
        <v>法非適用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農業集落排水</v>
      </c>
      <c r="Q8" s="6"/>
      <c r="R8" s="6"/>
      <c r="S8" s="6"/>
      <c r="T8" s="6"/>
      <c r="U8" s="6"/>
      <c r="V8" s="6"/>
      <c r="W8" s="6" t="str">
        <f>データ!L6</f>
        <v>F1</v>
      </c>
      <c r="X8" s="6"/>
      <c r="Y8" s="6"/>
      <c r="Z8" s="6"/>
      <c r="AA8" s="6"/>
      <c r="AB8" s="6"/>
      <c r="AC8" s="6"/>
      <c r="AD8" s="20" t="str">
        <f>データ!$M$6</f>
        <v>非設置</v>
      </c>
      <c r="AE8" s="20"/>
      <c r="AF8" s="20"/>
      <c r="AG8" s="20"/>
      <c r="AH8" s="20"/>
      <c r="AI8" s="20"/>
      <c r="AJ8" s="20"/>
      <c r="AK8" s="3"/>
      <c r="AL8" s="21">
        <f>データ!S6</f>
        <v>68969</v>
      </c>
      <c r="AM8" s="21"/>
      <c r="AN8" s="21"/>
      <c r="AO8" s="21"/>
      <c r="AP8" s="21"/>
      <c r="AQ8" s="21"/>
      <c r="AR8" s="21"/>
      <c r="AS8" s="21"/>
      <c r="AT8" s="7">
        <f>データ!T6</f>
        <v>279.25</v>
      </c>
      <c r="AU8" s="7"/>
      <c r="AV8" s="7"/>
      <c r="AW8" s="7"/>
      <c r="AX8" s="7"/>
      <c r="AY8" s="7"/>
      <c r="AZ8" s="7"/>
      <c r="BA8" s="7"/>
      <c r="BB8" s="7">
        <f>データ!U6</f>
        <v>246.98</v>
      </c>
      <c r="BC8" s="7"/>
      <c r="BD8" s="7"/>
      <c r="BE8" s="7"/>
      <c r="BF8" s="7"/>
      <c r="BG8" s="7"/>
      <c r="BH8" s="7"/>
      <c r="BI8" s="7"/>
      <c r="BJ8" s="3"/>
      <c r="BK8" s="3"/>
      <c r="BL8" s="27" t="s">
        <v>15</v>
      </c>
      <c r="BM8" s="37"/>
      <c r="BN8" s="44" t="s">
        <v>21</v>
      </c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8"/>
    </row>
    <row r="9" spans="1:78" ht="18.75" customHeight="1">
      <c r="A9" s="2"/>
      <c r="B9" s="5" t="s">
        <v>23</v>
      </c>
      <c r="C9" s="5"/>
      <c r="D9" s="5"/>
      <c r="E9" s="5"/>
      <c r="F9" s="5"/>
      <c r="G9" s="5"/>
      <c r="H9" s="5"/>
      <c r="I9" s="5" t="s">
        <v>24</v>
      </c>
      <c r="J9" s="5"/>
      <c r="K9" s="5"/>
      <c r="L9" s="5"/>
      <c r="M9" s="5"/>
      <c r="N9" s="5"/>
      <c r="O9" s="5"/>
      <c r="P9" s="5" t="s">
        <v>25</v>
      </c>
      <c r="Q9" s="5"/>
      <c r="R9" s="5"/>
      <c r="S9" s="5"/>
      <c r="T9" s="5"/>
      <c r="U9" s="5"/>
      <c r="V9" s="5"/>
      <c r="W9" s="5" t="s">
        <v>28</v>
      </c>
      <c r="X9" s="5"/>
      <c r="Y9" s="5"/>
      <c r="Z9" s="5"/>
      <c r="AA9" s="5"/>
      <c r="AB9" s="5"/>
      <c r="AC9" s="5"/>
      <c r="AD9" s="5" t="s">
        <v>22</v>
      </c>
      <c r="AE9" s="5"/>
      <c r="AF9" s="5"/>
      <c r="AG9" s="5"/>
      <c r="AH9" s="5"/>
      <c r="AI9" s="5"/>
      <c r="AJ9" s="5"/>
      <c r="AK9" s="3"/>
      <c r="AL9" s="5" t="s">
        <v>31</v>
      </c>
      <c r="AM9" s="5"/>
      <c r="AN9" s="5"/>
      <c r="AO9" s="5"/>
      <c r="AP9" s="5"/>
      <c r="AQ9" s="5"/>
      <c r="AR9" s="5"/>
      <c r="AS9" s="5"/>
      <c r="AT9" s="5" t="s">
        <v>32</v>
      </c>
      <c r="AU9" s="5"/>
      <c r="AV9" s="5"/>
      <c r="AW9" s="5"/>
      <c r="AX9" s="5"/>
      <c r="AY9" s="5"/>
      <c r="AZ9" s="5"/>
      <c r="BA9" s="5"/>
      <c r="BB9" s="5" t="s">
        <v>5</v>
      </c>
      <c r="BC9" s="5"/>
      <c r="BD9" s="5"/>
      <c r="BE9" s="5"/>
      <c r="BF9" s="5"/>
      <c r="BG9" s="5"/>
      <c r="BH9" s="5"/>
      <c r="BI9" s="5"/>
      <c r="BJ9" s="3"/>
      <c r="BK9" s="3"/>
      <c r="BL9" s="28" t="s">
        <v>33</v>
      </c>
      <c r="BM9" s="38"/>
      <c r="BN9" s="45" t="s">
        <v>35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9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 t="str">
        <f>データ!O6</f>
        <v>該当数値なし</v>
      </c>
      <c r="J10" s="7"/>
      <c r="K10" s="7"/>
      <c r="L10" s="7"/>
      <c r="M10" s="7"/>
      <c r="N10" s="7"/>
      <c r="O10" s="7"/>
      <c r="P10" s="7">
        <f>データ!P6</f>
        <v>4.12</v>
      </c>
      <c r="Q10" s="7"/>
      <c r="R10" s="7"/>
      <c r="S10" s="7"/>
      <c r="T10" s="7"/>
      <c r="U10" s="7"/>
      <c r="V10" s="7"/>
      <c r="W10" s="7">
        <f>データ!Q6</f>
        <v>100</v>
      </c>
      <c r="X10" s="7"/>
      <c r="Y10" s="7"/>
      <c r="Z10" s="7"/>
      <c r="AA10" s="7"/>
      <c r="AB10" s="7"/>
      <c r="AC10" s="7"/>
      <c r="AD10" s="21">
        <f>データ!R6</f>
        <v>4400</v>
      </c>
      <c r="AE10" s="21"/>
      <c r="AF10" s="21"/>
      <c r="AG10" s="21"/>
      <c r="AH10" s="21"/>
      <c r="AI10" s="21"/>
      <c r="AJ10" s="21"/>
      <c r="AK10" s="2"/>
      <c r="AL10" s="21">
        <f>データ!V6</f>
        <v>2820</v>
      </c>
      <c r="AM10" s="21"/>
      <c r="AN10" s="21"/>
      <c r="AO10" s="21"/>
      <c r="AP10" s="21"/>
      <c r="AQ10" s="21"/>
      <c r="AR10" s="21"/>
      <c r="AS10" s="21"/>
      <c r="AT10" s="7">
        <f>データ!W6</f>
        <v>2.2400000000000002</v>
      </c>
      <c r="AU10" s="7"/>
      <c r="AV10" s="7"/>
      <c r="AW10" s="7"/>
      <c r="AX10" s="7"/>
      <c r="AY10" s="7"/>
      <c r="AZ10" s="7"/>
      <c r="BA10" s="7"/>
      <c r="BB10" s="7">
        <f>データ!X6</f>
        <v>1258.93</v>
      </c>
      <c r="BC10" s="7"/>
      <c r="BD10" s="7"/>
      <c r="BE10" s="7"/>
      <c r="BF10" s="7"/>
      <c r="BG10" s="7"/>
      <c r="BH10" s="7"/>
      <c r="BI10" s="7"/>
      <c r="BJ10" s="2"/>
      <c r="BK10" s="2"/>
      <c r="BL10" s="29" t="s">
        <v>36</v>
      </c>
      <c r="BM10" s="39"/>
      <c r="BN10" s="46" t="s">
        <v>37</v>
      </c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50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39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>
      <c r="A14" s="2"/>
      <c r="B14" s="8" t="s">
        <v>30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2"/>
      <c r="BK14" s="2"/>
      <c r="BL14" s="32" t="s">
        <v>40</v>
      </c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51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3"/>
      <c r="BK15" s="2"/>
      <c r="BL15" s="33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52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4"/>
      <c r="BK16" s="2"/>
      <c r="BL16" s="34" t="s">
        <v>114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3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4"/>
      <c r="BK17" s="2"/>
      <c r="BL17" s="34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3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4"/>
      <c r="BK18" s="2"/>
      <c r="BL18" s="34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3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4"/>
      <c r="BK19" s="2"/>
      <c r="BL19" s="34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3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4"/>
      <c r="BK20" s="2"/>
      <c r="BL20" s="34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3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4"/>
      <c r="BK21" s="2"/>
      <c r="BL21" s="34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3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4"/>
      <c r="BK22" s="2"/>
      <c r="BL22" s="34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3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4"/>
      <c r="BK23" s="2"/>
      <c r="BL23" s="34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3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4"/>
      <c r="BK24" s="2"/>
      <c r="BL24" s="34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3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4"/>
      <c r="BK25" s="2"/>
      <c r="BL25" s="34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3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4"/>
      <c r="BK26" s="2"/>
      <c r="BL26" s="34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3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4"/>
      <c r="BK27" s="2"/>
      <c r="BL27" s="34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3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4"/>
      <c r="BK28" s="2"/>
      <c r="BL28" s="34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3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4"/>
      <c r="BK29" s="2"/>
      <c r="BL29" s="34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3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4"/>
      <c r="BK30" s="2"/>
      <c r="BL30" s="34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3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4"/>
      <c r="BK31" s="2"/>
      <c r="BL31" s="34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3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4"/>
      <c r="BK32" s="2"/>
      <c r="BL32" s="34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3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4"/>
      <c r="BK33" s="2"/>
      <c r="BL33" s="34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3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9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9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9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24"/>
      <c r="BK34" s="2"/>
      <c r="BL34" s="34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3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9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9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24"/>
      <c r="BK35" s="2"/>
      <c r="BL35" s="34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3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4"/>
      <c r="BK36" s="2"/>
      <c r="BL36" s="34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3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4"/>
      <c r="BK37" s="2"/>
      <c r="BL37" s="34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3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4"/>
      <c r="BK38" s="2"/>
      <c r="BL38" s="34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3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4"/>
      <c r="BK39" s="2"/>
      <c r="BL39" s="34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3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4"/>
      <c r="BK40" s="2"/>
      <c r="BL40" s="34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3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4"/>
      <c r="BK41" s="2"/>
      <c r="BL41" s="34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3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4"/>
      <c r="BK42" s="2"/>
      <c r="BL42" s="34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3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4"/>
      <c r="BK43" s="2"/>
      <c r="BL43" s="34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3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4"/>
      <c r="BK44" s="2"/>
      <c r="BL44" s="35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54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4"/>
      <c r="BK45" s="2"/>
      <c r="BL45" s="32" t="s">
        <v>42</v>
      </c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51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4"/>
      <c r="BK46" s="2"/>
      <c r="BL46" s="33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52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4"/>
      <c r="BK47" s="2"/>
      <c r="BL47" s="34" t="s">
        <v>115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3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4"/>
      <c r="BK48" s="2"/>
      <c r="BL48" s="34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3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4"/>
      <c r="BK49" s="2"/>
      <c r="BL49" s="34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3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4"/>
      <c r="BK50" s="2"/>
      <c r="BL50" s="34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3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4"/>
      <c r="BK51" s="2"/>
      <c r="BL51" s="34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3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4"/>
      <c r="BK52" s="2"/>
      <c r="BL52" s="34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3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4"/>
      <c r="BK53" s="2"/>
      <c r="BL53" s="34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3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4"/>
      <c r="BK54" s="2"/>
      <c r="BL54" s="34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3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4"/>
      <c r="BK55" s="2"/>
      <c r="BL55" s="34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3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9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9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9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24"/>
      <c r="BK56" s="2"/>
      <c r="BL56" s="34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3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9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9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9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24"/>
      <c r="BK57" s="2"/>
      <c r="BL57" s="34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3"/>
    </row>
    <row r="58" spans="1:78" ht="13.5" customHeight="1">
      <c r="A58" s="2"/>
      <c r="B58" s="1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9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9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24"/>
      <c r="BK58" s="2"/>
      <c r="BL58" s="34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3"/>
    </row>
    <row r="59" spans="1:78" ht="13.5" customHeight="1">
      <c r="A59" s="2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25"/>
      <c r="BK59" s="2"/>
      <c r="BL59" s="34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3"/>
    </row>
    <row r="60" spans="1:78" ht="13.5" customHeight="1">
      <c r="A60" s="2"/>
      <c r="B60" s="9" t="s">
        <v>13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3"/>
      <c r="BK60" s="2"/>
      <c r="BL60" s="34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3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3"/>
      <c r="BK61" s="2"/>
      <c r="BL61" s="34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3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4"/>
      <c r="BK62" s="2"/>
      <c r="BL62" s="34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3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4"/>
      <c r="BK63" s="2"/>
      <c r="BL63" s="35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54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4"/>
      <c r="BK64" s="2"/>
      <c r="BL64" s="32" t="s">
        <v>12</v>
      </c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51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4"/>
      <c r="BK65" s="2"/>
      <c r="BL65" s="33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52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4"/>
      <c r="BK66" s="2"/>
      <c r="BL66" s="34" t="s">
        <v>78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3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4"/>
      <c r="BK67" s="2"/>
      <c r="BL67" s="34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3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4"/>
      <c r="BK68" s="2"/>
      <c r="BL68" s="34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3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4"/>
      <c r="BK69" s="2"/>
      <c r="BL69" s="34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3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4"/>
      <c r="BK70" s="2"/>
      <c r="BL70" s="34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3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4"/>
      <c r="BK71" s="2"/>
      <c r="BL71" s="34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3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4"/>
      <c r="BK72" s="2"/>
      <c r="BL72" s="34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3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4"/>
      <c r="BK73" s="2"/>
      <c r="BL73" s="34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3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4"/>
      <c r="BK74" s="2"/>
      <c r="BL74" s="34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3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4"/>
      <c r="BK75" s="2"/>
      <c r="BL75" s="34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3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4"/>
      <c r="BK76" s="2"/>
      <c r="BL76" s="34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3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4"/>
      <c r="BK77" s="2"/>
      <c r="BL77" s="34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3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4"/>
      <c r="BK78" s="2"/>
      <c r="BL78" s="34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3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9"/>
      <c r="V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9"/>
      <c r="AP79" s="19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24"/>
      <c r="BK79" s="2"/>
      <c r="BL79" s="34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3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9"/>
      <c r="V80" s="1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9"/>
      <c r="AP80" s="19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24"/>
      <c r="BK80" s="2"/>
      <c r="BL80" s="34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3"/>
    </row>
    <row r="81" spans="1:78" ht="13.5" customHeight="1">
      <c r="A81" s="2"/>
      <c r="B81" s="10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2"/>
      <c r="V81" s="2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2"/>
      <c r="AP81" s="2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2"/>
      <c r="BJ81" s="24"/>
      <c r="BK81" s="2"/>
      <c r="BL81" s="34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3"/>
    </row>
    <row r="82" spans="1:78" ht="13.5" customHeight="1">
      <c r="A82" s="2"/>
      <c r="B82" s="1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25"/>
      <c r="BK82" s="2"/>
      <c r="BL82" s="35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54"/>
    </row>
    <row r="83" spans="1:78">
      <c r="C83" s="18" t="s">
        <v>43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</row>
    <row r="84" spans="1:78">
      <c r="C84" s="2"/>
    </row>
    <row r="85" spans="1:78" hidden="1">
      <c r="B85" s="12" t="s">
        <v>44</v>
      </c>
      <c r="C85" s="12"/>
      <c r="D85" s="12"/>
      <c r="E85" s="12" t="s">
        <v>46</v>
      </c>
      <c r="F85" s="12" t="s">
        <v>47</v>
      </c>
      <c r="G85" s="12" t="s">
        <v>48</v>
      </c>
      <c r="H85" s="12" t="s">
        <v>41</v>
      </c>
      <c r="I85" s="12" t="s">
        <v>11</v>
      </c>
      <c r="J85" s="12" t="s">
        <v>49</v>
      </c>
      <c r="K85" s="12" t="s">
        <v>50</v>
      </c>
      <c r="L85" s="12" t="s">
        <v>4</v>
      </c>
      <c r="M85" s="12" t="s">
        <v>34</v>
      </c>
      <c r="N85" s="12" t="s">
        <v>51</v>
      </c>
      <c r="O85" s="12" t="s">
        <v>53</v>
      </c>
    </row>
    <row r="86" spans="1:78" hidden="1">
      <c r="B86" s="12"/>
      <c r="C86" s="12"/>
      <c r="D86" s="12"/>
      <c r="E86" s="12" t="str">
        <f>データ!AI6</f>
        <v/>
      </c>
      <c r="F86" s="12" t="s">
        <v>38</v>
      </c>
      <c r="G86" s="12" t="s">
        <v>38</v>
      </c>
      <c r="H86" s="12" t="str">
        <f>データ!BP6</f>
        <v>【785.10】</v>
      </c>
      <c r="I86" s="12" t="str">
        <f>データ!CA6</f>
        <v>【56.93】</v>
      </c>
      <c r="J86" s="12" t="str">
        <f>データ!CL6</f>
        <v>【271.15】</v>
      </c>
      <c r="K86" s="12" t="str">
        <f>データ!CW6</f>
        <v>【49.87】</v>
      </c>
      <c r="L86" s="12" t="str">
        <f>データ!DH6</f>
        <v>【87.54】</v>
      </c>
      <c r="M86" s="12" t="s">
        <v>38</v>
      </c>
      <c r="N86" s="12" t="s">
        <v>38</v>
      </c>
      <c r="O86" s="12" t="str">
        <f>データ!EO6</f>
        <v>【0.02】</v>
      </c>
    </row>
  </sheetData>
  <sheetProtection algorithmName="SHA-512" hashValue="sI2jS5+RJgGrQ9ZAYdONvd0Ix7QMllj/wQZDYtOBtHr1W8GhKnYb8fZekvO2A74C/LP21AWHEDFW8YVDhKAz7g==" saltValue="qvUn9StED9OIfh1al56bAg==" spinCount="100000" sheet="1" objects="1" scenarios="1" formatCells="0" formatColumns="0" formatRows="0"/>
  <mergeCells count="51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O13"/>
  <sheetViews>
    <sheetView showGridLines="0" workbookViewId="0"/>
  </sheetViews>
  <sheetFormatPr defaultRowHeight="13.2"/>
  <cols>
    <col min="2" max="144" width="11.88671875" customWidth="1"/>
  </cols>
  <sheetData>
    <row r="1" spans="1:145">
      <c r="A1" t="s">
        <v>54</v>
      </c>
      <c r="Y1" s="74">
        <v>1</v>
      </c>
      <c r="Z1" s="74">
        <v>1</v>
      </c>
      <c r="AA1" s="74">
        <v>1</v>
      </c>
      <c r="AB1" s="74">
        <v>1</v>
      </c>
      <c r="AC1" s="74">
        <v>1</v>
      </c>
      <c r="AD1" s="74">
        <v>1</v>
      </c>
      <c r="AE1" s="74">
        <v>1</v>
      </c>
      <c r="AF1" s="74">
        <v>1</v>
      </c>
      <c r="AG1" s="74">
        <v>1</v>
      </c>
      <c r="AH1" s="74">
        <v>1</v>
      </c>
      <c r="AI1" s="74"/>
      <c r="AJ1" s="74">
        <v>1</v>
      </c>
      <c r="AK1" s="74">
        <v>1</v>
      </c>
      <c r="AL1" s="74">
        <v>1</v>
      </c>
      <c r="AM1" s="74">
        <v>1</v>
      </c>
      <c r="AN1" s="74">
        <v>1</v>
      </c>
      <c r="AO1" s="74">
        <v>1</v>
      </c>
      <c r="AP1" s="74">
        <v>1</v>
      </c>
      <c r="AQ1" s="74">
        <v>1</v>
      </c>
      <c r="AR1" s="74">
        <v>1</v>
      </c>
      <c r="AS1" s="74">
        <v>1</v>
      </c>
      <c r="AT1" s="74"/>
      <c r="AU1" s="74">
        <v>1</v>
      </c>
      <c r="AV1" s="74">
        <v>1</v>
      </c>
      <c r="AW1" s="74">
        <v>1</v>
      </c>
      <c r="AX1" s="74">
        <v>1</v>
      </c>
      <c r="AY1" s="74">
        <v>1</v>
      </c>
      <c r="AZ1" s="74">
        <v>1</v>
      </c>
      <c r="BA1" s="74">
        <v>1</v>
      </c>
      <c r="BB1" s="74">
        <v>1</v>
      </c>
      <c r="BC1" s="74">
        <v>1</v>
      </c>
      <c r="BD1" s="74">
        <v>1</v>
      </c>
      <c r="BE1" s="74"/>
      <c r="BF1" s="74">
        <v>1</v>
      </c>
      <c r="BG1" s="74">
        <v>1</v>
      </c>
      <c r="BH1" s="74">
        <v>1</v>
      </c>
      <c r="BI1" s="74">
        <v>1</v>
      </c>
      <c r="BJ1" s="74">
        <v>1</v>
      </c>
      <c r="BK1" s="74">
        <v>1</v>
      </c>
      <c r="BL1" s="74">
        <v>1</v>
      </c>
      <c r="BM1" s="74">
        <v>1</v>
      </c>
      <c r="BN1" s="74">
        <v>1</v>
      </c>
      <c r="BO1" s="74">
        <v>1</v>
      </c>
      <c r="BP1" s="74"/>
      <c r="BQ1" s="74">
        <v>1</v>
      </c>
      <c r="BR1" s="74">
        <v>1</v>
      </c>
      <c r="BS1" s="74">
        <v>1</v>
      </c>
      <c r="BT1" s="74">
        <v>1</v>
      </c>
      <c r="BU1" s="74">
        <v>1</v>
      </c>
      <c r="BV1" s="74">
        <v>1</v>
      </c>
      <c r="BW1" s="74">
        <v>1</v>
      </c>
      <c r="BX1" s="74">
        <v>1</v>
      </c>
      <c r="BY1" s="74">
        <v>1</v>
      </c>
      <c r="BZ1" s="74">
        <v>1</v>
      </c>
      <c r="CA1" s="74"/>
      <c r="CB1" s="74">
        <v>1</v>
      </c>
      <c r="CC1" s="74">
        <v>1</v>
      </c>
      <c r="CD1" s="74">
        <v>1</v>
      </c>
      <c r="CE1" s="74">
        <v>1</v>
      </c>
      <c r="CF1" s="74">
        <v>1</v>
      </c>
      <c r="CG1" s="74">
        <v>1</v>
      </c>
      <c r="CH1" s="74">
        <v>1</v>
      </c>
      <c r="CI1" s="74">
        <v>1</v>
      </c>
      <c r="CJ1" s="74">
        <v>1</v>
      </c>
      <c r="CK1" s="74">
        <v>1</v>
      </c>
      <c r="CL1" s="74"/>
      <c r="CM1" s="74">
        <v>1</v>
      </c>
      <c r="CN1" s="74">
        <v>1</v>
      </c>
      <c r="CO1" s="74">
        <v>1</v>
      </c>
      <c r="CP1" s="74">
        <v>1</v>
      </c>
      <c r="CQ1" s="74">
        <v>1</v>
      </c>
      <c r="CR1" s="74">
        <v>1</v>
      </c>
      <c r="CS1" s="74">
        <v>1</v>
      </c>
      <c r="CT1" s="74">
        <v>1</v>
      </c>
      <c r="CU1" s="74">
        <v>1</v>
      </c>
      <c r="CV1" s="74">
        <v>1</v>
      </c>
      <c r="CW1" s="74"/>
      <c r="CX1" s="74">
        <v>1</v>
      </c>
      <c r="CY1" s="74">
        <v>1</v>
      </c>
      <c r="CZ1" s="74">
        <v>1</v>
      </c>
      <c r="DA1" s="74">
        <v>1</v>
      </c>
      <c r="DB1" s="74">
        <v>1</v>
      </c>
      <c r="DC1" s="74">
        <v>1</v>
      </c>
      <c r="DD1" s="74">
        <v>1</v>
      </c>
      <c r="DE1" s="74">
        <v>1</v>
      </c>
      <c r="DF1" s="74">
        <v>1</v>
      </c>
      <c r="DG1" s="74">
        <v>1</v>
      </c>
      <c r="DH1" s="74"/>
      <c r="DI1" s="74">
        <v>1</v>
      </c>
      <c r="DJ1" s="74">
        <v>1</v>
      </c>
      <c r="DK1" s="74">
        <v>1</v>
      </c>
      <c r="DL1" s="74">
        <v>1</v>
      </c>
      <c r="DM1" s="74">
        <v>1</v>
      </c>
      <c r="DN1" s="74">
        <v>1</v>
      </c>
      <c r="DO1" s="74">
        <v>1</v>
      </c>
      <c r="DP1" s="74">
        <v>1</v>
      </c>
      <c r="DQ1" s="74">
        <v>1</v>
      </c>
      <c r="DR1" s="74">
        <v>1</v>
      </c>
      <c r="DS1" s="74"/>
      <c r="DT1" s="74">
        <v>1</v>
      </c>
      <c r="DU1" s="74">
        <v>1</v>
      </c>
      <c r="DV1" s="74">
        <v>1</v>
      </c>
      <c r="DW1" s="74">
        <v>1</v>
      </c>
      <c r="DX1" s="74">
        <v>1</v>
      </c>
      <c r="DY1" s="74">
        <v>1</v>
      </c>
      <c r="DZ1" s="74">
        <v>1</v>
      </c>
      <c r="EA1" s="74">
        <v>1</v>
      </c>
      <c r="EB1" s="74">
        <v>1</v>
      </c>
      <c r="EC1" s="74">
        <v>1</v>
      </c>
      <c r="ED1" s="74"/>
      <c r="EE1" s="74">
        <v>1</v>
      </c>
      <c r="EF1" s="74">
        <v>1</v>
      </c>
      <c r="EG1" s="74">
        <v>1</v>
      </c>
      <c r="EH1" s="74">
        <v>1</v>
      </c>
      <c r="EI1" s="74">
        <v>1</v>
      </c>
      <c r="EJ1" s="74">
        <v>1</v>
      </c>
      <c r="EK1" s="74">
        <v>1</v>
      </c>
      <c r="EL1" s="74">
        <v>1</v>
      </c>
      <c r="EM1" s="74">
        <v>1</v>
      </c>
      <c r="EN1" s="74">
        <v>1</v>
      </c>
      <c r="EO1" s="74"/>
    </row>
    <row r="2" spans="1:145">
      <c r="A2" s="56" t="s">
        <v>56</v>
      </c>
      <c r="B2" s="56">
        <f t="shared" ref="B2:EO2" si="0">COLUMN()-1</f>
        <v>1</v>
      </c>
      <c r="C2" s="56">
        <f t="shared" si="0"/>
        <v>2</v>
      </c>
      <c r="D2" s="56">
        <f t="shared" si="0"/>
        <v>3</v>
      </c>
      <c r="E2" s="56">
        <f t="shared" si="0"/>
        <v>4</v>
      </c>
      <c r="F2" s="56">
        <f t="shared" si="0"/>
        <v>5</v>
      </c>
      <c r="G2" s="56">
        <f t="shared" si="0"/>
        <v>6</v>
      </c>
      <c r="H2" s="56">
        <f t="shared" si="0"/>
        <v>7</v>
      </c>
      <c r="I2" s="56">
        <f t="shared" si="0"/>
        <v>8</v>
      </c>
      <c r="J2" s="56">
        <f t="shared" si="0"/>
        <v>9</v>
      </c>
      <c r="K2" s="56">
        <f t="shared" si="0"/>
        <v>10</v>
      </c>
      <c r="L2" s="56">
        <f t="shared" si="0"/>
        <v>11</v>
      </c>
      <c r="M2" s="56">
        <f t="shared" si="0"/>
        <v>12</v>
      </c>
      <c r="N2" s="56">
        <f t="shared" si="0"/>
        <v>13</v>
      </c>
      <c r="O2" s="56">
        <f t="shared" si="0"/>
        <v>14</v>
      </c>
      <c r="P2" s="56">
        <f t="shared" si="0"/>
        <v>15</v>
      </c>
      <c r="Q2" s="56">
        <f t="shared" si="0"/>
        <v>16</v>
      </c>
      <c r="R2" s="56">
        <f t="shared" si="0"/>
        <v>17</v>
      </c>
      <c r="S2" s="56">
        <f t="shared" si="0"/>
        <v>18</v>
      </c>
      <c r="T2" s="56">
        <f t="shared" si="0"/>
        <v>19</v>
      </c>
      <c r="U2" s="56">
        <f t="shared" si="0"/>
        <v>20</v>
      </c>
      <c r="V2" s="56">
        <f t="shared" si="0"/>
        <v>21</v>
      </c>
      <c r="W2" s="56">
        <f t="shared" si="0"/>
        <v>22</v>
      </c>
      <c r="X2" s="56">
        <f t="shared" si="0"/>
        <v>23</v>
      </c>
      <c r="Y2" s="56">
        <f t="shared" si="0"/>
        <v>24</v>
      </c>
      <c r="Z2" s="56">
        <f t="shared" si="0"/>
        <v>25</v>
      </c>
      <c r="AA2" s="56">
        <f t="shared" si="0"/>
        <v>26</v>
      </c>
      <c r="AB2" s="56">
        <f t="shared" si="0"/>
        <v>27</v>
      </c>
      <c r="AC2" s="56">
        <f t="shared" si="0"/>
        <v>28</v>
      </c>
      <c r="AD2" s="56">
        <f t="shared" si="0"/>
        <v>29</v>
      </c>
      <c r="AE2" s="56">
        <f t="shared" si="0"/>
        <v>30</v>
      </c>
      <c r="AF2" s="56">
        <f t="shared" si="0"/>
        <v>31</v>
      </c>
      <c r="AG2" s="56">
        <f t="shared" si="0"/>
        <v>32</v>
      </c>
      <c r="AH2" s="56">
        <f t="shared" si="0"/>
        <v>33</v>
      </c>
      <c r="AI2" s="56">
        <f t="shared" si="0"/>
        <v>34</v>
      </c>
      <c r="AJ2" s="56">
        <f t="shared" si="0"/>
        <v>35</v>
      </c>
      <c r="AK2" s="56">
        <f t="shared" si="0"/>
        <v>36</v>
      </c>
      <c r="AL2" s="56">
        <f t="shared" si="0"/>
        <v>37</v>
      </c>
      <c r="AM2" s="56">
        <f t="shared" si="0"/>
        <v>38</v>
      </c>
      <c r="AN2" s="56">
        <f t="shared" si="0"/>
        <v>39</v>
      </c>
      <c r="AO2" s="56">
        <f t="shared" si="0"/>
        <v>40</v>
      </c>
      <c r="AP2" s="56">
        <f t="shared" si="0"/>
        <v>41</v>
      </c>
      <c r="AQ2" s="56">
        <f t="shared" si="0"/>
        <v>42</v>
      </c>
      <c r="AR2" s="56">
        <f t="shared" si="0"/>
        <v>43</v>
      </c>
      <c r="AS2" s="56">
        <f t="shared" si="0"/>
        <v>44</v>
      </c>
      <c r="AT2" s="56">
        <f t="shared" si="0"/>
        <v>45</v>
      </c>
      <c r="AU2" s="56">
        <f t="shared" si="0"/>
        <v>46</v>
      </c>
      <c r="AV2" s="56">
        <f t="shared" si="0"/>
        <v>47</v>
      </c>
      <c r="AW2" s="56">
        <f t="shared" si="0"/>
        <v>48</v>
      </c>
      <c r="AX2" s="56">
        <f t="shared" si="0"/>
        <v>49</v>
      </c>
      <c r="AY2" s="56">
        <f t="shared" si="0"/>
        <v>50</v>
      </c>
      <c r="AZ2" s="56">
        <f t="shared" si="0"/>
        <v>51</v>
      </c>
      <c r="BA2" s="56">
        <f t="shared" si="0"/>
        <v>52</v>
      </c>
      <c r="BB2" s="56">
        <f t="shared" si="0"/>
        <v>53</v>
      </c>
      <c r="BC2" s="56">
        <f t="shared" si="0"/>
        <v>54</v>
      </c>
      <c r="BD2" s="56">
        <f t="shared" si="0"/>
        <v>55</v>
      </c>
      <c r="BE2" s="56">
        <f t="shared" si="0"/>
        <v>56</v>
      </c>
      <c r="BF2" s="56">
        <f t="shared" si="0"/>
        <v>57</v>
      </c>
      <c r="BG2" s="56">
        <f t="shared" si="0"/>
        <v>58</v>
      </c>
      <c r="BH2" s="56">
        <f t="shared" si="0"/>
        <v>59</v>
      </c>
      <c r="BI2" s="56">
        <f t="shared" si="0"/>
        <v>60</v>
      </c>
      <c r="BJ2" s="56">
        <f t="shared" si="0"/>
        <v>61</v>
      </c>
      <c r="BK2" s="56">
        <f t="shared" si="0"/>
        <v>62</v>
      </c>
      <c r="BL2" s="56">
        <f t="shared" si="0"/>
        <v>63</v>
      </c>
      <c r="BM2" s="56">
        <f t="shared" si="0"/>
        <v>64</v>
      </c>
      <c r="BN2" s="56">
        <f t="shared" si="0"/>
        <v>65</v>
      </c>
      <c r="BO2" s="56">
        <f t="shared" si="0"/>
        <v>66</v>
      </c>
      <c r="BP2" s="56">
        <f t="shared" si="0"/>
        <v>67</v>
      </c>
      <c r="BQ2" s="56">
        <f t="shared" si="0"/>
        <v>68</v>
      </c>
      <c r="BR2" s="56">
        <f t="shared" si="0"/>
        <v>69</v>
      </c>
      <c r="BS2" s="56">
        <f t="shared" si="0"/>
        <v>70</v>
      </c>
      <c r="BT2" s="56">
        <f t="shared" si="0"/>
        <v>71</v>
      </c>
      <c r="BU2" s="56">
        <f t="shared" si="0"/>
        <v>72</v>
      </c>
      <c r="BV2" s="56">
        <f t="shared" si="0"/>
        <v>73</v>
      </c>
      <c r="BW2" s="56">
        <f t="shared" si="0"/>
        <v>74</v>
      </c>
      <c r="BX2" s="56">
        <f t="shared" si="0"/>
        <v>75</v>
      </c>
      <c r="BY2" s="56">
        <f t="shared" si="0"/>
        <v>76</v>
      </c>
      <c r="BZ2" s="56">
        <f t="shared" si="0"/>
        <v>77</v>
      </c>
      <c r="CA2" s="56">
        <f t="shared" si="0"/>
        <v>78</v>
      </c>
      <c r="CB2" s="56">
        <f t="shared" si="0"/>
        <v>79</v>
      </c>
      <c r="CC2" s="56">
        <f t="shared" si="0"/>
        <v>80</v>
      </c>
      <c r="CD2" s="56">
        <f t="shared" si="0"/>
        <v>81</v>
      </c>
      <c r="CE2" s="56">
        <f t="shared" si="0"/>
        <v>82</v>
      </c>
      <c r="CF2" s="56">
        <f t="shared" si="0"/>
        <v>83</v>
      </c>
      <c r="CG2" s="56">
        <f t="shared" si="0"/>
        <v>84</v>
      </c>
      <c r="CH2" s="56">
        <f t="shared" si="0"/>
        <v>85</v>
      </c>
      <c r="CI2" s="56">
        <f t="shared" si="0"/>
        <v>86</v>
      </c>
      <c r="CJ2" s="56">
        <f t="shared" si="0"/>
        <v>87</v>
      </c>
      <c r="CK2" s="56">
        <f t="shared" si="0"/>
        <v>88</v>
      </c>
      <c r="CL2" s="56">
        <f t="shared" si="0"/>
        <v>89</v>
      </c>
      <c r="CM2" s="56">
        <f t="shared" si="0"/>
        <v>90</v>
      </c>
      <c r="CN2" s="56">
        <f t="shared" si="0"/>
        <v>91</v>
      </c>
      <c r="CO2" s="56">
        <f t="shared" si="0"/>
        <v>92</v>
      </c>
      <c r="CP2" s="56">
        <f t="shared" si="0"/>
        <v>93</v>
      </c>
      <c r="CQ2" s="56">
        <f t="shared" si="0"/>
        <v>94</v>
      </c>
      <c r="CR2" s="56">
        <f t="shared" si="0"/>
        <v>95</v>
      </c>
      <c r="CS2" s="56">
        <f t="shared" si="0"/>
        <v>96</v>
      </c>
      <c r="CT2" s="56">
        <f t="shared" si="0"/>
        <v>97</v>
      </c>
      <c r="CU2" s="56">
        <f t="shared" si="0"/>
        <v>98</v>
      </c>
      <c r="CV2" s="56">
        <f t="shared" si="0"/>
        <v>99</v>
      </c>
      <c r="CW2" s="56">
        <f t="shared" si="0"/>
        <v>100</v>
      </c>
      <c r="CX2" s="56">
        <f t="shared" si="0"/>
        <v>101</v>
      </c>
      <c r="CY2" s="56">
        <f t="shared" si="0"/>
        <v>102</v>
      </c>
      <c r="CZ2" s="56">
        <f t="shared" si="0"/>
        <v>103</v>
      </c>
      <c r="DA2" s="56">
        <f t="shared" si="0"/>
        <v>104</v>
      </c>
      <c r="DB2" s="56">
        <f t="shared" si="0"/>
        <v>105</v>
      </c>
      <c r="DC2" s="56">
        <f t="shared" si="0"/>
        <v>106</v>
      </c>
      <c r="DD2" s="56">
        <f t="shared" si="0"/>
        <v>107</v>
      </c>
      <c r="DE2" s="56">
        <f t="shared" si="0"/>
        <v>108</v>
      </c>
      <c r="DF2" s="56">
        <f t="shared" si="0"/>
        <v>109</v>
      </c>
      <c r="DG2" s="56">
        <f t="shared" si="0"/>
        <v>110</v>
      </c>
      <c r="DH2" s="56">
        <f t="shared" si="0"/>
        <v>111</v>
      </c>
      <c r="DI2" s="56">
        <f t="shared" si="0"/>
        <v>112</v>
      </c>
      <c r="DJ2" s="56">
        <f t="shared" si="0"/>
        <v>113</v>
      </c>
      <c r="DK2" s="56">
        <f t="shared" si="0"/>
        <v>114</v>
      </c>
      <c r="DL2" s="56">
        <f t="shared" si="0"/>
        <v>115</v>
      </c>
      <c r="DM2" s="56">
        <f t="shared" si="0"/>
        <v>116</v>
      </c>
      <c r="DN2" s="56">
        <f t="shared" si="0"/>
        <v>117</v>
      </c>
      <c r="DO2" s="56">
        <f t="shared" si="0"/>
        <v>118</v>
      </c>
      <c r="DP2" s="56">
        <f t="shared" si="0"/>
        <v>119</v>
      </c>
      <c r="DQ2" s="56">
        <f t="shared" si="0"/>
        <v>120</v>
      </c>
      <c r="DR2" s="56">
        <f t="shared" si="0"/>
        <v>121</v>
      </c>
      <c r="DS2" s="56">
        <f t="shared" si="0"/>
        <v>122</v>
      </c>
      <c r="DT2" s="56">
        <f t="shared" si="0"/>
        <v>123</v>
      </c>
      <c r="DU2" s="56">
        <f t="shared" si="0"/>
        <v>124</v>
      </c>
      <c r="DV2" s="56">
        <f t="shared" si="0"/>
        <v>125</v>
      </c>
      <c r="DW2" s="56">
        <f t="shared" si="0"/>
        <v>126</v>
      </c>
      <c r="DX2" s="56">
        <f t="shared" si="0"/>
        <v>127</v>
      </c>
      <c r="DY2" s="56">
        <f t="shared" si="0"/>
        <v>128</v>
      </c>
      <c r="DZ2" s="56">
        <f t="shared" si="0"/>
        <v>129</v>
      </c>
      <c r="EA2" s="56">
        <f t="shared" si="0"/>
        <v>130</v>
      </c>
      <c r="EB2" s="56">
        <f t="shared" si="0"/>
        <v>131</v>
      </c>
      <c r="EC2" s="56">
        <f t="shared" si="0"/>
        <v>132</v>
      </c>
      <c r="ED2" s="56">
        <f t="shared" si="0"/>
        <v>133</v>
      </c>
      <c r="EE2" s="56">
        <f t="shared" si="0"/>
        <v>134</v>
      </c>
      <c r="EF2" s="56">
        <f t="shared" si="0"/>
        <v>135</v>
      </c>
      <c r="EG2" s="56">
        <f t="shared" si="0"/>
        <v>136</v>
      </c>
      <c r="EH2" s="56">
        <f t="shared" si="0"/>
        <v>137</v>
      </c>
      <c r="EI2" s="56">
        <f t="shared" si="0"/>
        <v>138</v>
      </c>
      <c r="EJ2" s="56">
        <f t="shared" si="0"/>
        <v>139</v>
      </c>
      <c r="EK2" s="56">
        <f t="shared" si="0"/>
        <v>140</v>
      </c>
      <c r="EL2" s="56">
        <f t="shared" si="0"/>
        <v>141</v>
      </c>
      <c r="EM2" s="56">
        <f t="shared" si="0"/>
        <v>142</v>
      </c>
      <c r="EN2" s="56">
        <f t="shared" si="0"/>
        <v>143</v>
      </c>
      <c r="EO2" s="56">
        <f t="shared" si="0"/>
        <v>144</v>
      </c>
    </row>
    <row r="3" spans="1:145">
      <c r="A3" s="56" t="s">
        <v>20</v>
      </c>
      <c r="B3" s="58" t="s">
        <v>2</v>
      </c>
      <c r="C3" s="58" t="s">
        <v>58</v>
      </c>
      <c r="D3" s="58" t="s">
        <v>59</v>
      </c>
      <c r="E3" s="58" t="s">
        <v>7</v>
      </c>
      <c r="F3" s="58" t="s">
        <v>6</v>
      </c>
      <c r="G3" s="58" t="s">
        <v>27</v>
      </c>
      <c r="H3" s="64" t="s">
        <v>55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72"/>
      <c r="Y3" s="75" t="s">
        <v>52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13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56" t="s">
        <v>60</v>
      </c>
      <c r="B4" s="59"/>
      <c r="C4" s="59"/>
      <c r="D4" s="59"/>
      <c r="E4" s="59"/>
      <c r="F4" s="59"/>
      <c r="G4" s="59"/>
      <c r="H4" s="65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73"/>
      <c r="Y4" s="76" t="s">
        <v>26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45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29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56" t="s">
        <v>69</v>
      </c>
      <c r="B5" s="60"/>
      <c r="C5" s="60"/>
      <c r="D5" s="60"/>
      <c r="E5" s="60"/>
      <c r="F5" s="60"/>
      <c r="G5" s="60"/>
      <c r="H5" s="66" t="s">
        <v>57</v>
      </c>
      <c r="I5" s="66" t="s">
        <v>70</v>
      </c>
      <c r="J5" s="66" t="s">
        <v>71</v>
      </c>
      <c r="K5" s="66" t="s">
        <v>72</v>
      </c>
      <c r="L5" s="66" t="s">
        <v>73</v>
      </c>
      <c r="M5" s="66" t="s">
        <v>8</v>
      </c>
      <c r="N5" s="66" t="s">
        <v>74</v>
      </c>
      <c r="O5" s="66" t="s">
        <v>75</v>
      </c>
      <c r="P5" s="66" t="s">
        <v>76</v>
      </c>
      <c r="Q5" s="66" t="s">
        <v>77</v>
      </c>
      <c r="R5" s="66" t="s">
        <v>79</v>
      </c>
      <c r="S5" s="66" t="s">
        <v>80</v>
      </c>
      <c r="T5" s="66" t="s">
        <v>81</v>
      </c>
      <c r="U5" s="66" t="s">
        <v>63</v>
      </c>
      <c r="V5" s="66" t="s">
        <v>82</v>
      </c>
      <c r="W5" s="66" t="s">
        <v>83</v>
      </c>
      <c r="X5" s="66" t="s">
        <v>84</v>
      </c>
      <c r="Y5" s="66" t="s">
        <v>85</v>
      </c>
      <c r="Z5" s="66" t="s">
        <v>86</v>
      </c>
      <c r="AA5" s="66" t="s">
        <v>87</v>
      </c>
      <c r="AB5" s="66" t="s">
        <v>88</v>
      </c>
      <c r="AC5" s="66" t="s">
        <v>89</v>
      </c>
      <c r="AD5" s="66" t="s">
        <v>91</v>
      </c>
      <c r="AE5" s="66" t="s">
        <v>92</v>
      </c>
      <c r="AF5" s="66" t="s">
        <v>93</v>
      </c>
      <c r="AG5" s="66" t="s">
        <v>94</v>
      </c>
      <c r="AH5" s="66" t="s">
        <v>95</v>
      </c>
      <c r="AI5" s="66" t="s">
        <v>44</v>
      </c>
      <c r="AJ5" s="66" t="s">
        <v>85</v>
      </c>
      <c r="AK5" s="66" t="s">
        <v>86</v>
      </c>
      <c r="AL5" s="66" t="s">
        <v>87</v>
      </c>
      <c r="AM5" s="66" t="s">
        <v>88</v>
      </c>
      <c r="AN5" s="66" t="s">
        <v>89</v>
      </c>
      <c r="AO5" s="66" t="s">
        <v>91</v>
      </c>
      <c r="AP5" s="66" t="s">
        <v>92</v>
      </c>
      <c r="AQ5" s="66" t="s">
        <v>93</v>
      </c>
      <c r="AR5" s="66" t="s">
        <v>94</v>
      </c>
      <c r="AS5" s="66" t="s">
        <v>95</v>
      </c>
      <c r="AT5" s="66" t="s">
        <v>90</v>
      </c>
      <c r="AU5" s="66" t="s">
        <v>85</v>
      </c>
      <c r="AV5" s="66" t="s">
        <v>86</v>
      </c>
      <c r="AW5" s="66" t="s">
        <v>87</v>
      </c>
      <c r="AX5" s="66" t="s">
        <v>88</v>
      </c>
      <c r="AY5" s="66" t="s">
        <v>89</v>
      </c>
      <c r="AZ5" s="66" t="s">
        <v>91</v>
      </c>
      <c r="BA5" s="66" t="s">
        <v>92</v>
      </c>
      <c r="BB5" s="66" t="s">
        <v>93</v>
      </c>
      <c r="BC5" s="66" t="s">
        <v>94</v>
      </c>
      <c r="BD5" s="66" t="s">
        <v>95</v>
      </c>
      <c r="BE5" s="66" t="s">
        <v>90</v>
      </c>
      <c r="BF5" s="66" t="s">
        <v>85</v>
      </c>
      <c r="BG5" s="66" t="s">
        <v>86</v>
      </c>
      <c r="BH5" s="66" t="s">
        <v>87</v>
      </c>
      <c r="BI5" s="66" t="s">
        <v>88</v>
      </c>
      <c r="BJ5" s="66" t="s">
        <v>89</v>
      </c>
      <c r="BK5" s="66" t="s">
        <v>91</v>
      </c>
      <c r="BL5" s="66" t="s">
        <v>92</v>
      </c>
      <c r="BM5" s="66" t="s">
        <v>93</v>
      </c>
      <c r="BN5" s="66" t="s">
        <v>94</v>
      </c>
      <c r="BO5" s="66" t="s">
        <v>95</v>
      </c>
      <c r="BP5" s="66" t="s">
        <v>90</v>
      </c>
      <c r="BQ5" s="66" t="s">
        <v>85</v>
      </c>
      <c r="BR5" s="66" t="s">
        <v>86</v>
      </c>
      <c r="BS5" s="66" t="s">
        <v>87</v>
      </c>
      <c r="BT5" s="66" t="s">
        <v>88</v>
      </c>
      <c r="BU5" s="66" t="s">
        <v>89</v>
      </c>
      <c r="BV5" s="66" t="s">
        <v>91</v>
      </c>
      <c r="BW5" s="66" t="s">
        <v>92</v>
      </c>
      <c r="BX5" s="66" t="s">
        <v>93</v>
      </c>
      <c r="BY5" s="66" t="s">
        <v>94</v>
      </c>
      <c r="BZ5" s="66" t="s">
        <v>95</v>
      </c>
      <c r="CA5" s="66" t="s">
        <v>90</v>
      </c>
      <c r="CB5" s="66" t="s">
        <v>85</v>
      </c>
      <c r="CC5" s="66" t="s">
        <v>86</v>
      </c>
      <c r="CD5" s="66" t="s">
        <v>87</v>
      </c>
      <c r="CE5" s="66" t="s">
        <v>88</v>
      </c>
      <c r="CF5" s="66" t="s">
        <v>89</v>
      </c>
      <c r="CG5" s="66" t="s">
        <v>91</v>
      </c>
      <c r="CH5" s="66" t="s">
        <v>92</v>
      </c>
      <c r="CI5" s="66" t="s">
        <v>93</v>
      </c>
      <c r="CJ5" s="66" t="s">
        <v>94</v>
      </c>
      <c r="CK5" s="66" t="s">
        <v>95</v>
      </c>
      <c r="CL5" s="66" t="s">
        <v>90</v>
      </c>
      <c r="CM5" s="66" t="s">
        <v>85</v>
      </c>
      <c r="CN5" s="66" t="s">
        <v>86</v>
      </c>
      <c r="CO5" s="66" t="s">
        <v>87</v>
      </c>
      <c r="CP5" s="66" t="s">
        <v>88</v>
      </c>
      <c r="CQ5" s="66" t="s">
        <v>89</v>
      </c>
      <c r="CR5" s="66" t="s">
        <v>91</v>
      </c>
      <c r="CS5" s="66" t="s">
        <v>92</v>
      </c>
      <c r="CT5" s="66" t="s">
        <v>93</v>
      </c>
      <c r="CU5" s="66" t="s">
        <v>94</v>
      </c>
      <c r="CV5" s="66" t="s">
        <v>95</v>
      </c>
      <c r="CW5" s="66" t="s">
        <v>90</v>
      </c>
      <c r="CX5" s="66" t="s">
        <v>85</v>
      </c>
      <c r="CY5" s="66" t="s">
        <v>86</v>
      </c>
      <c r="CZ5" s="66" t="s">
        <v>87</v>
      </c>
      <c r="DA5" s="66" t="s">
        <v>88</v>
      </c>
      <c r="DB5" s="66" t="s">
        <v>89</v>
      </c>
      <c r="DC5" s="66" t="s">
        <v>91</v>
      </c>
      <c r="DD5" s="66" t="s">
        <v>92</v>
      </c>
      <c r="DE5" s="66" t="s">
        <v>93</v>
      </c>
      <c r="DF5" s="66" t="s">
        <v>94</v>
      </c>
      <c r="DG5" s="66" t="s">
        <v>95</v>
      </c>
      <c r="DH5" s="66" t="s">
        <v>90</v>
      </c>
      <c r="DI5" s="66" t="s">
        <v>85</v>
      </c>
      <c r="DJ5" s="66" t="s">
        <v>86</v>
      </c>
      <c r="DK5" s="66" t="s">
        <v>87</v>
      </c>
      <c r="DL5" s="66" t="s">
        <v>88</v>
      </c>
      <c r="DM5" s="66" t="s">
        <v>89</v>
      </c>
      <c r="DN5" s="66" t="s">
        <v>91</v>
      </c>
      <c r="DO5" s="66" t="s">
        <v>92</v>
      </c>
      <c r="DP5" s="66" t="s">
        <v>93</v>
      </c>
      <c r="DQ5" s="66" t="s">
        <v>94</v>
      </c>
      <c r="DR5" s="66" t="s">
        <v>95</v>
      </c>
      <c r="DS5" s="66" t="s">
        <v>90</v>
      </c>
      <c r="DT5" s="66" t="s">
        <v>85</v>
      </c>
      <c r="DU5" s="66" t="s">
        <v>86</v>
      </c>
      <c r="DV5" s="66" t="s">
        <v>87</v>
      </c>
      <c r="DW5" s="66" t="s">
        <v>88</v>
      </c>
      <c r="DX5" s="66" t="s">
        <v>89</v>
      </c>
      <c r="DY5" s="66" t="s">
        <v>91</v>
      </c>
      <c r="DZ5" s="66" t="s">
        <v>92</v>
      </c>
      <c r="EA5" s="66" t="s">
        <v>93</v>
      </c>
      <c r="EB5" s="66" t="s">
        <v>94</v>
      </c>
      <c r="EC5" s="66" t="s">
        <v>95</v>
      </c>
      <c r="ED5" s="66" t="s">
        <v>90</v>
      </c>
      <c r="EE5" s="66" t="s">
        <v>85</v>
      </c>
      <c r="EF5" s="66" t="s">
        <v>86</v>
      </c>
      <c r="EG5" s="66" t="s">
        <v>87</v>
      </c>
      <c r="EH5" s="66" t="s">
        <v>88</v>
      </c>
      <c r="EI5" s="66" t="s">
        <v>89</v>
      </c>
      <c r="EJ5" s="66" t="s">
        <v>91</v>
      </c>
      <c r="EK5" s="66" t="s">
        <v>92</v>
      </c>
      <c r="EL5" s="66" t="s">
        <v>93</v>
      </c>
      <c r="EM5" s="66" t="s">
        <v>94</v>
      </c>
      <c r="EN5" s="66" t="s">
        <v>95</v>
      </c>
      <c r="EO5" s="66" t="s">
        <v>90</v>
      </c>
    </row>
    <row r="6" spans="1:145" s="55" customFormat="1">
      <c r="A6" s="56" t="s">
        <v>96</v>
      </c>
      <c r="B6" s="61">
        <f t="shared" ref="B6:X6" si="1">B7</f>
        <v>2023</v>
      </c>
      <c r="C6" s="61">
        <f t="shared" si="1"/>
        <v>362042</v>
      </c>
      <c r="D6" s="61">
        <f t="shared" si="1"/>
        <v>47</v>
      </c>
      <c r="E6" s="61">
        <f t="shared" si="1"/>
        <v>17</v>
      </c>
      <c r="F6" s="61">
        <f t="shared" si="1"/>
        <v>5</v>
      </c>
      <c r="G6" s="61">
        <f t="shared" si="1"/>
        <v>0</v>
      </c>
      <c r="H6" s="61" t="str">
        <f t="shared" si="1"/>
        <v>徳島県　阿南市</v>
      </c>
      <c r="I6" s="61" t="str">
        <f t="shared" si="1"/>
        <v>法非適用</v>
      </c>
      <c r="J6" s="61" t="str">
        <f t="shared" si="1"/>
        <v>下水道事業</v>
      </c>
      <c r="K6" s="61" t="str">
        <f t="shared" si="1"/>
        <v>農業集落排水</v>
      </c>
      <c r="L6" s="61" t="str">
        <f t="shared" si="1"/>
        <v>F1</v>
      </c>
      <c r="M6" s="61" t="str">
        <f t="shared" si="1"/>
        <v>非設置</v>
      </c>
      <c r="N6" s="69" t="str">
        <f t="shared" si="1"/>
        <v>-</v>
      </c>
      <c r="O6" s="69" t="str">
        <f t="shared" si="1"/>
        <v>該当数値なし</v>
      </c>
      <c r="P6" s="69">
        <f t="shared" si="1"/>
        <v>4.12</v>
      </c>
      <c r="Q6" s="69">
        <f t="shared" si="1"/>
        <v>100</v>
      </c>
      <c r="R6" s="69">
        <f t="shared" si="1"/>
        <v>4400</v>
      </c>
      <c r="S6" s="69">
        <f t="shared" si="1"/>
        <v>68969</v>
      </c>
      <c r="T6" s="69">
        <f t="shared" si="1"/>
        <v>279.25</v>
      </c>
      <c r="U6" s="69">
        <f t="shared" si="1"/>
        <v>246.98</v>
      </c>
      <c r="V6" s="69">
        <f t="shared" si="1"/>
        <v>2820</v>
      </c>
      <c r="W6" s="69">
        <f t="shared" si="1"/>
        <v>2.2400000000000002</v>
      </c>
      <c r="X6" s="69">
        <f t="shared" si="1"/>
        <v>1258.93</v>
      </c>
      <c r="Y6" s="77">
        <f t="shared" ref="Y6:AH6" si="2">IF(Y7="",NA(),Y7)</f>
        <v>100</v>
      </c>
      <c r="Z6" s="77">
        <f t="shared" si="2"/>
        <v>100</v>
      </c>
      <c r="AA6" s="77">
        <f t="shared" si="2"/>
        <v>100</v>
      </c>
      <c r="AB6" s="77">
        <f t="shared" si="2"/>
        <v>97.47</v>
      </c>
      <c r="AC6" s="77">
        <f t="shared" si="2"/>
        <v>110.78</v>
      </c>
      <c r="AD6" s="69" t="e">
        <f t="shared" si="2"/>
        <v>#N/A</v>
      </c>
      <c r="AE6" s="69" t="e">
        <f t="shared" si="2"/>
        <v>#N/A</v>
      </c>
      <c r="AF6" s="69" t="e">
        <f t="shared" si="2"/>
        <v>#N/A</v>
      </c>
      <c r="AG6" s="69" t="e">
        <f t="shared" si="2"/>
        <v>#N/A</v>
      </c>
      <c r="AH6" s="69" t="e">
        <f t="shared" si="2"/>
        <v>#N/A</v>
      </c>
      <c r="AI6" s="69" t="str">
        <f>IF(AI7="","",IF(AI7="-","【-】","【"&amp;SUBSTITUTE(TEXT(AI7,"#,##0.00"),"-","△")&amp;"】"))</f>
        <v/>
      </c>
      <c r="AJ6" s="69" t="e">
        <f t="shared" ref="AJ6:AS6" si="3">IF(AJ7="",NA(),AJ7)</f>
        <v>#N/A</v>
      </c>
      <c r="AK6" s="69" t="e">
        <f t="shared" si="3"/>
        <v>#N/A</v>
      </c>
      <c r="AL6" s="69" t="e">
        <f t="shared" si="3"/>
        <v>#N/A</v>
      </c>
      <c r="AM6" s="69" t="e">
        <f t="shared" si="3"/>
        <v>#N/A</v>
      </c>
      <c r="AN6" s="69" t="e">
        <f t="shared" si="3"/>
        <v>#N/A</v>
      </c>
      <c r="AO6" s="69" t="e">
        <f t="shared" si="3"/>
        <v>#N/A</v>
      </c>
      <c r="AP6" s="69" t="e">
        <f t="shared" si="3"/>
        <v>#N/A</v>
      </c>
      <c r="AQ6" s="69" t="e">
        <f t="shared" si="3"/>
        <v>#N/A</v>
      </c>
      <c r="AR6" s="69" t="e">
        <f t="shared" si="3"/>
        <v>#N/A</v>
      </c>
      <c r="AS6" s="69" t="e">
        <f t="shared" si="3"/>
        <v>#N/A</v>
      </c>
      <c r="AT6" s="69" t="str">
        <f>IF(AT7="","",IF(AT7="-","【-】","【"&amp;SUBSTITUTE(TEXT(AT7,"#,##0.00"),"-","△")&amp;"】"))</f>
        <v/>
      </c>
      <c r="AU6" s="69" t="e">
        <f t="shared" ref="AU6:BD6" si="4">IF(AU7="",NA(),AU7)</f>
        <v>#N/A</v>
      </c>
      <c r="AV6" s="69" t="e">
        <f t="shared" si="4"/>
        <v>#N/A</v>
      </c>
      <c r="AW6" s="69" t="e">
        <f t="shared" si="4"/>
        <v>#N/A</v>
      </c>
      <c r="AX6" s="69" t="e">
        <f t="shared" si="4"/>
        <v>#N/A</v>
      </c>
      <c r="AY6" s="69" t="e">
        <f t="shared" si="4"/>
        <v>#N/A</v>
      </c>
      <c r="AZ6" s="69" t="e">
        <f t="shared" si="4"/>
        <v>#N/A</v>
      </c>
      <c r="BA6" s="69" t="e">
        <f t="shared" si="4"/>
        <v>#N/A</v>
      </c>
      <c r="BB6" s="69" t="e">
        <f t="shared" si="4"/>
        <v>#N/A</v>
      </c>
      <c r="BC6" s="69" t="e">
        <f t="shared" si="4"/>
        <v>#N/A</v>
      </c>
      <c r="BD6" s="69" t="e">
        <f t="shared" si="4"/>
        <v>#N/A</v>
      </c>
      <c r="BE6" s="69" t="str">
        <f>IF(BE7="","",IF(BE7="-","【-】","【"&amp;SUBSTITUTE(TEXT(BE7,"#,##0.00"),"-","△")&amp;"】"))</f>
        <v/>
      </c>
      <c r="BF6" s="69">
        <f t="shared" ref="BF6:BO6" si="5">IF(BF7="",NA(),BF7)</f>
        <v>0</v>
      </c>
      <c r="BG6" s="69">
        <f t="shared" si="5"/>
        <v>0</v>
      </c>
      <c r="BH6" s="69">
        <f t="shared" si="5"/>
        <v>0</v>
      </c>
      <c r="BI6" s="77">
        <f t="shared" si="5"/>
        <v>931.36</v>
      </c>
      <c r="BJ6" s="77">
        <f t="shared" si="5"/>
        <v>927.78</v>
      </c>
      <c r="BK6" s="77">
        <f t="shared" si="5"/>
        <v>654.71</v>
      </c>
      <c r="BL6" s="77">
        <f t="shared" si="5"/>
        <v>783.8</v>
      </c>
      <c r="BM6" s="77">
        <f t="shared" si="5"/>
        <v>778.81</v>
      </c>
      <c r="BN6" s="77">
        <f t="shared" si="5"/>
        <v>718.49</v>
      </c>
      <c r="BO6" s="77">
        <f t="shared" si="5"/>
        <v>743.31</v>
      </c>
      <c r="BP6" s="69" t="str">
        <f>IF(BP7="","",IF(BP7="-","【-】","【"&amp;SUBSTITUTE(TEXT(BP7,"#,##0.00"),"-","△")&amp;"】"))</f>
        <v>【785.10】</v>
      </c>
      <c r="BQ6" s="77">
        <f t="shared" ref="BQ6:BZ6" si="6">IF(BQ7="",NA(),BQ7)</f>
        <v>56.67</v>
      </c>
      <c r="BR6" s="77">
        <f t="shared" si="6"/>
        <v>65.569999999999993</v>
      </c>
      <c r="BS6" s="77">
        <f t="shared" si="6"/>
        <v>55.77</v>
      </c>
      <c r="BT6" s="77">
        <f t="shared" si="6"/>
        <v>57.84</v>
      </c>
      <c r="BU6" s="77">
        <f t="shared" si="6"/>
        <v>75.260000000000005</v>
      </c>
      <c r="BV6" s="77">
        <f t="shared" si="6"/>
        <v>65.37</v>
      </c>
      <c r="BW6" s="77">
        <f t="shared" si="6"/>
        <v>68.11</v>
      </c>
      <c r="BX6" s="77">
        <f t="shared" si="6"/>
        <v>67.23</v>
      </c>
      <c r="BY6" s="77">
        <f t="shared" si="6"/>
        <v>61.82</v>
      </c>
      <c r="BZ6" s="77">
        <f t="shared" si="6"/>
        <v>61.15</v>
      </c>
      <c r="CA6" s="69" t="str">
        <f>IF(CA7="","",IF(CA7="-","【-】","【"&amp;SUBSTITUTE(TEXT(CA7,"#,##0.00"),"-","△")&amp;"】"))</f>
        <v>【56.93】</v>
      </c>
      <c r="CB6" s="77">
        <f t="shared" ref="CB6:CK6" si="7">IF(CB7="",NA(),CB7)</f>
        <v>178.89</v>
      </c>
      <c r="CC6" s="77">
        <f t="shared" si="7"/>
        <v>151.22999999999999</v>
      </c>
      <c r="CD6" s="77">
        <f t="shared" si="7"/>
        <v>177.65</v>
      </c>
      <c r="CE6" s="77">
        <f t="shared" si="7"/>
        <v>164.24</v>
      </c>
      <c r="CF6" s="77">
        <f t="shared" si="7"/>
        <v>150</v>
      </c>
      <c r="CG6" s="77">
        <f t="shared" si="7"/>
        <v>228.99</v>
      </c>
      <c r="CH6" s="77">
        <f t="shared" si="7"/>
        <v>222.41</v>
      </c>
      <c r="CI6" s="77">
        <f t="shared" si="7"/>
        <v>228.21</v>
      </c>
      <c r="CJ6" s="77">
        <f t="shared" si="7"/>
        <v>246.9</v>
      </c>
      <c r="CK6" s="77">
        <f t="shared" si="7"/>
        <v>250.43</v>
      </c>
      <c r="CL6" s="69" t="str">
        <f>IF(CL7="","",IF(CL7="-","【-】","【"&amp;SUBSTITUTE(TEXT(CL7,"#,##0.00"),"-","△")&amp;"】"))</f>
        <v>【271.15】</v>
      </c>
      <c r="CM6" s="77">
        <f t="shared" ref="CM6:CV6" si="8">IF(CM7="",NA(),CM7)</f>
        <v>62.67</v>
      </c>
      <c r="CN6" s="77">
        <f t="shared" si="8"/>
        <v>95.78</v>
      </c>
      <c r="CO6" s="77">
        <f t="shared" si="8"/>
        <v>95.78</v>
      </c>
      <c r="CP6" s="77">
        <f t="shared" si="8"/>
        <v>98.53</v>
      </c>
      <c r="CQ6" s="77">
        <f t="shared" si="8"/>
        <v>76.64</v>
      </c>
      <c r="CR6" s="77">
        <f t="shared" si="8"/>
        <v>54.06</v>
      </c>
      <c r="CS6" s="77">
        <f t="shared" si="8"/>
        <v>55.26</v>
      </c>
      <c r="CT6" s="77">
        <f t="shared" si="8"/>
        <v>54.54</v>
      </c>
      <c r="CU6" s="77">
        <f t="shared" si="8"/>
        <v>52.9</v>
      </c>
      <c r="CV6" s="77">
        <f t="shared" si="8"/>
        <v>52.63</v>
      </c>
      <c r="CW6" s="69" t="str">
        <f>IF(CW7="","",IF(CW7="-","【-】","【"&amp;SUBSTITUTE(TEXT(CW7,"#,##0.00"),"-","△")&amp;"】"))</f>
        <v>【49.87】</v>
      </c>
      <c r="CX6" s="77">
        <f t="shared" ref="CX6:DG6" si="9">IF(CX7="",NA(),CX7)</f>
        <v>95.94</v>
      </c>
      <c r="CY6" s="77">
        <f t="shared" si="9"/>
        <v>96.02</v>
      </c>
      <c r="CZ6" s="77">
        <f t="shared" si="9"/>
        <v>96.75</v>
      </c>
      <c r="DA6" s="77">
        <f t="shared" si="9"/>
        <v>98.3</v>
      </c>
      <c r="DB6" s="77">
        <f t="shared" si="9"/>
        <v>98.4</v>
      </c>
      <c r="DC6" s="77">
        <f t="shared" si="9"/>
        <v>90.11</v>
      </c>
      <c r="DD6" s="77">
        <f t="shared" si="9"/>
        <v>90.52</v>
      </c>
      <c r="DE6" s="77">
        <f t="shared" si="9"/>
        <v>90.3</v>
      </c>
      <c r="DF6" s="77">
        <f t="shared" si="9"/>
        <v>90.3</v>
      </c>
      <c r="DG6" s="77">
        <f t="shared" si="9"/>
        <v>90.32</v>
      </c>
      <c r="DH6" s="69" t="str">
        <f>IF(DH7="","",IF(DH7="-","【-】","【"&amp;SUBSTITUTE(TEXT(DH7,"#,##0.00"),"-","△")&amp;"】"))</f>
        <v>【87.54】</v>
      </c>
      <c r="DI6" s="69" t="e">
        <f t="shared" ref="DI6:DR6" si="10">IF(DI7="",NA(),DI7)</f>
        <v>#N/A</v>
      </c>
      <c r="DJ6" s="69" t="e">
        <f t="shared" si="10"/>
        <v>#N/A</v>
      </c>
      <c r="DK6" s="69" t="e">
        <f t="shared" si="10"/>
        <v>#N/A</v>
      </c>
      <c r="DL6" s="69" t="e">
        <f t="shared" si="10"/>
        <v>#N/A</v>
      </c>
      <c r="DM6" s="69" t="e">
        <f t="shared" si="10"/>
        <v>#N/A</v>
      </c>
      <c r="DN6" s="69" t="e">
        <f t="shared" si="10"/>
        <v>#N/A</v>
      </c>
      <c r="DO6" s="69" t="e">
        <f t="shared" si="10"/>
        <v>#N/A</v>
      </c>
      <c r="DP6" s="69" t="e">
        <f t="shared" si="10"/>
        <v>#N/A</v>
      </c>
      <c r="DQ6" s="69" t="e">
        <f t="shared" si="10"/>
        <v>#N/A</v>
      </c>
      <c r="DR6" s="69" t="e">
        <f t="shared" si="10"/>
        <v>#N/A</v>
      </c>
      <c r="DS6" s="69" t="str">
        <f>IF(DS7="","",IF(DS7="-","【-】","【"&amp;SUBSTITUTE(TEXT(DS7,"#,##0.00"),"-","△")&amp;"】"))</f>
        <v/>
      </c>
      <c r="DT6" s="69" t="e">
        <f t="shared" ref="DT6:EC6" si="11">IF(DT7="",NA(),DT7)</f>
        <v>#N/A</v>
      </c>
      <c r="DU6" s="69" t="e">
        <f t="shared" si="11"/>
        <v>#N/A</v>
      </c>
      <c r="DV6" s="69" t="e">
        <f t="shared" si="11"/>
        <v>#N/A</v>
      </c>
      <c r="DW6" s="69" t="e">
        <f t="shared" si="11"/>
        <v>#N/A</v>
      </c>
      <c r="DX6" s="69" t="e">
        <f t="shared" si="11"/>
        <v>#N/A</v>
      </c>
      <c r="DY6" s="69" t="e">
        <f t="shared" si="11"/>
        <v>#N/A</v>
      </c>
      <c r="DZ6" s="69" t="e">
        <f t="shared" si="11"/>
        <v>#N/A</v>
      </c>
      <c r="EA6" s="69" t="e">
        <f t="shared" si="11"/>
        <v>#N/A</v>
      </c>
      <c r="EB6" s="69" t="e">
        <f t="shared" si="11"/>
        <v>#N/A</v>
      </c>
      <c r="EC6" s="69" t="e">
        <f t="shared" si="11"/>
        <v>#N/A</v>
      </c>
      <c r="ED6" s="69" t="str">
        <f>IF(ED7="","",IF(ED7="-","【-】","【"&amp;SUBSTITUTE(TEXT(ED7,"#,##0.00"),"-","△")&amp;"】"))</f>
        <v/>
      </c>
      <c r="EE6" s="69">
        <f t="shared" ref="EE6:EN6" si="12">IF(EE7="",NA(),EE7)</f>
        <v>0</v>
      </c>
      <c r="EF6" s="69">
        <f t="shared" si="12"/>
        <v>0</v>
      </c>
      <c r="EG6" s="69">
        <f t="shared" si="12"/>
        <v>0</v>
      </c>
      <c r="EH6" s="69">
        <f t="shared" si="12"/>
        <v>0</v>
      </c>
      <c r="EI6" s="69">
        <f t="shared" si="12"/>
        <v>0</v>
      </c>
      <c r="EJ6" s="77">
        <f t="shared" si="12"/>
        <v>2.e-002</v>
      </c>
      <c r="EK6" s="77">
        <f t="shared" si="12"/>
        <v>2.e-002</v>
      </c>
      <c r="EL6" s="77">
        <f t="shared" si="12"/>
        <v>1.e-002</v>
      </c>
      <c r="EM6" s="77">
        <f t="shared" si="12"/>
        <v>1.e-002</v>
      </c>
      <c r="EN6" s="77">
        <f t="shared" si="12"/>
        <v>2.e-002</v>
      </c>
      <c r="EO6" s="69" t="str">
        <f>IF(EO7="","",IF(EO7="-","【-】","【"&amp;SUBSTITUTE(TEXT(EO7,"#,##0.00"),"-","△")&amp;"】"))</f>
        <v>【0.02】</v>
      </c>
    </row>
    <row r="7" spans="1:145" s="55" customFormat="1">
      <c r="A7" s="56"/>
      <c r="B7" s="62">
        <v>2023</v>
      </c>
      <c r="C7" s="62">
        <v>362042</v>
      </c>
      <c r="D7" s="62">
        <v>47</v>
      </c>
      <c r="E7" s="62">
        <v>17</v>
      </c>
      <c r="F7" s="62">
        <v>5</v>
      </c>
      <c r="G7" s="62">
        <v>0</v>
      </c>
      <c r="H7" s="62" t="s">
        <v>97</v>
      </c>
      <c r="I7" s="62" t="s">
        <v>98</v>
      </c>
      <c r="J7" s="62" t="s">
        <v>99</v>
      </c>
      <c r="K7" s="62" t="s">
        <v>100</v>
      </c>
      <c r="L7" s="62" t="s">
        <v>101</v>
      </c>
      <c r="M7" s="62" t="s">
        <v>102</v>
      </c>
      <c r="N7" s="70" t="s">
        <v>38</v>
      </c>
      <c r="O7" s="70" t="s">
        <v>103</v>
      </c>
      <c r="P7" s="70">
        <v>4.12</v>
      </c>
      <c r="Q7" s="70">
        <v>100</v>
      </c>
      <c r="R7" s="70">
        <v>4400</v>
      </c>
      <c r="S7" s="70">
        <v>68969</v>
      </c>
      <c r="T7" s="70">
        <v>279.25</v>
      </c>
      <c r="U7" s="70">
        <v>246.98</v>
      </c>
      <c r="V7" s="70">
        <v>2820</v>
      </c>
      <c r="W7" s="70">
        <v>2.2400000000000002</v>
      </c>
      <c r="X7" s="70">
        <v>1258.93</v>
      </c>
      <c r="Y7" s="70">
        <v>100</v>
      </c>
      <c r="Z7" s="70">
        <v>100</v>
      </c>
      <c r="AA7" s="70">
        <v>100</v>
      </c>
      <c r="AB7" s="70">
        <v>97.47</v>
      </c>
      <c r="AC7" s="70">
        <v>110.78</v>
      </c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>
        <v>0</v>
      </c>
      <c r="BG7" s="70">
        <v>0</v>
      </c>
      <c r="BH7" s="70">
        <v>0</v>
      </c>
      <c r="BI7" s="70">
        <v>931.36</v>
      </c>
      <c r="BJ7" s="70">
        <v>927.78</v>
      </c>
      <c r="BK7" s="70">
        <v>654.71</v>
      </c>
      <c r="BL7" s="70">
        <v>783.8</v>
      </c>
      <c r="BM7" s="70">
        <v>778.81</v>
      </c>
      <c r="BN7" s="70">
        <v>718.49</v>
      </c>
      <c r="BO7" s="70">
        <v>743.31</v>
      </c>
      <c r="BP7" s="70">
        <v>785.1</v>
      </c>
      <c r="BQ7" s="70">
        <v>56.67</v>
      </c>
      <c r="BR7" s="70">
        <v>65.569999999999993</v>
      </c>
      <c r="BS7" s="70">
        <v>55.77</v>
      </c>
      <c r="BT7" s="70">
        <v>57.84</v>
      </c>
      <c r="BU7" s="70">
        <v>75.260000000000005</v>
      </c>
      <c r="BV7" s="70">
        <v>65.37</v>
      </c>
      <c r="BW7" s="70">
        <v>68.11</v>
      </c>
      <c r="BX7" s="70">
        <v>67.23</v>
      </c>
      <c r="BY7" s="70">
        <v>61.82</v>
      </c>
      <c r="BZ7" s="70">
        <v>61.15</v>
      </c>
      <c r="CA7" s="70">
        <v>56.93</v>
      </c>
      <c r="CB7" s="70">
        <v>178.89</v>
      </c>
      <c r="CC7" s="70">
        <v>151.22999999999999</v>
      </c>
      <c r="CD7" s="70">
        <v>177.65</v>
      </c>
      <c r="CE7" s="70">
        <v>164.24</v>
      </c>
      <c r="CF7" s="70">
        <v>150</v>
      </c>
      <c r="CG7" s="70">
        <v>228.99</v>
      </c>
      <c r="CH7" s="70">
        <v>222.41</v>
      </c>
      <c r="CI7" s="70">
        <v>228.21</v>
      </c>
      <c r="CJ7" s="70">
        <v>246.9</v>
      </c>
      <c r="CK7" s="70">
        <v>250.43</v>
      </c>
      <c r="CL7" s="70">
        <v>271.14999999999998</v>
      </c>
      <c r="CM7" s="70">
        <v>62.67</v>
      </c>
      <c r="CN7" s="70">
        <v>95.78</v>
      </c>
      <c r="CO7" s="70">
        <v>95.78</v>
      </c>
      <c r="CP7" s="70">
        <v>98.53</v>
      </c>
      <c r="CQ7" s="70">
        <v>76.64</v>
      </c>
      <c r="CR7" s="70">
        <v>54.06</v>
      </c>
      <c r="CS7" s="70">
        <v>55.26</v>
      </c>
      <c r="CT7" s="70">
        <v>54.54</v>
      </c>
      <c r="CU7" s="70">
        <v>52.9</v>
      </c>
      <c r="CV7" s="70">
        <v>52.63</v>
      </c>
      <c r="CW7" s="70">
        <v>49.87</v>
      </c>
      <c r="CX7" s="70">
        <v>95.94</v>
      </c>
      <c r="CY7" s="70">
        <v>96.02</v>
      </c>
      <c r="CZ7" s="70">
        <v>96.75</v>
      </c>
      <c r="DA7" s="70">
        <v>98.3</v>
      </c>
      <c r="DB7" s="70">
        <v>98.4</v>
      </c>
      <c r="DC7" s="70">
        <v>90.11</v>
      </c>
      <c r="DD7" s="70">
        <v>90.52</v>
      </c>
      <c r="DE7" s="70">
        <v>90.3</v>
      </c>
      <c r="DF7" s="70">
        <v>90.3</v>
      </c>
      <c r="DG7" s="70">
        <v>90.32</v>
      </c>
      <c r="DH7" s="70">
        <v>87.54</v>
      </c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>
        <v>0</v>
      </c>
      <c r="EF7" s="70">
        <v>0</v>
      </c>
      <c r="EG7" s="70">
        <v>0</v>
      </c>
      <c r="EH7" s="70">
        <v>0</v>
      </c>
      <c r="EI7" s="70">
        <v>0</v>
      </c>
      <c r="EJ7" s="70">
        <v>2.e-002</v>
      </c>
      <c r="EK7" s="70">
        <v>2.e-002</v>
      </c>
      <c r="EL7" s="70">
        <v>1.e-002</v>
      </c>
      <c r="EM7" s="70">
        <v>1.e-002</v>
      </c>
      <c r="EN7" s="70">
        <v>2.e-002</v>
      </c>
      <c r="EO7" s="70">
        <v>2.e-002</v>
      </c>
    </row>
    <row r="8" spans="1:145"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</row>
    <row r="9" spans="1:145">
      <c r="A9" s="57"/>
      <c r="B9" s="57" t="s">
        <v>104</v>
      </c>
      <c r="C9" s="57" t="s">
        <v>105</v>
      </c>
      <c r="D9" s="57" t="s">
        <v>106</v>
      </c>
      <c r="E9" s="57" t="s">
        <v>107</v>
      </c>
      <c r="F9" s="57" t="s">
        <v>108</v>
      </c>
      <c r="R9" s="71"/>
      <c r="Y9" s="71"/>
      <c r="Z9" s="71"/>
      <c r="AA9" s="71"/>
      <c r="AB9" s="71"/>
      <c r="AC9" s="71"/>
      <c r="AD9" s="71"/>
      <c r="AE9" s="71"/>
      <c r="AF9" s="71"/>
      <c r="AG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D9" s="71"/>
      <c r="EE9" s="71"/>
      <c r="EF9" s="71"/>
      <c r="EG9" s="71"/>
      <c r="EH9" s="71"/>
      <c r="EI9" s="71"/>
      <c r="EJ9" s="71"/>
      <c r="EK9" s="71"/>
      <c r="EL9" s="71"/>
      <c r="EM9" s="71"/>
    </row>
    <row r="10" spans="1:145">
      <c r="A10" s="57" t="s">
        <v>2</v>
      </c>
      <c r="B10" s="63">
        <f>DATEVALUE($B7-B11&amp;"/1/"&amp;B12)</f>
        <v>36892</v>
      </c>
      <c r="C10" s="63">
        <f>DATEVALUE($B7-C11&amp;"/1/"&amp;C12)</f>
        <v>37257</v>
      </c>
      <c r="D10" s="63">
        <f>DATEVALUE($B7-D11&amp;"/1/"&amp;D12)</f>
        <v>37623</v>
      </c>
      <c r="E10" s="63">
        <f>DATEVALUE($B7-E11&amp;"/1/"&amp;E12)</f>
        <v>37989</v>
      </c>
      <c r="F10" s="63">
        <f>DATEVALUE($B7-F11&amp;"/1/"&amp;F12)</f>
        <v>38356</v>
      </c>
    </row>
    <row r="11" spans="1:145">
      <c r="B11">
        <v>22</v>
      </c>
      <c r="C11">
        <v>21</v>
      </c>
      <c r="D11">
        <v>20</v>
      </c>
      <c r="E11">
        <v>19</v>
      </c>
      <c r="F11">
        <v>18</v>
      </c>
      <c r="G11" t="s">
        <v>109</v>
      </c>
    </row>
    <row r="12" spans="1:145">
      <c r="B12">
        <v>1</v>
      </c>
      <c r="C12">
        <v>1</v>
      </c>
      <c r="D12">
        <v>2</v>
      </c>
      <c r="E12">
        <v>3</v>
      </c>
      <c r="F12">
        <v>4</v>
      </c>
      <c r="G12" t="s">
        <v>110</v>
      </c>
    </row>
    <row r="13" spans="1:145">
      <c r="B13" t="s">
        <v>111</v>
      </c>
      <c r="C13" t="s">
        <v>112</v>
      </c>
      <c r="D13" t="s">
        <v>112</v>
      </c>
      <c r="E13" t="s">
        <v>112</v>
      </c>
      <c r="F13" t="s">
        <v>112</v>
      </c>
      <c r="G13" t="s">
        <v>113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inf20-u07</cp:lastModifiedBy>
  <dcterms:created xsi:type="dcterms:W3CDTF">2025-01-24T07:36:04Z</dcterms:created>
  <dcterms:modified xsi:type="dcterms:W3CDTF">2025-02-12T23:27:58Z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2025-02-12T23:27:58Z</vt:filetime>
  </property>
</Properties>
</file>