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2［法適］簡易水道\"/>
    </mc:Choice>
  </mc:AlternateContent>
  <xr:revisionPtr revIDLastSave="0" documentId="13_ncr:1_{1707BFC9-D132-4DA5-BC5E-E377BB80F3EE}" xr6:coauthVersionLast="47" xr6:coauthVersionMax="47" xr10:uidLastSave="{00000000-0000-0000-0000-000000000000}"/>
  <workbookProtection workbookAlgorithmName="SHA-512" workbookHashValue="GUcz4DoKLKEs2t7ANJT5KQJZJVpvAiXhGHbwkQmNKUQr3DNgb4iq5TW0o7xn3FEuBzTn1WwU55U57HEi7hN1Uw==" workbookSaltValue="ZOtE3i9OyFnt/Q7/wT81t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O6" i="5"/>
  <c r="I10" i="4" s="1"/>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AT10" i="4"/>
  <c r="AL10" i="4"/>
  <c r="P10" i="4"/>
  <c r="B10" i="4"/>
  <c r="AT8" i="4"/>
  <c r="AD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<sst xmlns="http://schemas.openxmlformats.org/spreadsheetml/2006/main" count="233" uniqueCount="116">
  <si>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</si>
  <si>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</si>
  <si>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</si>
  <si>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</si>
  <si>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</si>
  <si>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</si>
  <si>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</si>
  <si>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</si>
  <si>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</si>
  <si>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</si>
  <si>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</si>
  <si>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</si>
  <si>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</si>
  <si>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</si>
  <si>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</si>
  <si>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</si>
  <si>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</si>
  <si>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</si>
  <si>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</si>
  <si>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</si>
  <si>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</si>
  <si>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</si>
  <si>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</si>
  <si>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</si>
  <si>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</si>
  <si>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</si>
  <si>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</si>
  <si>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</si>
  <si>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</si>
  <si>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</si>
  <si>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</si>
  <si>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</si>
  <si>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</si>
  <si>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</si>
  <si>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</si>
  <si>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</si>
  <si>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</si>
  <si>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</si>
  <si>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</si>
  <si>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</si>
  <si>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</si>
  <si>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</si>
  <si>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</si>
  <si>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</si>
  <si>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</si>
  <si>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</si>
  <si>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</si>
  <si>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</si>
  <si>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</si>
  <si>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</si>
  <si>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</si>
  <si>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</si>
  <si>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</si>
  <si>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</si>
  <si>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</si>
  <si>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</si>
  <si>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</si>
  <si>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</si>
  <si>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</si>
  <si>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</si>
  <si>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</si>
  <si>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</si>
  <si>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</si>
  <si>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</si>
  <si>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</si>
  <si>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</si>
  <si>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</si>
  <si>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</si>
  <si>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</si>
  <si>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</si>
  <si>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</si>
  <si>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</si>
  <si>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</si>
  <si>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</si>
  <si>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</si>
  <si>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</si>
  <si>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</si>
  <si>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</si>
  <si>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</si>
  <si>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</si>
  <si>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</si>
  <si>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</si>
  <si>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</si>
  <si>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</si>
  <si>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</si>
  <si>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</si>
  <si>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</si>
  <si>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</si>
  <si>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</si>
  <si>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</si>
  <si>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</si>
  <si>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</si>
  <si>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</si>
  <si>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</si>
  <si>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</si>
  <si>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</si>
  <si>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</si>
  <si>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</si>
  <si>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</si>
  <si>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</si>
  <si>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</si>
  <si>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</si>
  <si>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</si>
  <si>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</si>
  <si>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</si>
  <si>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</si>
  <si>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</si>
  <si>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</si>
  <si>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</si>
  <si>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</si>
  <si>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</si>
  <si>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</si>
  <si>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</si>
  <si>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①収益的収支比率について
　当該指標は122.94%で、単年度の収支が黒字であることを示しています。これは公営企業会計法適用に伴う打切り決算の為生じたものであります。本来であれば給水収益や一般会計からの繰入金等の自主財源が不足しているため、使用料徴収の強化等により自主財源を確保する必要があります。
④企業債残高対給水収益比率について
　当該指標は給水収益に対する企業債残高の規模を表す指標です。当会計は給水収益の減少および建設改良費に係る企業債残高の増加により比率が悪化しています。使用料徴収の強化及び建設改良費の財源となる補助金の活用により改善に努めます。
⑤料金回収率について
　当該指標は給水に係る費用がどの程度給水収益で賄えているかを表した指標です。料金回収率が100%を下回る場合は、給水に係る費用を給水収益以外の収入で賄われていることを意味します。当会計においては、給水人口減少に伴い料金収入も減少していることから、将来世代の負担を勘案した適正な料金改定を検討するとともに使用料徴収の強化により回収率の改善に努めます。
⑥給水原価について
　当該指標は有収水量１m3当たりにどれだけの費用がかかっているかを表す指標です。当会計は地理的条件や給水人口の減少に伴い1m3当たりにかかる費用が高くなっています。使用料徴収の強化、経常経費の抑制による改善に努めます。
⑦施設利用率について
　一日配水能力に対する一日平均配水量の割合であり、施設の利用状況や適正規模を判断する指標となります。一般的に高い数値であることが望まれますが、類似団体と比較しても適切な施設規模が保たれているものと判断します。
⑧有収率について
　施設の稼働が収益につながっているかを判断する指標となります。100%に近ければ近いほど施設の稼働状況が収益に反映されていると言えます。配水流量計の不感や配管上の漏水により水道施設から給水される水量が収益に結びついていないと考えられるため、機器更新等によりその対策を講じます。</t>
    <rPh sb="53" eb="59">
      <t>コウエイキギョウカイケイ</t>
    </rPh>
    <rPh sb="59" eb="62">
      <t>ホウテキヨウ</t>
    </rPh>
    <rPh sb="63" eb="64">
      <t>トモナ</t>
    </rPh>
    <rPh sb="65" eb="67">
      <t>ウチキ</t>
    </rPh>
    <rPh sb="68" eb="70">
      <t>ケッサン</t>
    </rPh>
    <rPh sb="71" eb="72">
      <t>タメ</t>
    </rPh>
    <rPh sb="72" eb="73">
      <t>ショウ</t>
    </rPh>
    <rPh sb="83" eb="85">
      <t>ホンライ</t>
    </rPh>
    <phoneticPr fontId="4"/>
  </si>
  <si>
    <t>管路更新率について
　法定耐用年数に達した管路について少しずつではあるが更新を行っている。しかしながら、その財源確保に苦慮しており年度毎の管路敷設延長は限られたものとなっている。　
　これから更新期を迎える管路を含め、計画的な更新が行えるよう建設改良費の財源として活用できる補助金の確保や基幹となる管路の把握に努める。</t>
    <phoneticPr fontId="4"/>
  </si>
  <si>
    <t>　本町は過疎化が進み人口の減少が著しく、水道料金の収入も年々減少している。施設数も18施設あり、その殆どで老朽化が進んでいるため、配水管上での漏水や機械設備の更新等に係る維持費も増加している。財源確保のためにも施設統合等の合理化による経営改善を行う必要があると考えるが、本町の地理的条件を考慮すると検討すべき内容が多くあり即時対応できるものではないことから、経常経費の抑制や使用料徴収の強化等、直ちに実行できるものから対応し、将来世代の負担を勘案した適正な料金改定の検討および建設改良費の財源となる補助金の活用を含めた経営改善に向けた取組を推進し、持続可能な事業となるよう経営の健全化に努める。</t>
    <rPh sb="79" eb="81">
      <t>コウシン</t>
    </rPh>
    <rPh sb="81" eb="82">
      <t>トウ</t>
    </rPh>
    <rPh sb="83" eb="84">
      <t>カカ</t>
    </rPh>
    <rPh sb="85" eb="87">
      <t>イジ</t>
    </rPh>
    <rPh sb="96" eb="98">
      <t>ザイゲン</t>
    </rPh>
    <rPh sb="98" eb="100">
      <t>カクホ</t>
    </rPh>
    <rPh sb="105" eb="107">
      <t>シセツ</t>
    </rPh>
    <rPh sb="107" eb="109">
      <t>トウゴウ</t>
    </rPh>
    <rPh sb="109" eb="110">
      <t>トウ</t>
    </rPh>
    <rPh sb="111" eb="114">
      <t>ゴウリカ</t>
    </rPh>
    <rPh sb="117" eb="119">
      <t>ケイエイ</t>
    </rPh>
    <rPh sb="119" eb="121">
      <t>カイゼン</t>
    </rPh>
    <rPh sb="122" eb="123">
      <t>オコナ</t>
    </rPh>
    <rPh sb="124" eb="126">
      <t>ヒツヨウ</t>
    </rPh>
    <rPh sb="130" eb="131">
      <t>カンガ</t>
    </rPh>
    <rPh sb="135" eb="137">
      <t>ホンチョウ</t>
    </rPh>
    <rPh sb="138" eb="141">
      <t>チリテキ</t>
    </rPh>
    <rPh sb="141" eb="143">
      <t>ジョウケン</t>
    </rPh>
    <rPh sb="144" eb="146">
      <t>コウリョ</t>
    </rPh>
    <rPh sb="149" eb="151">
      <t>ケントウ</t>
    </rPh>
    <rPh sb="154" eb="156">
      <t>ナイヨウ</t>
    </rPh>
    <rPh sb="157" eb="158">
      <t>オオ</t>
    </rPh>
    <rPh sb="161" eb="163">
      <t>ソクジ</t>
    </rPh>
    <rPh sb="163" eb="165">
      <t>タイオウ</t>
    </rPh>
    <rPh sb="179" eb="181">
      <t>ケイジョウ</t>
    </rPh>
    <rPh sb="181" eb="183">
      <t>ケイヒ</t>
    </rPh>
    <rPh sb="184" eb="186">
      <t>ヨクセイ</t>
    </rPh>
    <rPh sb="187" eb="189">
      <t>シヨウ</t>
    </rPh>
    <rPh sb="195" eb="196">
      <t>トウ</t>
    </rPh>
    <rPh sb="197" eb="198">
      <t>タダ</t>
    </rPh>
    <rPh sb="200" eb="202">
      <t>ジッコウ</t>
    </rPh>
    <rPh sb="209" eb="211">
      <t>タイオウ</t>
    </rPh>
    <rPh sb="213" eb="215">
      <t>ショウライ</t>
    </rPh>
    <rPh sb="215" eb="217">
      <t>セダイ</t>
    </rPh>
    <rPh sb="238" eb="240">
      <t>ケンセツ</t>
    </rPh>
    <rPh sb="240" eb="243">
      <t>カイリョウヒ</t>
    </rPh>
    <rPh sb="244" eb="246">
      <t>ザイゲン</t>
    </rPh>
    <rPh sb="249" eb="252">
      <t>ホジョキン</t>
    </rPh>
    <rPh sb="253" eb="255">
      <t>カツヨウ</t>
    </rPh>
    <rPh sb="256" eb="257">
      <t>フク</t>
    </rPh>
    <rPh sb="274" eb="276">
      <t>ジゾク</t>
    </rPh>
    <rPh sb="276" eb="278">
      <t>カノウ</t>
    </rPh>
    <rPh sb="279" eb="28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</si>
</sst>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1.65</c:v>
                </c:pt>
                <c:pt idx="2">
                  <c:v>1.28</c:v>
                </c:pt>
                <c:pt idx="3" formatCode="#,##0.00;&quot;△&quot;#,##0.00">
                  <c:v>0</c:v>
                </c:pt>
                <c:pt idx="4" formatCode="#,##0.00;&quot;△&quot;#,##0.00">
                  <c:v>0</c:v>
                </c:pt>
              </c:numCache>
            </c:numRef>
          </c:val>
          <c:extLst>
            <c:ext xmlns:c16="http://schemas.microsoft.com/office/drawing/2014/chart" uri="{C3380CC4-5D6E-409C-BE32-E72D297353CC}">
              <c16:uniqueId val="{00000000-95DF-4768-ABCB-D7A463B71AD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95DF-4768-ABCB-D7A463B71AD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64.400000000000006</c:v>
                </c:pt>
                <c:pt idx="1">
                  <c:v>70.400000000000006</c:v>
                </c:pt>
                <c:pt idx="2">
                  <c:v>66.09</c:v>
                </c:pt>
                <c:pt idx="3">
                  <c:v>66.459999999999994</c:v>
                </c:pt>
                <c:pt idx="4">
                  <c:v>62.94</c:v>
                </c:pt>
              </c:numCache>
            </c:numRef>
          </c:val>
          <c:extLst>
            <c:ext xmlns:c16="http://schemas.microsoft.com/office/drawing/2014/chart" uri="{C3380CC4-5D6E-409C-BE32-E72D297353CC}">
              <c16:uniqueId val="{00000000-4A73-4242-8249-33D1B5C782F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4A73-4242-8249-33D1B5C782F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74.84</c:v>
                </c:pt>
                <c:pt idx="1">
                  <c:v>66.91</c:v>
                </c:pt>
                <c:pt idx="2">
                  <c:v>70.37</c:v>
                </c:pt>
                <c:pt idx="3">
                  <c:v>69.430000000000007</c:v>
                </c:pt>
                <c:pt idx="4">
                  <c:v>70.86</c:v>
                </c:pt>
              </c:numCache>
            </c:numRef>
          </c:val>
          <c:extLst>
            <c:ext xmlns:c16="http://schemas.microsoft.com/office/drawing/2014/chart" uri="{C3380CC4-5D6E-409C-BE32-E72D297353CC}">
              <c16:uniqueId val="{00000000-7586-4751-865B-B4A913EAC09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7586-4751-865B-B4A913EAC09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131.27000000000001</c:v>
                </c:pt>
                <c:pt idx="1">
                  <c:v>97.97</c:v>
                </c:pt>
                <c:pt idx="2">
                  <c:v>85.34</c:v>
                </c:pt>
                <c:pt idx="3">
                  <c:v>76.25</c:v>
                </c:pt>
                <c:pt idx="4">
                  <c:v>122.94</c:v>
                </c:pt>
              </c:numCache>
            </c:numRef>
          </c:val>
          <c:extLst>
            <c:ext xmlns:c16="http://schemas.microsoft.com/office/drawing/2014/chart" uri="{C3380CC4-5D6E-409C-BE32-E72D297353CC}">
              <c16:uniqueId val="{00000000-988C-4E38-B345-014FBEAF678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988C-4E38-B345-014FBEAF678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D-4DFE-B441-0A5D2AE8469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D-4DFE-B441-0A5D2AE8469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6-4C4E-8D77-C549486FCCC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6-4C4E-8D77-C549486FCCC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9-4D52-8BF7-060BCFA5A4C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9-4D52-8BF7-060BCFA5A4C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09-483B-BC4E-4F5C4B224F9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09-483B-BC4E-4F5C4B224F9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915.33</c:v>
                </c:pt>
                <c:pt idx="1">
                  <c:v>987.5</c:v>
                </c:pt>
                <c:pt idx="2">
                  <c:v>1030.3399999999999</c:v>
                </c:pt>
                <c:pt idx="3">
                  <c:v>1057.26</c:v>
                </c:pt>
                <c:pt idx="4">
                  <c:v>1109.33</c:v>
                </c:pt>
              </c:numCache>
            </c:numRef>
          </c:val>
          <c:extLst>
            <c:ext xmlns:c16="http://schemas.microsoft.com/office/drawing/2014/chart" uri="{C3380CC4-5D6E-409C-BE32-E72D297353CC}">
              <c16:uniqueId val="{00000000-8692-40DA-BBCE-321CDD99C5A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8692-40DA-BBCE-321CDD99C5A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71.23</c:v>
                </c:pt>
                <c:pt idx="1">
                  <c:v>61.06</c:v>
                </c:pt>
                <c:pt idx="2">
                  <c:v>56.52</c:v>
                </c:pt>
                <c:pt idx="3">
                  <c:v>52.06</c:v>
                </c:pt>
                <c:pt idx="4">
                  <c:v>65.98</c:v>
                </c:pt>
              </c:numCache>
            </c:numRef>
          </c:val>
          <c:extLst>
            <c:ext xmlns:c16="http://schemas.microsoft.com/office/drawing/2014/chart" uri="{C3380CC4-5D6E-409C-BE32-E72D297353CC}">
              <c16:uniqueId val="{00000000-8571-430E-A68E-87FFC39EF3B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8571-430E-A68E-87FFC39EF3B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175.99</c:v>
                </c:pt>
                <c:pt idx="1">
                  <c:v>207.91</c:v>
                </c:pt>
                <c:pt idx="2">
                  <c:v>223.77</c:v>
                </c:pt>
                <c:pt idx="3">
                  <c:v>240.72</c:v>
                </c:pt>
                <c:pt idx="4">
                  <c:v>174.42</c:v>
                </c:pt>
              </c:numCache>
            </c:numRef>
          </c:val>
          <c:extLst>
            <c:ext xmlns:c16="http://schemas.microsoft.com/office/drawing/2014/chart" uri="{C3380CC4-5D6E-409C-BE32-E72D297353CC}">
              <c16:uniqueId val="{00000000-ABA7-4016-94E2-F7877C34313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ABA7-4016-94E2-F7877C34313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徳島県　那賀町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3" t="s">
        <v>9</v>
      </c>
      <c r="BM7" s="74"/>
      <c r="BN7" s="74"/>
      <c r="BO7" s="74"/>
      <c r="BP7" s="74"/>
      <c r="BQ7" s="74"/>
      <c r="BR7" s="74"/>
      <c r="BS7" s="74"/>
      <c r="BT7" s="74"/>
      <c r="BU7" s="74"/>
      <c r="BV7" s="74"/>
      <c r="BW7" s="74"/>
      <c r="BX7" s="74"/>
      <c r="BY7" s="75"/>
    </row>
    <row r="8" spans="1:78" ht="18.75" customHeight="1" x14ac:dyDescent="0.15">
      <c r="A8" s="2"/>
      <c r="B8" s="70" t="str">
        <f>データ!$I$6</f>
        <v>法非適用</v>
      </c>
      <c r="C8" s="70"/>
      <c r="D8" s="70"/>
      <c r="E8" s="70"/>
      <c r="F8" s="70"/>
      <c r="G8" s="70"/>
      <c r="H8" s="70"/>
      <c r="I8" s="70" t="str">
        <f>データ!$J$6</f>
        <v>水道事業</v>
      </c>
      <c r="J8" s="70"/>
      <c r="K8" s="70"/>
      <c r="L8" s="70"/>
      <c r="M8" s="70"/>
      <c r="N8" s="70"/>
      <c r="O8" s="70"/>
      <c r="P8" s="70" t="str">
        <f>データ!$K$6</f>
        <v>簡易水道事業</v>
      </c>
      <c r="Q8" s="70"/>
      <c r="R8" s="70"/>
      <c r="S8" s="70"/>
      <c r="T8" s="70"/>
      <c r="U8" s="70"/>
      <c r="V8" s="70"/>
      <c r="W8" s="70" t="str">
        <f>データ!$L$6</f>
        <v>D2</v>
      </c>
      <c r="X8" s="70"/>
      <c r="Y8" s="70"/>
      <c r="Z8" s="70"/>
      <c r="AA8" s="70"/>
      <c r="AB8" s="70"/>
      <c r="AC8" s="70"/>
      <c r="AD8" s="70" t="str">
        <f>データ!$M$6</f>
        <v>非設置</v>
      </c>
      <c r="AE8" s="70"/>
      <c r="AF8" s="70"/>
      <c r="AG8" s="70"/>
      <c r="AH8" s="70"/>
      <c r="AI8" s="70"/>
      <c r="AJ8" s="70"/>
      <c r="AK8" s="2"/>
      <c r="AL8" s="65">
        <f>データ!$R$6</f>
        <v>7278</v>
      </c>
      <c r="AM8" s="65"/>
      <c r="AN8" s="65"/>
      <c r="AO8" s="65"/>
      <c r="AP8" s="65"/>
      <c r="AQ8" s="65"/>
      <c r="AR8" s="65"/>
      <c r="AS8" s="65"/>
      <c r="AT8" s="35">
        <f>データ!$S$6</f>
        <v>694.98</v>
      </c>
      <c r="AU8" s="35"/>
      <c r="AV8" s="35"/>
      <c r="AW8" s="35"/>
      <c r="AX8" s="35"/>
      <c r="AY8" s="35"/>
      <c r="AZ8" s="35"/>
      <c r="BA8" s="35"/>
      <c r="BB8" s="35">
        <f>データ!$T$6</f>
        <v>10.47</v>
      </c>
      <c r="BC8" s="35"/>
      <c r="BD8" s="35"/>
      <c r="BE8" s="35"/>
      <c r="BF8" s="35"/>
      <c r="BG8" s="35"/>
      <c r="BH8" s="35"/>
      <c r="BI8" s="35"/>
      <c r="BJ8" s="3"/>
      <c r="BK8" s="3"/>
      <c r="BL8" s="66" t="s">
        <v>10</v>
      </c>
      <c r="BM8" s="67"/>
      <c r="BN8" s="68" t="s">
        <v>11</v>
      </c>
      <c r="BO8" s="68"/>
      <c r="BP8" s="68"/>
      <c r="BQ8" s="68"/>
      <c r="BR8" s="68"/>
      <c r="BS8" s="68"/>
      <c r="BT8" s="68"/>
      <c r="BU8" s="68"/>
      <c r="BV8" s="68"/>
      <c r="BW8" s="68"/>
      <c r="BX8" s="68"/>
      <c r="BY8" s="69"/>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70.95</v>
      </c>
      <c r="Q10" s="35"/>
      <c r="R10" s="35"/>
      <c r="S10" s="35"/>
      <c r="T10" s="35"/>
      <c r="U10" s="35"/>
      <c r="V10" s="35"/>
      <c r="W10" s="65">
        <f>データ!$Q$6</f>
        <v>2200</v>
      </c>
      <c r="X10" s="65"/>
      <c r="Y10" s="65"/>
      <c r="Z10" s="65"/>
      <c r="AA10" s="65"/>
      <c r="AB10" s="65"/>
      <c r="AC10" s="65"/>
      <c r="AD10" s="2"/>
      <c r="AE10" s="2"/>
      <c r="AF10" s="2"/>
      <c r="AG10" s="2"/>
      <c r="AH10" s="2"/>
      <c r="AI10" s="2"/>
      <c r="AJ10" s="2"/>
      <c r="AK10" s="2"/>
      <c r="AL10" s="65">
        <f>データ!$U$6</f>
        <v>5091</v>
      </c>
      <c r="AM10" s="65"/>
      <c r="AN10" s="65"/>
      <c r="AO10" s="65"/>
      <c r="AP10" s="65"/>
      <c r="AQ10" s="65"/>
      <c r="AR10" s="65"/>
      <c r="AS10" s="65"/>
      <c r="AT10" s="35">
        <f>データ!$V$6</f>
        <v>24.13</v>
      </c>
      <c r="AU10" s="35"/>
      <c r="AV10" s="35"/>
      <c r="AW10" s="35"/>
      <c r="AX10" s="35"/>
      <c r="AY10" s="35"/>
      <c r="AZ10" s="35"/>
      <c r="BA10" s="35"/>
      <c r="BB10" s="35">
        <f>データ!$W$6</f>
        <v>210.98</v>
      </c>
      <c r="BC10" s="35"/>
      <c r="BD10" s="35"/>
      <c r="BE10" s="35"/>
      <c r="BF10" s="35"/>
      <c r="BG10" s="35"/>
      <c r="BH10" s="35"/>
      <c r="BI10" s="3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113</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6"/>
      <c r="BN63" s="46"/>
      <c r="BO63" s="46"/>
      <c r="BP63" s="46"/>
      <c r="BQ63" s="46"/>
      <c r="BR63" s="46"/>
      <c r="BS63" s="46"/>
      <c r="BT63" s="46"/>
      <c r="BU63" s="46"/>
      <c r="BV63" s="46"/>
      <c r="BW63" s="46"/>
      <c r="BX63" s="46"/>
      <c r="BY63" s="46"/>
      <c r="BZ63" s="4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115</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5"/>
      <c r="BM82" s="46"/>
      <c r="BN82" s="46"/>
      <c r="BO82" s="46"/>
      <c r="BP82" s="46"/>
      <c r="BQ82" s="46"/>
      <c r="BR82" s="46"/>
      <c r="BS82" s="46"/>
      <c r="BT82" s="46"/>
      <c r="BU82" s="46"/>
      <c r="BV82" s="46"/>
      <c r="BW82" s="46"/>
      <c r="BX82" s="46"/>
      <c r="BY82" s="46"/>
      <c r="BZ82" s="4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RKkxJkUwn+mBmFeJhEtY9NVFiE1LdbfHAGAJTgBDDPq0Vkw24twGJkrWmHzWfku6TRPtYWG2mNskE6GBHPAaRA==" saltValue="KUOppfh4ENvkflf+U7vC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363685</v>
      </c>
      <c r="D6" s="20">
        <f t="shared" si="3"/>
        <v>47</v>
      </c>
      <c r="E6" s="20">
        <f t="shared" si="3"/>
        <v>1</v>
      </c>
      <c r="F6" s="20">
        <f t="shared" si="3"/>
        <v>0</v>
      </c>
      <c r="G6" s="20">
        <f t="shared" si="3"/>
        <v>0</v>
      </c>
      <c r="H6" s="20" t="str">
        <f t="shared" si="3"/>
        <v>徳島県　那賀町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70.95</v>
      </c>
      <c r="Q6" s="21">
        <f t="shared" si="3"/>
        <v>2200</v>
      </c>
      <c r="R6" s="21">
        <f t="shared" si="3"/>
        <v>7278</v>
      </c>
      <c r="S6" s="21">
        <f t="shared" si="3"/>
        <v>694.98</v>
      </c>
      <c r="T6" s="21">
        <f t="shared" si="3"/>
        <v>10.47</v>
      </c>
      <c r="U6" s="21">
        <f t="shared" si="3"/>
        <v>5091</v>
      </c>
      <c r="V6" s="21">
        <f t="shared" si="3"/>
        <v>24.13</v>
      </c>
      <c r="W6" s="21">
        <f t="shared" si="3"/>
        <v>210.98</v>
      </c>
      <c r="X6" s="22">
        <f>IF(X7="",NA(),X7)</f>
        <v>131.27000000000001</v>
      </c>
      <c r="Y6" s="22">
        <f t="shared" ref="Y6:AG6" si="4">IF(Y7="",NA(),Y7)</f>
        <v>97.97</v>
      </c>
      <c r="Z6" s="22">
        <f t="shared" si="4"/>
        <v>85.34</v>
      </c>
      <c r="AA6" s="22">
        <f t="shared" si="4"/>
        <v>76.25</v>
      </c>
      <c r="AB6" s="22">
        <f t="shared" si="4"/>
        <v>122.94</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915.33</v>
      </c>
      <c r="BF6" s="22">
        <f t="shared" ref="BF6:BN6" si="7">IF(BF7="",NA(),BF7)</f>
        <v>987.5</v>
      </c>
      <c r="BG6" s="22">
        <f t="shared" si="7"/>
        <v>1030.3399999999999</v>
      </c>
      <c r="BH6" s="22">
        <f t="shared" si="7"/>
        <v>1057.26</v>
      </c>
      <c r="BI6" s="22">
        <f t="shared" si="7"/>
        <v>1109.33</v>
      </c>
      <c r="BJ6" s="22">
        <f t="shared" si="7"/>
        <v>1245.46</v>
      </c>
      <c r="BK6" s="22">
        <f t="shared" si="7"/>
        <v>834.1</v>
      </c>
      <c r="BL6" s="22">
        <f t="shared" si="7"/>
        <v>853.42</v>
      </c>
      <c r="BM6" s="22">
        <f t="shared" si="7"/>
        <v>906.61</v>
      </c>
      <c r="BN6" s="22">
        <f t="shared" si="7"/>
        <v>1008.49</v>
      </c>
      <c r="BO6" s="21" t="str">
        <f>IF(BO7="","",IF(BO7="-","【-】","【"&amp;SUBSTITUTE(TEXT(BO7,"#,##0.00"),"-","△")&amp;"】"))</f>
        <v>【1,045.20】</v>
      </c>
      <c r="BP6" s="22">
        <f>IF(BP7="",NA(),BP7)</f>
        <v>71.23</v>
      </c>
      <c r="BQ6" s="22">
        <f t="shared" ref="BQ6:BY6" si="8">IF(BQ7="",NA(),BQ7)</f>
        <v>61.06</v>
      </c>
      <c r="BR6" s="22">
        <f t="shared" si="8"/>
        <v>56.52</v>
      </c>
      <c r="BS6" s="22">
        <f t="shared" si="8"/>
        <v>52.06</v>
      </c>
      <c r="BT6" s="22">
        <f t="shared" si="8"/>
        <v>65.98</v>
      </c>
      <c r="BU6" s="22">
        <f t="shared" si="8"/>
        <v>51.08</v>
      </c>
      <c r="BV6" s="22">
        <f t="shared" si="8"/>
        <v>64.44</v>
      </c>
      <c r="BW6" s="22">
        <f t="shared" si="8"/>
        <v>60.53</v>
      </c>
      <c r="BX6" s="22">
        <f t="shared" si="8"/>
        <v>56.38</v>
      </c>
      <c r="BY6" s="22">
        <f t="shared" si="8"/>
        <v>53.79</v>
      </c>
      <c r="BZ6" s="21" t="str">
        <f>IF(BZ7="","",IF(BZ7="-","【-】","【"&amp;SUBSTITUTE(TEXT(BZ7,"#,##0.00"),"-","△")&amp;"】"))</f>
        <v>【49.51】</v>
      </c>
      <c r="CA6" s="22">
        <f>IF(CA7="",NA(),CA7)</f>
        <v>175.99</v>
      </c>
      <c r="CB6" s="22">
        <f t="shared" ref="CB6:CJ6" si="9">IF(CB7="",NA(),CB7)</f>
        <v>207.91</v>
      </c>
      <c r="CC6" s="22">
        <f t="shared" si="9"/>
        <v>223.77</v>
      </c>
      <c r="CD6" s="22">
        <f t="shared" si="9"/>
        <v>240.72</v>
      </c>
      <c r="CE6" s="22">
        <f t="shared" si="9"/>
        <v>174.42</v>
      </c>
      <c r="CF6" s="22">
        <f t="shared" si="9"/>
        <v>262.13</v>
      </c>
      <c r="CG6" s="22">
        <f t="shared" si="9"/>
        <v>197.14</v>
      </c>
      <c r="CH6" s="22">
        <f t="shared" si="9"/>
        <v>210.72</v>
      </c>
      <c r="CI6" s="22">
        <f t="shared" si="9"/>
        <v>227.71</v>
      </c>
      <c r="CJ6" s="22">
        <f t="shared" si="9"/>
        <v>216.64</v>
      </c>
      <c r="CK6" s="21" t="str">
        <f>IF(CK7="","",IF(CK7="-","【-】","【"&amp;SUBSTITUTE(TEXT(CK7,"#,##0.00"),"-","△")&amp;"】"))</f>
        <v>【317.14】</v>
      </c>
      <c r="CL6" s="22">
        <f>IF(CL7="",NA(),CL7)</f>
        <v>64.400000000000006</v>
      </c>
      <c r="CM6" s="22">
        <f t="shared" ref="CM6:CU6" si="10">IF(CM7="",NA(),CM7)</f>
        <v>70.400000000000006</v>
      </c>
      <c r="CN6" s="22">
        <f t="shared" si="10"/>
        <v>66.09</v>
      </c>
      <c r="CO6" s="22">
        <f t="shared" si="10"/>
        <v>66.459999999999994</v>
      </c>
      <c r="CP6" s="22">
        <f t="shared" si="10"/>
        <v>62.94</v>
      </c>
      <c r="CQ6" s="22">
        <f t="shared" si="10"/>
        <v>54.9</v>
      </c>
      <c r="CR6" s="22">
        <f t="shared" si="10"/>
        <v>55.7</v>
      </c>
      <c r="CS6" s="22">
        <f t="shared" si="10"/>
        <v>54.87</v>
      </c>
      <c r="CT6" s="22">
        <f t="shared" si="10"/>
        <v>54.82</v>
      </c>
      <c r="CU6" s="22">
        <f t="shared" si="10"/>
        <v>55</v>
      </c>
      <c r="CV6" s="21" t="str">
        <f>IF(CV7="","",IF(CV7="-","【-】","【"&amp;SUBSTITUTE(TEXT(CV7,"#,##0.00"),"-","△")&amp;"】"))</f>
        <v>【55.00】</v>
      </c>
      <c r="CW6" s="22">
        <f>IF(CW7="",NA(),CW7)</f>
        <v>74.84</v>
      </c>
      <c r="CX6" s="22">
        <f t="shared" ref="CX6:DF6" si="11">IF(CX7="",NA(),CX7)</f>
        <v>66.91</v>
      </c>
      <c r="CY6" s="22">
        <f t="shared" si="11"/>
        <v>70.37</v>
      </c>
      <c r="CZ6" s="22">
        <f t="shared" si="11"/>
        <v>69.430000000000007</v>
      </c>
      <c r="DA6" s="22">
        <f t="shared" si="11"/>
        <v>70.86</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1.65</v>
      </c>
      <c r="EF6" s="22">
        <f t="shared" si="14"/>
        <v>1.28</v>
      </c>
      <c r="EG6" s="21">
        <f t="shared" si="14"/>
        <v>0</v>
      </c>
      <c r="EH6" s="21">
        <f t="shared" si="14"/>
        <v>0</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15">
      <c r="A7" s="15"/>
      <c r="B7" s="24">
        <v>2023</v>
      </c>
      <c r="C7" s="24">
        <v>363685</v>
      </c>
      <c r="D7" s="24">
        <v>47</v>
      </c>
      <c r="E7" s="24">
        <v>1</v>
      </c>
      <c r="F7" s="24">
        <v>0</v>
      </c>
      <c r="G7" s="24">
        <v>0</v>
      </c>
      <c r="H7" s="24" t="s">
        <v>96</v>
      </c>
      <c r="I7" s="24" t="s">
        <v>97</v>
      </c>
      <c r="J7" s="24" t="s">
        <v>98</v>
      </c>
      <c r="K7" s="24" t="s">
        <v>99</v>
      </c>
      <c r="L7" s="24" t="s">
        <v>100</v>
      </c>
      <c r="M7" s="24" t="s">
        <v>101</v>
      </c>
      <c r="N7" s="25" t="s">
        <v>102</v>
      </c>
      <c r="O7" s="25" t="s">
        <v>103</v>
      </c>
      <c r="P7" s="25">
        <v>70.95</v>
      </c>
      <c r="Q7" s="25">
        <v>2200</v>
      </c>
      <c r="R7" s="25">
        <v>7278</v>
      </c>
      <c r="S7" s="25">
        <v>694.98</v>
      </c>
      <c r="T7" s="25">
        <v>10.47</v>
      </c>
      <c r="U7" s="25">
        <v>5091</v>
      </c>
      <c r="V7" s="25">
        <v>24.13</v>
      </c>
      <c r="W7" s="25">
        <v>210.98</v>
      </c>
      <c r="X7" s="25">
        <v>131.27000000000001</v>
      </c>
      <c r="Y7" s="25">
        <v>97.97</v>
      </c>
      <c r="Z7" s="25">
        <v>85.34</v>
      </c>
      <c r="AA7" s="25">
        <v>76.25</v>
      </c>
      <c r="AB7" s="25">
        <v>122.94</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915.33</v>
      </c>
      <c r="BF7" s="25">
        <v>987.5</v>
      </c>
      <c r="BG7" s="25">
        <v>1030.3399999999999</v>
      </c>
      <c r="BH7" s="25">
        <v>1057.26</v>
      </c>
      <c r="BI7" s="25">
        <v>1109.33</v>
      </c>
      <c r="BJ7" s="25">
        <v>1245.46</v>
      </c>
      <c r="BK7" s="25">
        <v>834.1</v>
      </c>
      <c r="BL7" s="25">
        <v>853.42</v>
      </c>
      <c r="BM7" s="25">
        <v>906.61</v>
      </c>
      <c r="BN7" s="25">
        <v>1008.49</v>
      </c>
      <c r="BO7" s="25">
        <v>1045.2</v>
      </c>
      <c r="BP7" s="25">
        <v>71.23</v>
      </c>
      <c r="BQ7" s="25">
        <v>61.06</v>
      </c>
      <c r="BR7" s="25">
        <v>56.52</v>
      </c>
      <c r="BS7" s="25">
        <v>52.06</v>
      </c>
      <c r="BT7" s="25">
        <v>65.98</v>
      </c>
      <c r="BU7" s="25">
        <v>51.08</v>
      </c>
      <c r="BV7" s="25">
        <v>64.44</v>
      </c>
      <c r="BW7" s="25">
        <v>60.53</v>
      </c>
      <c r="BX7" s="25">
        <v>56.38</v>
      </c>
      <c r="BY7" s="25">
        <v>53.79</v>
      </c>
      <c r="BZ7" s="25">
        <v>49.51</v>
      </c>
      <c r="CA7" s="25">
        <v>175.99</v>
      </c>
      <c r="CB7" s="25">
        <v>207.91</v>
      </c>
      <c r="CC7" s="25">
        <v>223.77</v>
      </c>
      <c r="CD7" s="25">
        <v>240.72</v>
      </c>
      <c r="CE7" s="25">
        <v>174.42</v>
      </c>
      <c r="CF7" s="25">
        <v>262.13</v>
      </c>
      <c r="CG7" s="25">
        <v>197.14</v>
      </c>
      <c r="CH7" s="25">
        <v>210.72</v>
      </c>
      <c r="CI7" s="25">
        <v>227.71</v>
      </c>
      <c r="CJ7" s="25">
        <v>216.64</v>
      </c>
      <c r="CK7" s="25">
        <v>317.14</v>
      </c>
      <c r="CL7" s="25">
        <v>64.400000000000006</v>
      </c>
      <c r="CM7" s="25">
        <v>70.400000000000006</v>
      </c>
      <c r="CN7" s="25">
        <v>66.09</v>
      </c>
      <c r="CO7" s="25">
        <v>66.459999999999994</v>
      </c>
      <c r="CP7" s="25">
        <v>62.94</v>
      </c>
      <c r="CQ7" s="25">
        <v>54.9</v>
      </c>
      <c r="CR7" s="25">
        <v>55.7</v>
      </c>
      <c r="CS7" s="25">
        <v>54.87</v>
      </c>
      <c r="CT7" s="25">
        <v>54.82</v>
      </c>
      <c r="CU7" s="25">
        <v>55</v>
      </c>
      <c r="CV7" s="25">
        <v>55</v>
      </c>
      <c r="CW7" s="25">
        <v>74.84</v>
      </c>
      <c r="CX7" s="25">
        <v>66.91</v>
      </c>
      <c r="CY7" s="25">
        <v>70.37</v>
      </c>
      <c r="CZ7" s="25">
        <v>69.430000000000007</v>
      </c>
      <c r="DA7" s="25">
        <v>70.86</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1.65</v>
      </c>
      <c r="EF7" s="25">
        <v>1.28</v>
      </c>
      <c r="EG7" s="25">
        <v>0</v>
      </c>
      <c r="EH7" s="25">
        <v>0</v>
      </c>
      <c r="EI7" s="25">
        <v>0.52</v>
      </c>
      <c r="EJ7" s="25">
        <v>1.48</v>
      </c>
      <c r="EK7" s="25">
        <v>0.45</v>
      </c>
      <c r="EL7" s="25">
        <v>0.35</v>
      </c>
      <c r="EM7" s="25">
        <v>0.18</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2025-01-28T08:00:32Z</cp:lastPrinted>
  <dcterms:created xsi:type="dcterms:W3CDTF">2025-01-24T06:40:49Z</dcterms:created>
  <dcterms:modified xsi:type="dcterms:W3CDTF">2025-02-17T01:31:14Z</dcterms:modified>
  <cp:category/>
</cp:coreProperties>
</file>