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非適用】経営比較分析表\07-01［非適］簡易水道\"/>
    </mc:Choice>
  </mc:AlternateContent>
  <xr:revisionPtr revIDLastSave="0" documentId="13_ncr:1_{EEC35033-A564-451D-A0F2-5B9C29257F14}" xr6:coauthVersionLast="47" xr6:coauthVersionMax="47" xr10:uidLastSave="{00000000-0000-0000-0000-000000000000}"/>
  <workbookProtection workbookAlgorithmName="SHA-512" workbookHashValue="1NcTZ2Bv3+dRLub/iSLIJHRvVaff5l7+/7yLTvIT7pG8wbP0XOpRoc07BuJPQ5AKnHQ0ZJKKBuAhgpsTRYzPJQ==" workbookSaltValue="IY4kNKjvvatUBeMe737H2Q=="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H85" i="4"/>
  <c r="E85" i="4"/>
  <c r="BB10" i="4"/>
  <c r="AT10" i="4"/>
  <c r="AL10" i="4"/>
  <c r="W10" i="4"/>
  <c r="I10" i="4"/>
  <c r="B10" i="4"/>
  <c r="AT8" i="4"/>
  <c r="AD8" i="4"/>
  <c r="P8" i="4"/>
  <c r="I8" i="4"/>
  <c r="B8" i="4"/>
  <c r="B6" i="4"/>
</calcChain>
</file>

<file path=xl/sharedStrings.xml><?xml version="1.0" encoding="utf-8"?>
<sst xmlns="http://schemas.openxmlformats.org/spreadsheetml/2006/main" count="233" uniqueCount="115">
  <si>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</si>
  <si>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</si>
  <si>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</si>
  <si>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</si>
  <si>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</si>
  <si>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</si>
  <si>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</si>
  <si>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</si>
  <si>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</si>
  <si>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</si>
  <si>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</si>
  <si>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</si>
  <si>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</si>
  <si>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</si>
  <si>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</si>
  <si>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</si>
  <si>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</si>
  <si>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</si>
  <si>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</si>
  <si>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</si>
  <si>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</si>
  <si>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</si>
  <si>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</si>
  <si>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</si>
  <si>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</si>
  <si>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</si>
  <si>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</si>
  <si>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</si>
  <si>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</si>
  <si>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</si>
  <si>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</si>
  <si>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</si>
  <si>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</si>
  <si>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</si>
  <si>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</si>
  <si>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</si>
  <si>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</si>
  <si>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</si>
  <si>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</si>
  <si>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</si>
  <si>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</si>
  <si>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</si>
  <si>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</si>
  <si>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</si>
  <si>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</si>
  <si>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</si>
  <si>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</si>
  <si>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</si>
  <si>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</si>
  <si>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</si>
  <si>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</si>
  <si>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</si>
  <si>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</si>
  <si>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</si>
  <si>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</si>
  <si>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</si>
  <si>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</si>
  <si>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</si>
  <si>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</si>
  <si>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</si>
  <si>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</si>
  <si>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</si>
  <si>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</si>
  <si>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</si>
  <si>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</si>
  <si>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</si>
  <si>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</si>
  <si>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</si>
  <si>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</si>
  <si>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</si>
  <si>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</si>
  <si>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</si>
  <si>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</si>
  <si>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</si>
  <si>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</si>
  <si>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</si>
  <si>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</si>
  <si>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</si>
  <si>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</si>
  <si>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</si>
  <si>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</si>
  <si>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</si>
  <si>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</si>
  <si>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</si>
  <si>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</si>
  <si>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</si>
  <si>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</si>
  <si>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</si>
  <si>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</si>
  <si>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</si>
  <si>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</si>
  <si>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</si>
  <si>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</si>
  <si>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</si>
  <si>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</si>
  <si>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神山町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</si>
  <si>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</si>
  <si>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</si>
  <si>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</si>
  <si>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</si>
  <si>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</si>
  <si>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</si>
  <si>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</si>
  <si>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</si>
  <si>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</si>
  <si>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</si>
  <si>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</si>
  <si>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</si>
  <si>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</si>
  <si>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</si>
  <si>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</si>
  <si>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</si>
  <si>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総収益のうち、料金収入については滞納もほとんどなく現状を維持している。本町では料金収入にて職員給与費や修繕費等の総費用は賄えているものの、地方債の償還金を賄えていない。さらに、今後は管路老朽化等の対策に係る修繕費の増加が見込まれる。
　企業債残高対給水収益比率は、多額の建設改良費を計上したため、前年に引き続き高くなっている。同比率については、類似団体平均値は上回っているが、今後南海トラフ地震対策等の更新投資に借入れを予定しているため、平均値へ近づく見通しである。
　料金回収率は基準である１００％を下回っているため、今後も回収率の更なる向上に努める。また、給水原価についても、今後も経営努力を継続し、収益的収支比率の改善へとつなげる。
　施設利用率は平均値を上回っているが、今後も適切な施設規模となるよう維持・管理を行う。
  有収率は類似団体平均を下回っており、今後も漏水調査とそれに伴う修繕を随時行い改善させる必要がある。</t>
    <rPh sb="92" eb="94">
      <t>カンロ</t>
    </rPh>
    <rPh sb="94" eb="97">
      <t>ロウキュウカ</t>
    </rPh>
    <phoneticPr fontId="4"/>
  </si>
  <si>
    <t>　法定耐用年数を超えた管路を優先順位ごとに耐震化を兼ねて更新を順次計画的におこなっており、今後も引き続き継続していく。また、施設の耐震化に関しても今後も管路とともに更新していく予定である。</t>
    <phoneticPr fontId="4"/>
  </si>
  <si>
    <t>　今後も、収益的収支比率の改善のため、適正な料金の検討や更なる経費削減に努める。併せて、施設の規模や劣化の状況を把握し、財源の現状把握・分析することで、合理的で効率的な施設更新を行い、住民サービスの向上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</si>
</sst>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0.77</c:v>
                </c:pt>
                <c:pt idx="1">
                  <c:v>0.47</c:v>
                </c:pt>
                <c:pt idx="2">
                  <c:v>0.88</c:v>
                </c:pt>
                <c:pt idx="3">
                  <c:v>4.0199999999999996</c:v>
                </c:pt>
                <c:pt idx="4">
                  <c:v>2.36</c:v>
                </c:pt>
              </c:numCache>
            </c:numRef>
          </c:val>
          <c:extLst>
            <c:ext xmlns:c16="http://schemas.microsoft.com/office/drawing/2014/chart" uri="{C3380CC4-5D6E-409C-BE32-E72D297353CC}">
              <c16:uniqueId val="{00000000-5839-468D-88AB-9D4E3979CF2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5839-468D-88AB-9D4E3979CF2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72.91</c:v>
                </c:pt>
                <c:pt idx="1">
                  <c:v>76.11</c:v>
                </c:pt>
                <c:pt idx="2">
                  <c:v>72.430000000000007</c:v>
                </c:pt>
                <c:pt idx="3">
                  <c:v>75.900000000000006</c:v>
                </c:pt>
                <c:pt idx="4">
                  <c:v>72.5</c:v>
                </c:pt>
              </c:numCache>
            </c:numRef>
          </c:val>
          <c:extLst>
            <c:ext xmlns:c16="http://schemas.microsoft.com/office/drawing/2014/chart" uri="{C3380CC4-5D6E-409C-BE32-E72D297353CC}">
              <c16:uniqueId val="{00000000-0F87-4308-BA88-D8BEF6D9BE8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0F87-4308-BA88-D8BEF6D9BE8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62.05</c:v>
                </c:pt>
                <c:pt idx="1">
                  <c:v>61.86</c:v>
                </c:pt>
                <c:pt idx="2">
                  <c:v>64.03</c:v>
                </c:pt>
                <c:pt idx="3">
                  <c:v>59.95</c:v>
                </c:pt>
                <c:pt idx="4">
                  <c:v>60.16</c:v>
                </c:pt>
              </c:numCache>
            </c:numRef>
          </c:val>
          <c:extLst>
            <c:ext xmlns:c16="http://schemas.microsoft.com/office/drawing/2014/chart" uri="{C3380CC4-5D6E-409C-BE32-E72D297353CC}">
              <c16:uniqueId val="{00000000-B638-43A9-A761-8F5E3300CCC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B638-43A9-A761-8F5E3300CCC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85.03</c:v>
                </c:pt>
                <c:pt idx="1">
                  <c:v>77.849999999999994</c:v>
                </c:pt>
                <c:pt idx="2">
                  <c:v>71.41</c:v>
                </c:pt>
                <c:pt idx="3">
                  <c:v>70.05</c:v>
                </c:pt>
                <c:pt idx="4">
                  <c:v>71.03</c:v>
                </c:pt>
              </c:numCache>
            </c:numRef>
          </c:val>
          <c:extLst>
            <c:ext xmlns:c16="http://schemas.microsoft.com/office/drawing/2014/chart" uri="{C3380CC4-5D6E-409C-BE32-E72D297353CC}">
              <c16:uniqueId val="{00000000-A363-4BA9-93F3-02C29D57F84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A363-4BA9-93F3-02C29D57F84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6A-4B34-BF6E-9EA0C771AB2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6A-4B34-BF6E-9EA0C771AB2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3A-47D3-B641-0B3B87E4B9B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3A-47D3-B641-0B3B87E4B9B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AF-4128-BAF8-5C4FA8D035D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AF-4128-BAF8-5C4FA8D035D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BE-485B-A8DA-92A5421C084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BE-485B-A8DA-92A5421C084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1025.26</c:v>
                </c:pt>
                <c:pt idx="1">
                  <c:v>956.03</c:v>
                </c:pt>
                <c:pt idx="2">
                  <c:v>1004.01</c:v>
                </c:pt>
                <c:pt idx="3">
                  <c:v>1284.1500000000001</c:v>
                </c:pt>
                <c:pt idx="4">
                  <c:v>1767.31</c:v>
                </c:pt>
              </c:numCache>
            </c:numRef>
          </c:val>
          <c:extLst>
            <c:ext xmlns:c16="http://schemas.microsoft.com/office/drawing/2014/chart" uri="{C3380CC4-5D6E-409C-BE32-E72D297353CC}">
              <c16:uniqueId val="{00000000-DEA9-4107-85E4-3C2DE465D02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DEA9-4107-85E4-3C2DE465D02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77.849999999999994</c:v>
                </c:pt>
                <c:pt idx="1">
                  <c:v>71.67</c:v>
                </c:pt>
                <c:pt idx="2">
                  <c:v>63.07</c:v>
                </c:pt>
                <c:pt idx="3">
                  <c:v>57.1</c:v>
                </c:pt>
                <c:pt idx="4">
                  <c:v>45.54</c:v>
                </c:pt>
              </c:numCache>
            </c:numRef>
          </c:val>
          <c:extLst>
            <c:ext xmlns:c16="http://schemas.microsoft.com/office/drawing/2014/chart" uri="{C3380CC4-5D6E-409C-BE32-E72D297353CC}">
              <c16:uniqueId val="{00000000-D296-493A-9121-5EC42977E21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D296-493A-9121-5EC42977E21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299.95999999999998</c:v>
                </c:pt>
                <c:pt idx="1">
                  <c:v>326.95</c:v>
                </c:pt>
                <c:pt idx="2">
                  <c:v>373.13</c:v>
                </c:pt>
                <c:pt idx="3">
                  <c:v>412.21</c:v>
                </c:pt>
                <c:pt idx="4">
                  <c:v>438.76</c:v>
                </c:pt>
              </c:numCache>
            </c:numRef>
          </c:val>
          <c:extLst>
            <c:ext xmlns:c16="http://schemas.microsoft.com/office/drawing/2014/chart" uri="{C3380CC4-5D6E-409C-BE32-E72D297353CC}">
              <c16:uniqueId val="{00000000-7C9C-4D92-88B4-B3C23F68E3E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7C9C-4D92-88B4-B3C23F68E3E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CI63" sqref="CI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徳島県　神山町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4777</v>
      </c>
      <c r="AM8" s="36"/>
      <c r="AN8" s="36"/>
      <c r="AO8" s="36"/>
      <c r="AP8" s="36"/>
      <c r="AQ8" s="36"/>
      <c r="AR8" s="36"/>
      <c r="AS8" s="36"/>
      <c r="AT8" s="37">
        <f>データ!$S$6</f>
        <v>173.3</v>
      </c>
      <c r="AU8" s="37"/>
      <c r="AV8" s="37"/>
      <c r="AW8" s="37"/>
      <c r="AX8" s="37"/>
      <c r="AY8" s="37"/>
      <c r="AZ8" s="37"/>
      <c r="BA8" s="37"/>
      <c r="BB8" s="37">
        <f>データ!$T$6</f>
        <v>27.56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72.42</v>
      </c>
      <c r="Q10" s="37"/>
      <c r="R10" s="37"/>
      <c r="S10" s="37"/>
      <c r="T10" s="37"/>
      <c r="U10" s="37"/>
      <c r="V10" s="37"/>
      <c r="W10" s="36">
        <f>データ!$Q$6</f>
        <v>3850</v>
      </c>
      <c r="X10" s="36"/>
      <c r="Y10" s="36"/>
      <c r="Z10" s="36"/>
      <c r="AA10" s="36"/>
      <c r="AB10" s="36"/>
      <c r="AC10" s="36"/>
      <c r="AD10" s="2"/>
      <c r="AE10" s="2"/>
      <c r="AF10" s="2"/>
      <c r="AG10" s="2"/>
      <c r="AH10" s="2"/>
      <c r="AI10" s="2"/>
      <c r="AJ10" s="2"/>
      <c r="AK10" s="2"/>
      <c r="AL10" s="36">
        <f>データ!$U$6</f>
        <v>3429</v>
      </c>
      <c r="AM10" s="36"/>
      <c r="AN10" s="36"/>
      <c r="AO10" s="36"/>
      <c r="AP10" s="36"/>
      <c r="AQ10" s="36"/>
      <c r="AR10" s="36"/>
      <c r="AS10" s="36"/>
      <c r="AT10" s="37">
        <f>データ!$V$6</f>
        <v>7.75</v>
      </c>
      <c r="AU10" s="37"/>
      <c r="AV10" s="37"/>
      <c r="AW10" s="37"/>
      <c r="AX10" s="37"/>
      <c r="AY10" s="37"/>
      <c r="AZ10" s="37"/>
      <c r="BA10" s="37"/>
      <c r="BB10" s="37">
        <f>データ!$W$6</f>
        <v>442.45</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112</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113</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114</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sxFu1DN9xPn6O1DWry+399YCB6L984sIR2OjDCLxFW3aUf8gycnL5qMr1BD50CSF11J8vS2Lzn65h7eGNHTiJA==" saltValue="NgRrfOxNExzndBDkBEqaC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53</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54</v>
      </c>
      <c r="B4" s="17"/>
      <c r="C4" s="17"/>
      <c r="D4" s="17"/>
      <c r="E4" s="17"/>
      <c r="F4" s="17"/>
      <c r="G4" s="17"/>
      <c r="H4" s="74"/>
      <c r="I4" s="75"/>
      <c r="J4" s="75"/>
      <c r="K4" s="75"/>
      <c r="L4" s="75"/>
      <c r="M4" s="75"/>
      <c r="N4" s="75"/>
      <c r="O4" s="75"/>
      <c r="P4" s="75"/>
      <c r="Q4" s="75"/>
      <c r="R4" s="75"/>
      <c r="S4" s="75"/>
      <c r="T4" s="75"/>
      <c r="U4" s="75"/>
      <c r="V4" s="75"/>
      <c r="W4" s="76"/>
      <c r="X4" s="70" t="s">
        <v>55</v>
      </c>
      <c r="Y4" s="70"/>
      <c r="Z4" s="70"/>
      <c r="AA4" s="70"/>
      <c r="AB4" s="70"/>
      <c r="AC4" s="70"/>
      <c r="AD4" s="70"/>
      <c r="AE4" s="70"/>
      <c r="AF4" s="70"/>
      <c r="AG4" s="70"/>
      <c r="AH4" s="70"/>
      <c r="AI4" s="70" t="s">
        <v>56</v>
      </c>
      <c r="AJ4" s="70"/>
      <c r="AK4" s="70"/>
      <c r="AL4" s="70"/>
      <c r="AM4" s="70"/>
      <c r="AN4" s="70"/>
      <c r="AO4" s="70"/>
      <c r="AP4" s="70"/>
      <c r="AQ4" s="70"/>
      <c r="AR4" s="70"/>
      <c r="AS4" s="70"/>
      <c r="AT4" s="70" t="s">
        <v>57</v>
      </c>
      <c r="AU4" s="70"/>
      <c r="AV4" s="70"/>
      <c r="AW4" s="70"/>
      <c r="AX4" s="70"/>
      <c r="AY4" s="70"/>
      <c r="AZ4" s="70"/>
      <c r="BA4" s="70"/>
      <c r="BB4" s="70"/>
      <c r="BC4" s="70"/>
      <c r="BD4" s="70"/>
      <c r="BE4" s="70" t="s">
        <v>58</v>
      </c>
      <c r="BF4" s="70"/>
      <c r="BG4" s="70"/>
      <c r="BH4" s="70"/>
      <c r="BI4" s="70"/>
      <c r="BJ4" s="70"/>
      <c r="BK4" s="70"/>
      <c r="BL4" s="70"/>
      <c r="BM4" s="70"/>
      <c r="BN4" s="70"/>
      <c r="BO4" s="70"/>
      <c r="BP4" s="70" t="s">
        <v>59</v>
      </c>
      <c r="BQ4" s="70"/>
      <c r="BR4" s="70"/>
      <c r="BS4" s="70"/>
      <c r="BT4" s="70"/>
      <c r="BU4" s="70"/>
      <c r="BV4" s="70"/>
      <c r="BW4" s="70"/>
      <c r="BX4" s="70"/>
      <c r="BY4" s="70"/>
      <c r="BZ4" s="70"/>
      <c r="CA4" s="70" t="s">
        <v>60</v>
      </c>
      <c r="CB4" s="70"/>
      <c r="CC4" s="70"/>
      <c r="CD4" s="70"/>
      <c r="CE4" s="70"/>
      <c r="CF4" s="70"/>
      <c r="CG4" s="70"/>
      <c r="CH4" s="70"/>
      <c r="CI4" s="70"/>
      <c r="CJ4" s="70"/>
      <c r="CK4" s="70"/>
      <c r="CL4" s="70" t="s">
        <v>61</v>
      </c>
      <c r="CM4" s="70"/>
      <c r="CN4" s="70"/>
      <c r="CO4" s="70"/>
      <c r="CP4" s="70"/>
      <c r="CQ4" s="70"/>
      <c r="CR4" s="70"/>
      <c r="CS4" s="70"/>
      <c r="CT4" s="70"/>
      <c r="CU4" s="70"/>
      <c r="CV4" s="70"/>
      <c r="CW4" s="70" t="s">
        <v>62</v>
      </c>
      <c r="CX4" s="70"/>
      <c r="CY4" s="70"/>
      <c r="CZ4" s="70"/>
      <c r="DA4" s="70"/>
      <c r="DB4" s="70"/>
      <c r="DC4" s="70"/>
      <c r="DD4" s="70"/>
      <c r="DE4" s="70"/>
      <c r="DF4" s="70"/>
      <c r="DG4" s="70"/>
      <c r="DH4" s="70" t="s">
        <v>63</v>
      </c>
      <c r="DI4" s="70"/>
      <c r="DJ4" s="70"/>
      <c r="DK4" s="70"/>
      <c r="DL4" s="70"/>
      <c r="DM4" s="70"/>
      <c r="DN4" s="70"/>
      <c r="DO4" s="70"/>
      <c r="DP4" s="70"/>
      <c r="DQ4" s="70"/>
      <c r="DR4" s="70"/>
      <c r="DS4" s="70" t="s">
        <v>64</v>
      </c>
      <c r="DT4" s="70"/>
      <c r="DU4" s="70"/>
      <c r="DV4" s="70"/>
      <c r="DW4" s="70"/>
      <c r="DX4" s="70"/>
      <c r="DY4" s="70"/>
      <c r="DZ4" s="70"/>
      <c r="EA4" s="70"/>
      <c r="EB4" s="70"/>
      <c r="EC4" s="70"/>
      <c r="ED4" s="70" t="s">
        <v>65</v>
      </c>
      <c r="EE4" s="70"/>
      <c r="EF4" s="70"/>
      <c r="EG4" s="70"/>
      <c r="EH4" s="70"/>
      <c r="EI4" s="70"/>
      <c r="EJ4" s="70"/>
      <c r="EK4" s="70"/>
      <c r="EL4" s="70"/>
      <c r="EM4" s="70"/>
      <c r="EN4" s="70"/>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2023</v>
      </c>
      <c r="C6" s="20">
        <f t="shared" ref="C6:W6" si="3">C7</f>
        <v>363421</v>
      </c>
      <c r="D6" s="20">
        <f t="shared" si="3"/>
        <v>47</v>
      </c>
      <c r="E6" s="20">
        <f t="shared" si="3"/>
        <v>1</v>
      </c>
      <c r="F6" s="20">
        <f t="shared" si="3"/>
        <v>0</v>
      </c>
      <c r="G6" s="20">
        <f t="shared" si="3"/>
        <v>0</v>
      </c>
      <c r="H6" s="20" t="str">
        <f t="shared" si="3"/>
        <v>徳島県　神山町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72.42</v>
      </c>
      <c r="Q6" s="21">
        <f t="shared" si="3"/>
        <v>3850</v>
      </c>
      <c r="R6" s="21">
        <f t="shared" si="3"/>
        <v>4777</v>
      </c>
      <c r="S6" s="21">
        <f t="shared" si="3"/>
        <v>173.3</v>
      </c>
      <c r="T6" s="21">
        <f t="shared" si="3"/>
        <v>27.56</v>
      </c>
      <c r="U6" s="21">
        <f t="shared" si="3"/>
        <v>3429</v>
      </c>
      <c r="V6" s="21">
        <f t="shared" si="3"/>
        <v>7.75</v>
      </c>
      <c r="W6" s="21">
        <f t="shared" si="3"/>
        <v>442.45</v>
      </c>
      <c r="X6" s="22">
        <f>IF(X7="",NA(),X7)</f>
        <v>85.03</v>
      </c>
      <c r="Y6" s="22">
        <f t="shared" ref="Y6:AG6" si="4">IF(Y7="",NA(),Y7)</f>
        <v>77.849999999999994</v>
      </c>
      <c r="Z6" s="22">
        <f t="shared" si="4"/>
        <v>71.41</v>
      </c>
      <c r="AA6" s="22">
        <f t="shared" si="4"/>
        <v>70.05</v>
      </c>
      <c r="AB6" s="22">
        <f t="shared" si="4"/>
        <v>71.03</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1025.26</v>
      </c>
      <c r="BF6" s="22">
        <f t="shared" ref="BF6:BN6" si="7">IF(BF7="",NA(),BF7)</f>
        <v>956.03</v>
      </c>
      <c r="BG6" s="22">
        <f t="shared" si="7"/>
        <v>1004.01</v>
      </c>
      <c r="BH6" s="22">
        <f t="shared" si="7"/>
        <v>1284.1500000000001</v>
      </c>
      <c r="BI6" s="22">
        <f t="shared" si="7"/>
        <v>1767.31</v>
      </c>
      <c r="BJ6" s="22">
        <f t="shared" si="7"/>
        <v>1018.52</v>
      </c>
      <c r="BK6" s="22">
        <f t="shared" si="7"/>
        <v>949.61</v>
      </c>
      <c r="BL6" s="22">
        <f t="shared" si="7"/>
        <v>918.84</v>
      </c>
      <c r="BM6" s="22">
        <f t="shared" si="7"/>
        <v>955.49</v>
      </c>
      <c r="BN6" s="22">
        <f t="shared" si="7"/>
        <v>1017.9</v>
      </c>
      <c r="BO6" s="21" t="str">
        <f>IF(BO7="","",IF(BO7="-","【-】","【"&amp;SUBSTITUTE(TEXT(BO7,"#,##0.00"),"-","△")&amp;"】"))</f>
        <v>【1,045.20】</v>
      </c>
      <c r="BP6" s="22">
        <f>IF(BP7="",NA(),BP7)</f>
        <v>77.849999999999994</v>
      </c>
      <c r="BQ6" s="22">
        <f t="shared" ref="BQ6:BY6" si="8">IF(BQ7="",NA(),BQ7)</f>
        <v>71.67</v>
      </c>
      <c r="BR6" s="22">
        <f t="shared" si="8"/>
        <v>63.07</v>
      </c>
      <c r="BS6" s="22">
        <f t="shared" si="8"/>
        <v>57.1</v>
      </c>
      <c r="BT6" s="22">
        <f t="shared" si="8"/>
        <v>45.54</v>
      </c>
      <c r="BU6" s="22">
        <f t="shared" si="8"/>
        <v>58.79</v>
      </c>
      <c r="BV6" s="22">
        <f t="shared" si="8"/>
        <v>58.41</v>
      </c>
      <c r="BW6" s="22">
        <f t="shared" si="8"/>
        <v>58.27</v>
      </c>
      <c r="BX6" s="22">
        <f t="shared" si="8"/>
        <v>55.15</v>
      </c>
      <c r="BY6" s="22">
        <f t="shared" si="8"/>
        <v>53.95</v>
      </c>
      <c r="BZ6" s="21" t="str">
        <f>IF(BZ7="","",IF(BZ7="-","【-】","【"&amp;SUBSTITUTE(TEXT(BZ7,"#,##0.00"),"-","△")&amp;"】"))</f>
        <v>【49.51】</v>
      </c>
      <c r="CA6" s="22">
        <f>IF(CA7="",NA(),CA7)</f>
        <v>299.95999999999998</v>
      </c>
      <c r="CB6" s="22">
        <f t="shared" ref="CB6:CJ6" si="9">IF(CB7="",NA(),CB7)</f>
        <v>326.95</v>
      </c>
      <c r="CC6" s="22">
        <f t="shared" si="9"/>
        <v>373.13</v>
      </c>
      <c r="CD6" s="22">
        <f t="shared" si="9"/>
        <v>412.21</v>
      </c>
      <c r="CE6" s="22">
        <f t="shared" si="9"/>
        <v>438.76</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72.91</v>
      </c>
      <c r="CM6" s="22">
        <f t="shared" ref="CM6:CU6" si="10">IF(CM7="",NA(),CM7)</f>
        <v>76.11</v>
      </c>
      <c r="CN6" s="22">
        <f t="shared" si="10"/>
        <v>72.430000000000007</v>
      </c>
      <c r="CO6" s="22">
        <f t="shared" si="10"/>
        <v>75.900000000000006</v>
      </c>
      <c r="CP6" s="22">
        <f t="shared" si="10"/>
        <v>72.5</v>
      </c>
      <c r="CQ6" s="22">
        <f t="shared" si="10"/>
        <v>56.04</v>
      </c>
      <c r="CR6" s="22">
        <f t="shared" si="10"/>
        <v>58.52</v>
      </c>
      <c r="CS6" s="22">
        <f t="shared" si="10"/>
        <v>58.88</v>
      </c>
      <c r="CT6" s="22">
        <f t="shared" si="10"/>
        <v>58.16</v>
      </c>
      <c r="CU6" s="22">
        <f t="shared" si="10"/>
        <v>55.9</v>
      </c>
      <c r="CV6" s="21" t="str">
        <f>IF(CV7="","",IF(CV7="-","【-】","【"&amp;SUBSTITUTE(TEXT(CV7,"#,##0.00"),"-","△")&amp;"】"))</f>
        <v>【55.00】</v>
      </c>
      <c r="CW6" s="22">
        <f>IF(CW7="",NA(),CW7)</f>
        <v>62.05</v>
      </c>
      <c r="CX6" s="22">
        <f t="shared" ref="CX6:DF6" si="11">IF(CX7="",NA(),CX7)</f>
        <v>61.86</v>
      </c>
      <c r="CY6" s="22">
        <f t="shared" si="11"/>
        <v>64.03</v>
      </c>
      <c r="CZ6" s="22">
        <f t="shared" si="11"/>
        <v>59.95</v>
      </c>
      <c r="DA6" s="22">
        <f t="shared" si="11"/>
        <v>60.16</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0.77</v>
      </c>
      <c r="EE6" s="22">
        <f t="shared" ref="EE6:EM6" si="14">IF(EE7="",NA(),EE7)</f>
        <v>0.47</v>
      </c>
      <c r="EF6" s="22">
        <f t="shared" si="14"/>
        <v>0.88</v>
      </c>
      <c r="EG6" s="22">
        <f t="shared" si="14"/>
        <v>4.0199999999999996</v>
      </c>
      <c r="EH6" s="22">
        <f t="shared" si="14"/>
        <v>2.36</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363421</v>
      </c>
      <c r="D7" s="24">
        <v>47</v>
      </c>
      <c r="E7" s="24">
        <v>1</v>
      </c>
      <c r="F7" s="24">
        <v>0</v>
      </c>
      <c r="G7" s="24">
        <v>0</v>
      </c>
      <c r="H7" s="24" t="s">
        <v>95</v>
      </c>
      <c r="I7" s="24" t="s">
        <v>96</v>
      </c>
      <c r="J7" s="24" t="s">
        <v>97</v>
      </c>
      <c r="K7" s="24" t="s">
        <v>98</v>
      </c>
      <c r="L7" s="24" t="s">
        <v>99</v>
      </c>
      <c r="M7" s="24" t="s">
        <v>100</v>
      </c>
      <c r="N7" s="25" t="s">
        <v>101</v>
      </c>
      <c r="O7" s="25" t="s">
        <v>102</v>
      </c>
      <c r="P7" s="25">
        <v>72.42</v>
      </c>
      <c r="Q7" s="25">
        <v>3850</v>
      </c>
      <c r="R7" s="25">
        <v>4777</v>
      </c>
      <c r="S7" s="25">
        <v>173.3</v>
      </c>
      <c r="T7" s="25">
        <v>27.56</v>
      </c>
      <c r="U7" s="25">
        <v>3429</v>
      </c>
      <c r="V7" s="25">
        <v>7.75</v>
      </c>
      <c r="W7" s="25">
        <v>442.45</v>
      </c>
      <c r="X7" s="25">
        <v>85.03</v>
      </c>
      <c r="Y7" s="25">
        <v>77.849999999999994</v>
      </c>
      <c r="Z7" s="25">
        <v>71.41</v>
      </c>
      <c r="AA7" s="25">
        <v>70.05</v>
      </c>
      <c r="AB7" s="25">
        <v>71.03</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1025.26</v>
      </c>
      <c r="BF7" s="25">
        <v>956.03</v>
      </c>
      <c r="BG7" s="25">
        <v>1004.01</v>
      </c>
      <c r="BH7" s="25">
        <v>1284.1500000000001</v>
      </c>
      <c r="BI7" s="25">
        <v>1767.31</v>
      </c>
      <c r="BJ7" s="25">
        <v>1018.52</v>
      </c>
      <c r="BK7" s="25">
        <v>949.61</v>
      </c>
      <c r="BL7" s="25">
        <v>918.84</v>
      </c>
      <c r="BM7" s="25">
        <v>955.49</v>
      </c>
      <c r="BN7" s="25">
        <v>1017.9</v>
      </c>
      <c r="BO7" s="25">
        <v>1045.2</v>
      </c>
      <c r="BP7" s="25">
        <v>77.849999999999994</v>
      </c>
      <c r="BQ7" s="25">
        <v>71.67</v>
      </c>
      <c r="BR7" s="25">
        <v>63.07</v>
      </c>
      <c r="BS7" s="25">
        <v>57.1</v>
      </c>
      <c r="BT7" s="25">
        <v>45.54</v>
      </c>
      <c r="BU7" s="25">
        <v>58.79</v>
      </c>
      <c r="BV7" s="25">
        <v>58.41</v>
      </c>
      <c r="BW7" s="25">
        <v>58.27</v>
      </c>
      <c r="BX7" s="25">
        <v>55.15</v>
      </c>
      <c r="BY7" s="25">
        <v>53.95</v>
      </c>
      <c r="BZ7" s="25">
        <v>49.51</v>
      </c>
      <c r="CA7" s="25">
        <v>299.95999999999998</v>
      </c>
      <c r="CB7" s="25">
        <v>326.95</v>
      </c>
      <c r="CC7" s="25">
        <v>373.13</v>
      </c>
      <c r="CD7" s="25">
        <v>412.21</v>
      </c>
      <c r="CE7" s="25">
        <v>438.76</v>
      </c>
      <c r="CF7" s="25">
        <v>298.25</v>
      </c>
      <c r="CG7" s="25">
        <v>303.27999999999997</v>
      </c>
      <c r="CH7" s="25">
        <v>303.81</v>
      </c>
      <c r="CI7" s="25">
        <v>310.26</v>
      </c>
      <c r="CJ7" s="25">
        <v>318.99</v>
      </c>
      <c r="CK7" s="25">
        <v>317.14</v>
      </c>
      <c r="CL7" s="25">
        <v>72.91</v>
      </c>
      <c r="CM7" s="25">
        <v>76.11</v>
      </c>
      <c r="CN7" s="25">
        <v>72.430000000000007</v>
      </c>
      <c r="CO7" s="25">
        <v>75.900000000000006</v>
      </c>
      <c r="CP7" s="25">
        <v>72.5</v>
      </c>
      <c r="CQ7" s="25">
        <v>56.04</v>
      </c>
      <c r="CR7" s="25">
        <v>58.52</v>
      </c>
      <c r="CS7" s="25">
        <v>58.88</v>
      </c>
      <c r="CT7" s="25">
        <v>58.16</v>
      </c>
      <c r="CU7" s="25">
        <v>55.9</v>
      </c>
      <c r="CV7" s="25">
        <v>55</v>
      </c>
      <c r="CW7" s="25">
        <v>62.05</v>
      </c>
      <c r="CX7" s="25">
        <v>61.86</v>
      </c>
      <c r="CY7" s="25">
        <v>64.03</v>
      </c>
      <c r="CZ7" s="25">
        <v>59.95</v>
      </c>
      <c r="DA7" s="25">
        <v>60.16</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0.77</v>
      </c>
      <c r="EE7" s="25">
        <v>0.47</v>
      </c>
      <c r="EF7" s="25">
        <v>0.88</v>
      </c>
      <c r="EG7" s="25">
        <v>4.0199999999999996</v>
      </c>
      <c r="EH7" s="25">
        <v>2.36</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108</v>
      </c>
    </row>
    <row r="12" spans="1:144" x14ac:dyDescent="0.15">
      <c r="B12">
        <v>1</v>
      </c>
      <c r="C12">
        <v>1</v>
      </c>
      <c r="D12">
        <v>1</v>
      </c>
      <c r="E12">
        <v>1</v>
      </c>
      <c r="F12">
        <v>1</v>
      </c>
      <c r="G12" t="s">
        <v>109</v>
      </c>
    </row>
    <row r="13" spans="1:144" x14ac:dyDescent="0.15">
      <c r="B13" t="s">
        <v>110</v>
      </c>
      <c r="C13" t="s">
        <v>110</v>
      </c>
      <c r="D13" t="s">
        <v>110</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dcterms:created xsi:type="dcterms:W3CDTF">2025-01-24T06:40:48Z</dcterms:created>
  <dcterms:modified xsi:type="dcterms:W3CDTF">2025-02-17T01:25:36Z</dcterms:modified>
  <cp:category/>
</cp:coreProperties>
</file>