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非適用】経営比較分析表\07-01［非適］簡易水道\"/>
    </mc:Choice>
  </mc:AlternateContent>
  <xr:revisionPtr revIDLastSave="0" documentId="13_ncr:1_{EF30FAB7-5D48-48CD-A36A-1E3CE598D51F}" xr6:coauthVersionLast="47" xr6:coauthVersionMax="47" xr10:uidLastSave="{00000000-0000-0000-0000-000000000000}"/>
  <workbookProtection workbookAlgorithmName="SHA-512" workbookHashValue="k6qdbwsids7moZSu9D1DfAf1uOH4e0HtWdoQlW0TDR5LIiohtK4HjIsaFkN439OSers3z3vx7dQW171QsC6oZA==" workbookSaltValue="IegJjfiD/Dt12BNBHLdvMA==" workbookSpinCount="100000" lockStructure="1"/>
  <bookViews>
    <workbookView xWindow="-12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W10" i="4" s="1"/>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H85" i="4"/>
  <c r="AL10" i="4"/>
  <c r="B10" i="4"/>
  <c r="BB8" i="4"/>
  <c r="AT8" i="4"/>
  <c r="AL8" i="4"/>
  <c r="AD8" i="4"/>
  <c r="W8" i="4"/>
  <c r="P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<sst xmlns="http://schemas.openxmlformats.org/spreadsheetml/2006/main" count="233" uniqueCount="116">
  <si>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</si>
  <si>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</si>
  <si>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</si>
  <si>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</si>
  <si>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</si>
  <si>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</si>
  <si>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</si>
  <si>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</si>
  <si>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</si>
  <si>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</si>
  <si>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</si>
  <si>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</si>
  <si>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</si>
  <si>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</si>
  <si>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</si>
  <si>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</si>
  <si>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</si>
  <si>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</si>
  <si>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</si>
  <si>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</si>
  <si>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</si>
  <si>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</si>
  <si>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</si>
  <si>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</si>
  <si>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</si>
  <si>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</si>
  <si>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</si>
  <si>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</si>
  <si>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</si>
  <si>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</si>
  <si>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</si>
  <si>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</si>
  <si>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</si>
  <si>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</si>
  <si>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</si>
  <si>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</si>
  <si>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</si>
  <si>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</si>
  <si>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</si>
  <si>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</si>
  <si>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</si>
  <si>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</si>
  <si>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</si>
  <si>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</si>
  <si>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</si>
  <si>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</si>
  <si>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</si>
  <si>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</si>
  <si>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</si>
  <si>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</si>
  <si>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</si>
  <si>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</si>
  <si>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</si>
  <si>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</si>
  <si>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</si>
  <si>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</si>
  <si>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</si>
  <si>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</si>
  <si>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</si>
  <si>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</si>
  <si>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</si>
  <si>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</si>
  <si>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</si>
  <si>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</si>
  <si>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</si>
  <si>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</si>
  <si>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</si>
  <si>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</si>
  <si>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</si>
  <si>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</si>
  <si>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</si>
  <si>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</si>
  <si>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</si>
  <si>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</si>
  <si>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</si>
  <si>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</si>
  <si>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</si>
  <si>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</si>
  <si>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</si>
  <si>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</si>
  <si>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</si>
  <si>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</si>
  <si>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</si>
  <si>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</si>
  <si>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</si>
  <si>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</si>
  <si>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</si>
  <si>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</si>
  <si>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</si>
  <si>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</si>
  <si>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</si>
  <si>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</si>
  <si>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</si>
  <si>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</si>
  <si>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</si>
  <si>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上勝町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</si>
  <si>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</si>
  <si>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</si>
  <si>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</si>
  <si>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</si>
  <si>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</si>
  <si>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</si>
  <si>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</si>
  <si>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</si>
  <si>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</si>
  <si>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</si>
  <si>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</si>
  <si>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</si>
  <si>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</si>
  <si>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</si>
  <si>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</si>
  <si>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</si>
  <si>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</si>
  <si>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直近数年の動向に比べ令和5年度の単年度では、修繕費用が増大しなかった為若干の経営改善となっている。
一部の給水区域では老朽化が著しいため、漏水や機械の不具合など突発的な事故の増大により今後、経営状況が悪化することも予想される。</t>
    <rPh sb="0" eb="2">
      <t>チョッキン</t>
    </rPh>
    <rPh sb="2" eb="4">
      <t>スウネン</t>
    </rPh>
    <rPh sb="5" eb="7">
      <t>ドウコウ</t>
    </rPh>
    <rPh sb="8" eb="9">
      <t>クラ</t>
    </rPh>
    <rPh sb="10" eb="12">
      <t>レイワ</t>
    </rPh>
    <rPh sb="13" eb="15">
      <t>ネンド</t>
    </rPh>
    <rPh sb="16" eb="19">
      <t>タンネンド</t>
    </rPh>
    <rPh sb="22" eb="26">
      <t>シュウゼンヒヨウ</t>
    </rPh>
    <rPh sb="27" eb="29">
      <t>ゾウダイ</t>
    </rPh>
    <rPh sb="34" eb="35">
      <t>タメ</t>
    </rPh>
    <rPh sb="35" eb="37">
      <t>ジャッカン</t>
    </rPh>
    <rPh sb="38" eb="42">
      <t>ケイエイカイゼン</t>
    </rPh>
    <rPh sb="59" eb="62">
      <t>ロウキュウカ</t>
    </rPh>
    <rPh sb="63" eb="64">
      <t>イチジル</t>
    </rPh>
    <rPh sb="69" eb="71">
      <t>ロウスイ</t>
    </rPh>
    <rPh sb="72" eb="74">
      <t>キカイ</t>
    </rPh>
    <rPh sb="75" eb="78">
      <t>フグアイ</t>
    </rPh>
    <rPh sb="80" eb="83">
      <t>トッパツテキ</t>
    </rPh>
    <rPh sb="84" eb="86">
      <t>ジコ</t>
    </rPh>
    <rPh sb="87" eb="89">
      <t>ゾウダイ</t>
    </rPh>
    <rPh sb="92" eb="94">
      <t>コンゴ</t>
    </rPh>
    <rPh sb="95" eb="99">
      <t>ケイエイジョウキョウ</t>
    </rPh>
    <rPh sb="100" eb="102">
      <t>アッカ</t>
    </rPh>
    <rPh sb="107" eb="109">
      <t>ヨソウ</t>
    </rPh>
    <phoneticPr fontId="4"/>
  </si>
  <si>
    <t>給水区域によって供用年数は異なるが、ある区域は供用開始から50年以上が経過している。
　老朽化に起因する修繕費用が増大傾向にあるなかで、老朽施設の更新が喫緊の課題である。</t>
    <rPh sb="0" eb="4">
      <t>キュウスイクイキ</t>
    </rPh>
    <rPh sb="8" eb="10">
      <t>キョウヨウ</t>
    </rPh>
    <rPh sb="10" eb="12">
      <t>ネンスウ</t>
    </rPh>
    <rPh sb="13" eb="14">
      <t>コト</t>
    </rPh>
    <rPh sb="20" eb="22">
      <t>クイキ</t>
    </rPh>
    <rPh sb="23" eb="25">
      <t>キョウヨウ</t>
    </rPh>
    <rPh sb="25" eb="27">
      <t>カイシ</t>
    </rPh>
    <rPh sb="31" eb="34">
      <t>ネンイジョウ</t>
    </rPh>
    <rPh sb="35" eb="37">
      <t>ケイカ</t>
    </rPh>
    <rPh sb="44" eb="47">
      <t>ロウキュウカ</t>
    </rPh>
    <rPh sb="48" eb="50">
      <t>キイン</t>
    </rPh>
    <rPh sb="52" eb="54">
      <t>シュウゼン</t>
    </rPh>
    <rPh sb="54" eb="56">
      <t>ヒヨウ</t>
    </rPh>
    <rPh sb="57" eb="59">
      <t>ゾウダイ</t>
    </rPh>
    <rPh sb="59" eb="61">
      <t>ケイコウ</t>
    </rPh>
    <rPh sb="68" eb="72">
      <t>ロウキュウシセツ</t>
    </rPh>
    <rPh sb="73" eb="75">
      <t>コウシン</t>
    </rPh>
    <rPh sb="76" eb="78">
      <t>キッキン</t>
    </rPh>
    <rPh sb="79" eb="81">
      <t>カダイ</t>
    </rPh>
    <phoneticPr fontId="4"/>
  </si>
  <si>
    <t>修繕費用の増大により経営の健全性・効率性は変動する状況であり、その原因である老朽化施設の更新を検討しているが、過疎地であり給水人口の少ない本町では更新事業に伴う財源を水道料金収入で賄うことが困難であるため、財源確保としてさらなる料金改定や一般会計からの補填等を検討する必要がある。</t>
    <rPh sb="0" eb="4">
      <t>シュウゼンヒヨウ</t>
    </rPh>
    <rPh sb="5" eb="7">
      <t>ゾウダイ</t>
    </rPh>
    <rPh sb="10" eb="12">
      <t>ケイエイ</t>
    </rPh>
    <rPh sb="13" eb="16">
      <t>ケンゼンセイ</t>
    </rPh>
    <rPh sb="17" eb="20">
      <t>コウリツセイ</t>
    </rPh>
    <rPh sb="21" eb="23">
      <t>ヘンドウ</t>
    </rPh>
    <rPh sb="25" eb="27">
      <t>ジョウキョウ</t>
    </rPh>
    <rPh sb="33" eb="35">
      <t>ゲンイン</t>
    </rPh>
    <rPh sb="38" eb="43">
      <t>ロウキュウカシセツ</t>
    </rPh>
    <rPh sb="44" eb="46">
      <t>コウシン</t>
    </rPh>
    <rPh sb="47" eb="49">
      <t>ケントウ</t>
    </rPh>
    <rPh sb="55" eb="58">
      <t>カソチ</t>
    </rPh>
    <rPh sb="61" eb="65">
      <t>キュウスイジンコウ</t>
    </rPh>
    <rPh sb="66" eb="67">
      <t>スク</t>
    </rPh>
    <rPh sb="69" eb="71">
      <t>ホンマチ</t>
    </rPh>
    <rPh sb="73" eb="77">
      <t>コウシンジギョウ</t>
    </rPh>
    <rPh sb="78" eb="79">
      <t>トモナ</t>
    </rPh>
    <rPh sb="80" eb="82">
      <t>ザイゲン</t>
    </rPh>
    <rPh sb="83" eb="89">
      <t>スイドウリョウキンシュウニュウ</t>
    </rPh>
    <rPh sb="90" eb="91">
      <t>マカナ</t>
    </rPh>
    <rPh sb="95" eb="97">
      <t>コンナン</t>
    </rPh>
    <rPh sb="103" eb="107">
      <t>ザイゲンカクホ</t>
    </rPh>
    <rPh sb="114" eb="118">
      <t>リョウキンカイテイ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</si>
</sst>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0E-4230-B1F8-5F2B07FC584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0.61</c:v>
                </c:pt>
                <c:pt idx="2">
                  <c:v>0.4</c:v>
                </c:pt>
                <c:pt idx="3">
                  <c:v>0.59</c:v>
                </c:pt>
                <c:pt idx="4">
                  <c:v>0.5</c:v>
                </c:pt>
              </c:numCache>
            </c:numRef>
          </c:val>
          <c:smooth val="0"/>
          <c:extLst>
            <c:ext xmlns:c16="http://schemas.microsoft.com/office/drawing/2014/chart" uri="{C3380CC4-5D6E-409C-BE32-E72D297353CC}">
              <c16:uniqueId val="{00000001-D60E-4230-B1F8-5F2B07FC584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63.1</c:v>
                </c:pt>
                <c:pt idx="1">
                  <c:v>50.76</c:v>
                </c:pt>
                <c:pt idx="2">
                  <c:v>49.41</c:v>
                </c:pt>
                <c:pt idx="3">
                  <c:v>43.13</c:v>
                </c:pt>
                <c:pt idx="4">
                  <c:v>55.5</c:v>
                </c:pt>
              </c:numCache>
            </c:numRef>
          </c:val>
          <c:extLst>
            <c:ext xmlns:c16="http://schemas.microsoft.com/office/drawing/2014/chart" uri="{C3380CC4-5D6E-409C-BE32-E72D297353CC}">
              <c16:uniqueId val="{00000000-4039-4638-9DB1-5EF16281EA30}"/>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75.06</c:v>
                </c:pt>
                <c:pt idx="1">
                  <c:v>73.22</c:v>
                </c:pt>
                <c:pt idx="2">
                  <c:v>69.05</c:v>
                </c:pt>
                <c:pt idx="3">
                  <c:v>67.02</c:v>
                </c:pt>
                <c:pt idx="4">
                  <c:v>71.319999999999993</c:v>
                </c:pt>
              </c:numCache>
            </c:numRef>
          </c:val>
          <c:smooth val="0"/>
          <c:extLst>
            <c:ext xmlns:c16="http://schemas.microsoft.com/office/drawing/2014/chart" uri="{C3380CC4-5D6E-409C-BE32-E72D297353CC}">
              <c16:uniqueId val="{00000001-4039-4638-9DB1-5EF16281EA30}"/>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2A-4150-BAB3-E5870CEB229C}"/>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2A-4150-BAB3-E5870CEB229C}"/>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4F-4720-B3E8-F8C60564538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4F-4720-B3E8-F8C60564538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DD-4585-B42D-653EDB76A61F}"/>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DD-4585-B42D-653EDB76A61F}"/>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ED-40E6-9CED-93075BC8A3B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ED-40E6-9CED-93075BC8A3B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962.48</c:v>
                </c:pt>
                <c:pt idx="1">
                  <c:v>842.53</c:v>
                </c:pt>
                <c:pt idx="2">
                  <c:v>768.57</c:v>
                </c:pt>
                <c:pt idx="3">
                  <c:v>708.11</c:v>
                </c:pt>
                <c:pt idx="4">
                  <c:v>704.39</c:v>
                </c:pt>
              </c:numCache>
            </c:numRef>
          </c:val>
          <c:extLst>
            <c:ext xmlns:c16="http://schemas.microsoft.com/office/drawing/2014/chart" uri="{C3380CC4-5D6E-409C-BE32-E72D297353CC}">
              <c16:uniqueId val="{00000000-6A56-4CC0-9441-98B0031AC89A}"/>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1183.92</c:v>
                </c:pt>
                <c:pt idx="1">
                  <c:v>1128.72</c:v>
                </c:pt>
                <c:pt idx="2">
                  <c:v>1125.25</c:v>
                </c:pt>
                <c:pt idx="3">
                  <c:v>1157.05</c:v>
                </c:pt>
                <c:pt idx="4">
                  <c:v>1228.8</c:v>
                </c:pt>
              </c:numCache>
            </c:numRef>
          </c:val>
          <c:smooth val="0"/>
          <c:extLst>
            <c:ext xmlns:c16="http://schemas.microsoft.com/office/drawing/2014/chart" uri="{C3380CC4-5D6E-409C-BE32-E72D297353CC}">
              <c16:uniqueId val="{00000001-6A56-4CC0-9441-98B0031AC89A}"/>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56.31</c:v>
                </c:pt>
                <c:pt idx="1">
                  <c:v>46.52</c:v>
                </c:pt>
                <c:pt idx="2">
                  <c:v>45.46</c:v>
                </c:pt>
                <c:pt idx="3">
                  <c:v>37.97</c:v>
                </c:pt>
                <c:pt idx="4">
                  <c:v>47.58</c:v>
                </c:pt>
              </c:numCache>
            </c:numRef>
          </c:val>
          <c:extLst>
            <c:ext xmlns:c16="http://schemas.microsoft.com/office/drawing/2014/chart" uri="{C3380CC4-5D6E-409C-BE32-E72D297353CC}">
              <c16:uniqueId val="{00000000-750A-4A56-8930-BB3414E3925A}"/>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42.5</c:v>
                </c:pt>
                <c:pt idx="1">
                  <c:v>41.84</c:v>
                </c:pt>
                <c:pt idx="2">
                  <c:v>41.44</c:v>
                </c:pt>
                <c:pt idx="3">
                  <c:v>37.65</c:v>
                </c:pt>
                <c:pt idx="4">
                  <c:v>37.31</c:v>
                </c:pt>
              </c:numCache>
            </c:numRef>
          </c:val>
          <c:smooth val="0"/>
          <c:extLst>
            <c:ext xmlns:c16="http://schemas.microsoft.com/office/drawing/2014/chart" uri="{C3380CC4-5D6E-409C-BE32-E72D297353CC}">
              <c16:uniqueId val="{00000001-750A-4A56-8930-BB3414E3925A}"/>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228.37</c:v>
                </c:pt>
                <c:pt idx="1">
                  <c:v>272.57</c:v>
                </c:pt>
                <c:pt idx="2">
                  <c:v>282.69</c:v>
                </c:pt>
                <c:pt idx="3">
                  <c:v>340.19</c:v>
                </c:pt>
                <c:pt idx="4">
                  <c:v>248.13</c:v>
                </c:pt>
              </c:numCache>
            </c:numRef>
          </c:val>
          <c:extLst>
            <c:ext xmlns:c16="http://schemas.microsoft.com/office/drawing/2014/chart" uri="{C3380CC4-5D6E-409C-BE32-E72D297353CC}">
              <c16:uniqueId val="{00000000-1798-4D36-9423-86E8854FFEBC}"/>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377.72</c:v>
                </c:pt>
                <c:pt idx="1">
                  <c:v>390.47</c:v>
                </c:pt>
                <c:pt idx="2">
                  <c:v>403.61</c:v>
                </c:pt>
                <c:pt idx="3">
                  <c:v>442.82</c:v>
                </c:pt>
                <c:pt idx="4">
                  <c:v>425.76</c:v>
                </c:pt>
              </c:numCache>
            </c:numRef>
          </c:val>
          <c:smooth val="0"/>
          <c:extLst>
            <c:ext xmlns:c16="http://schemas.microsoft.com/office/drawing/2014/chart" uri="{C3380CC4-5D6E-409C-BE32-E72D297353CC}">
              <c16:uniqueId val="{00000001-1798-4D36-9423-86E8854FFEBC}"/>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97.31</c:v>
                </c:pt>
                <c:pt idx="1">
                  <c:v>107.12</c:v>
                </c:pt>
                <c:pt idx="2">
                  <c:v>116.64</c:v>
                </c:pt>
                <c:pt idx="3">
                  <c:v>112.83</c:v>
                </c:pt>
                <c:pt idx="4">
                  <c:v>106.73</c:v>
                </c:pt>
              </c:numCache>
            </c:numRef>
          </c:val>
          <c:extLst>
            <c:ext xmlns:c16="http://schemas.microsoft.com/office/drawing/2014/chart" uri="{C3380CC4-5D6E-409C-BE32-E72D297353CC}">
              <c16:uniqueId val="{00000000-DF27-4213-9C07-989AB66656F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48.01</c:v>
                </c:pt>
                <c:pt idx="1">
                  <c:v>49.08</c:v>
                </c:pt>
                <c:pt idx="2">
                  <c:v>51.46</c:v>
                </c:pt>
                <c:pt idx="3">
                  <c:v>51.84</c:v>
                </c:pt>
                <c:pt idx="4">
                  <c:v>52.34</c:v>
                </c:pt>
              </c:numCache>
            </c:numRef>
          </c:val>
          <c:smooth val="0"/>
          <c:extLst>
            <c:ext xmlns:c16="http://schemas.microsoft.com/office/drawing/2014/chart" uri="{C3380CC4-5D6E-409C-BE32-E72D297353CC}">
              <c16:uniqueId val="{00000001-DF27-4213-9C07-989AB66656F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50.8</c:v>
                </c:pt>
                <c:pt idx="1">
                  <c:v>48.82</c:v>
                </c:pt>
                <c:pt idx="2">
                  <c:v>43.8</c:v>
                </c:pt>
                <c:pt idx="3">
                  <c:v>44.3</c:v>
                </c:pt>
                <c:pt idx="4">
                  <c:v>44.69</c:v>
                </c:pt>
              </c:numCache>
            </c:numRef>
          </c:val>
          <c:extLst>
            <c:ext xmlns:c16="http://schemas.microsoft.com/office/drawing/2014/chart" uri="{C3380CC4-5D6E-409C-BE32-E72D297353CC}">
              <c16:uniqueId val="{00000000-0975-4B1D-9477-F7179A18E83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72.75</c:v>
                </c:pt>
                <c:pt idx="1">
                  <c:v>71.27</c:v>
                </c:pt>
                <c:pt idx="2">
                  <c:v>68.58</c:v>
                </c:pt>
                <c:pt idx="3">
                  <c:v>67.94</c:v>
                </c:pt>
                <c:pt idx="4">
                  <c:v>66.900000000000006</c:v>
                </c:pt>
              </c:numCache>
            </c:numRef>
          </c:val>
          <c:smooth val="0"/>
          <c:extLst>
            <c:ext xmlns:c16="http://schemas.microsoft.com/office/drawing/2014/chart" uri="{C3380CC4-5D6E-409C-BE32-E72D297353CC}">
              <c16:uniqueId val="{00000001-0975-4B1D-9477-F7179A18E83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CK57" sqref="CK5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徳島県　上勝町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D4</v>
      </c>
      <c r="X8" s="35"/>
      <c r="Y8" s="35"/>
      <c r="Z8" s="35"/>
      <c r="AA8" s="35"/>
      <c r="AB8" s="35"/>
      <c r="AC8" s="35"/>
      <c r="AD8" s="35" t="str">
        <f>データ!$M$6</f>
        <v>非設置</v>
      </c>
      <c r="AE8" s="35"/>
      <c r="AF8" s="35"/>
      <c r="AG8" s="35"/>
      <c r="AH8" s="35"/>
      <c r="AI8" s="35"/>
      <c r="AJ8" s="35"/>
      <c r="AK8" s="2"/>
      <c r="AL8" s="36">
        <f>データ!$R$6</f>
        <v>1402</v>
      </c>
      <c r="AM8" s="36"/>
      <c r="AN8" s="36"/>
      <c r="AO8" s="36"/>
      <c r="AP8" s="36"/>
      <c r="AQ8" s="36"/>
      <c r="AR8" s="36"/>
      <c r="AS8" s="36"/>
      <c r="AT8" s="37">
        <f>データ!$S$6</f>
        <v>109.63</v>
      </c>
      <c r="AU8" s="37"/>
      <c r="AV8" s="37"/>
      <c r="AW8" s="37"/>
      <c r="AX8" s="37"/>
      <c r="AY8" s="37"/>
      <c r="AZ8" s="37"/>
      <c r="BA8" s="37"/>
      <c r="BB8" s="37">
        <f>データ!$T$6</f>
        <v>12.79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62.25</v>
      </c>
      <c r="Q10" s="37"/>
      <c r="R10" s="37"/>
      <c r="S10" s="37"/>
      <c r="T10" s="37"/>
      <c r="U10" s="37"/>
      <c r="V10" s="37"/>
      <c r="W10" s="36">
        <f>データ!$Q$6</f>
        <v>1870</v>
      </c>
      <c r="X10" s="36"/>
      <c r="Y10" s="36"/>
      <c r="Z10" s="36"/>
      <c r="AA10" s="36"/>
      <c r="AB10" s="36"/>
      <c r="AC10" s="36"/>
      <c r="AD10" s="2"/>
      <c r="AE10" s="2"/>
      <c r="AF10" s="2"/>
      <c r="AG10" s="2"/>
      <c r="AH10" s="2"/>
      <c r="AI10" s="2"/>
      <c r="AJ10" s="2"/>
      <c r="AK10" s="2"/>
      <c r="AL10" s="36">
        <f>データ!$U$6</f>
        <v>846</v>
      </c>
      <c r="AM10" s="36"/>
      <c r="AN10" s="36"/>
      <c r="AO10" s="36"/>
      <c r="AP10" s="36"/>
      <c r="AQ10" s="36"/>
      <c r="AR10" s="36"/>
      <c r="AS10" s="36"/>
      <c r="AT10" s="37">
        <f>データ!$V$6</f>
        <v>6.9</v>
      </c>
      <c r="AU10" s="37"/>
      <c r="AV10" s="37"/>
      <c r="AW10" s="37"/>
      <c r="AX10" s="37"/>
      <c r="AY10" s="37"/>
      <c r="AZ10" s="37"/>
      <c r="BA10" s="37"/>
      <c r="BB10" s="37">
        <f>データ!$W$6</f>
        <v>122.61</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113</v>
      </c>
      <c r="BM16" s="47"/>
      <c r="BN16" s="47"/>
      <c r="BO16" s="47"/>
      <c r="BP16" s="47"/>
      <c r="BQ16" s="47"/>
      <c r="BR16" s="47"/>
      <c r="BS16" s="47"/>
      <c r="BT16" s="47"/>
      <c r="BU16" s="47"/>
      <c r="BV16" s="47"/>
      <c r="BW16" s="47"/>
      <c r="BX16" s="47"/>
      <c r="BY16" s="47"/>
      <c r="BZ16" s="4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114</v>
      </c>
      <c r="BM47" s="47"/>
      <c r="BN47" s="47"/>
      <c r="BO47" s="47"/>
      <c r="BP47" s="47"/>
      <c r="BQ47" s="47"/>
      <c r="BR47" s="47"/>
      <c r="BS47" s="47"/>
      <c r="BT47" s="47"/>
      <c r="BU47" s="47"/>
      <c r="BV47" s="47"/>
      <c r="BW47" s="47"/>
      <c r="BX47" s="47"/>
      <c r="BY47" s="47"/>
      <c r="BZ47" s="4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115</v>
      </c>
      <c r="BM66" s="47"/>
      <c r="BN66" s="47"/>
      <c r="BO66" s="47"/>
      <c r="BP66" s="47"/>
      <c r="BQ66" s="47"/>
      <c r="BR66" s="47"/>
      <c r="BS66" s="47"/>
      <c r="BT66" s="47"/>
      <c r="BU66" s="47"/>
      <c r="BV66" s="47"/>
      <c r="BW66" s="47"/>
      <c r="BX66" s="47"/>
      <c r="BY66" s="47"/>
      <c r="BZ66" s="4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41</v>
      </c>
      <c r="N85" s="13" t="s">
        <v>41</v>
      </c>
      <c r="O85" s="13" t="str">
        <f>データ!EN6</f>
        <v>【0.40】</v>
      </c>
    </row>
  </sheetData>
  <sheetProtection algorithmName="SHA-512" hashValue="rIrs8Ld4DT5fcpyDsMq7RbSVRqRUIn2zaZhp7739TbukSUusgn1jYWkpopoMXsZrGOFOivWuju/fYLckgxTV4w==" saltValue="mBmW12658qlATCY/vE5lf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44</v>
      </c>
      <c r="B3" s="16" t="s">
        <v>45</v>
      </c>
      <c r="C3" s="16" t="s">
        <v>46</v>
      </c>
      <c r="D3" s="16" t="s">
        <v>47</v>
      </c>
      <c r="E3" s="16" t="s">
        <v>48</v>
      </c>
      <c r="F3" s="16" t="s">
        <v>49</v>
      </c>
      <c r="G3" s="16" t="s">
        <v>50</v>
      </c>
      <c r="H3" s="71" t="s">
        <v>51</v>
      </c>
      <c r="I3" s="72"/>
      <c r="J3" s="72"/>
      <c r="K3" s="72"/>
      <c r="L3" s="72"/>
      <c r="M3" s="72"/>
      <c r="N3" s="72"/>
      <c r="O3" s="72"/>
      <c r="P3" s="72"/>
      <c r="Q3" s="72"/>
      <c r="R3" s="72"/>
      <c r="S3" s="72"/>
      <c r="T3" s="72"/>
      <c r="U3" s="72"/>
      <c r="V3" s="72"/>
      <c r="W3" s="73"/>
      <c r="X3" s="77" t="s">
        <v>52</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53</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15">
      <c r="A4" s="15" t="s">
        <v>54</v>
      </c>
      <c r="B4" s="17"/>
      <c r="C4" s="17"/>
      <c r="D4" s="17"/>
      <c r="E4" s="17"/>
      <c r="F4" s="17"/>
      <c r="G4" s="17"/>
      <c r="H4" s="74"/>
      <c r="I4" s="75"/>
      <c r="J4" s="75"/>
      <c r="K4" s="75"/>
      <c r="L4" s="75"/>
      <c r="M4" s="75"/>
      <c r="N4" s="75"/>
      <c r="O4" s="75"/>
      <c r="P4" s="75"/>
      <c r="Q4" s="75"/>
      <c r="R4" s="75"/>
      <c r="S4" s="75"/>
      <c r="T4" s="75"/>
      <c r="U4" s="75"/>
      <c r="V4" s="75"/>
      <c r="W4" s="76"/>
      <c r="X4" s="70" t="s">
        <v>55</v>
      </c>
      <c r="Y4" s="70"/>
      <c r="Z4" s="70"/>
      <c r="AA4" s="70"/>
      <c r="AB4" s="70"/>
      <c r="AC4" s="70"/>
      <c r="AD4" s="70"/>
      <c r="AE4" s="70"/>
      <c r="AF4" s="70"/>
      <c r="AG4" s="70"/>
      <c r="AH4" s="70"/>
      <c r="AI4" s="70" t="s">
        <v>56</v>
      </c>
      <c r="AJ4" s="70"/>
      <c r="AK4" s="70"/>
      <c r="AL4" s="70"/>
      <c r="AM4" s="70"/>
      <c r="AN4" s="70"/>
      <c r="AO4" s="70"/>
      <c r="AP4" s="70"/>
      <c r="AQ4" s="70"/>
      <c r="AR4" s="70"/>
      <c r="AS4" s="70"/>
      <c r="AT4" s="70" t="s">
        <v>57</v>
      </c>
      <c r="AU4" s="70"/>
      <c r="AV4" s="70"/>
      <c r="AW4" s="70"/>
      <c r="AX4" s="70"/>
      <c r="AY4" s="70"/>
      <c r="AZ4" s="70"/>
      <c r="BA4" s="70"/>
      <c r="BB4" s="70"/>
      <c r="BC4" s="70"/>
      <c r="BD4" s="70"/>
      <c r="BE4" s="70" t="s">
        <v>58</v>
      </c>
      <c r="BF4" s="70"/>
      <c r="BG4" s="70"/>
      <c r="BH4" s="70"/>
      <c r="BI4" s="70"/>
      <c r="BJ4" s="70"/>
      <c r="BK4" s="70"/>
      <c r="BL4" s="70"/>
      <c r="BM4" s="70"/>
      <c r="BN4" s="70"/>
      <c r="BO4" s="70"/>
      <c r="BP4" s="70" t="s">
        <v>59</v>
      </c>
      <c r="BQ4" s="70"/>
      <c r="BR4" s="70"/>
      <c r="BS4" s="70"/>
      <c r="BT4" s="70"/>
      <c r="BU4" s="70"/>
      <c r="BV4" s="70"/>
      <c r="BW4" s="70"/>
      <c r="BX4" s="70"/>
      <c r="BY4" s="70"/>
      <c r="BZ4" s="70"/>
      <c r="CA4" s="70" t="s">
        <v>60</v>
      </c>
      <c r="CB4" s="70"/>
      <c r="CC4" s="70"/>
      <c r="CD4" s="70"/>
      <c r="CE4" s="70"/>
      <c r="CF4" s="70"/>
      <c r="CG4" s="70"/>
      <c r="CH4" s="70"/>
      <c r="CI4" s="70"/>
      <c r="CJ4" s="70"/>
      <c r="CK4" s="70"/>
      <c r="CL4" s="70" t="s">
        <v>61</v>
      </c>
      <c r="CM4" s="70"/>
      <c r="CN4" s="70"/>
      <c r="CO4" s="70"/>
      <c r="CP4" s="70"/>
      <c r="CQ4" s="70"/>
      <c r="CR4" s="70"/>
      <c r="CS4" s="70"/>
      <c r="CT4" s="70"/>
      <c r="CU4" s="70"/>
      <c r="CV4" s="70"/>
      <c r="CW4" s="70" t="s">
        <v>62</v>
      </c>
      <c r="CX4" s="70"/>
      <c r="CY4" s="70"/>
      <c r="CZ4" s="70"/>
      <c r="DA4" s="70"/>
      <c r="DB4" s="70"/>
      <c r="DC4" s="70"/>
      <c r="DD4" s="70"/>
      <c r="DE4" s="70"/>
      <c r="DF4" s="70"/>
      <c r="DG4" s="70"/>
      <c r="DH4" s="70" t="s">
        <v>63</v>
      </c>
      <c r="DI4" s="70"/>
      <c r="DJ4" s="70"/>
      <c r="DK4" s="70"/>
      <c r="DL4" s="70"/>
      <c r="DM4" s="70"/>
      <c r="DN4" s="70"/>
      <c r="DO4" s="70"/>
      <c r="DP4" s="70"/>
      <c r="DQ4" s="70"/>
      <c r="DR4" s="70"/>
      <c r="DS4" s="70" t="s">
        <v>64</v>
      </c>
      <c r="DT4" s="70"/>
      <c r="DU4" s="70"/>
      <c r="DV4" s="70"/>
      <c r="DW4" s="70"/>
      <c r="DX4" s="70"/>
      <c r="DY4" s="70"/>
      <c r="DZ4" s="70"/>
      <c r="EA4" s="70"/>
      <c r="EB4" s="70"/>
      <c r="EC4" s="70"/>
      <c r="ED4" s="70" t="s">
        <v>65</v>
      </c>
      <c r="EE4" s="70"/>
      <c r="EF4" s="70"/>
      <c r="EG4" s="70"/>
      <c r="EH4" s="70"/>
      <c r="EI4" s="70"/>
      <c r="EJ4" s="70"/>
      <c r="EK4" s="70"/>
      <c r="EL4" s="70"/>
      <c r="EM4" s="70"/>
      <c r="EN4" s="70"/>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2023</v>
      </c>
      <c r="C6" s="20">
        <f t="shared" ref="C6:W6" si="3">C7</f>
        <v>363022</v>
      </c>
      <c r="D6" s="20">
        <f t="shared" si="3"/>
        <v>47</v>
      </c>
      <c r="E6" s="20">
        <f t="shared" si="3"/>
        <v>1</v>
      </c>
      <c r="F6" s="20">
        <f t="shared" si="3"/>
        <v>0</v>
      </c>
      <c r="G6" s="20">
        <f t="shared" si="3"/>
        <v>0</v>
      </c>
      <c r="H6" s="20" t="str">
        <f t="shared" si="3"/>
        <v>徳島県　上勝町</v>
      </c>
      <c r="I6" s="20" t="str">
        <f t="shared" si="3"/>
        <v>法非適用</v>
      </c>
      <c r="J6" s="20" t="str">
        <f t="shared" si="3"/>
        <v>水道事業</v>
      </c>
      <c r="K6" s="20" t="str">
        <f t="shared" si="3"/>
        <v>簡易水道事業</v>
      </c>
      <c r="L6" s="20" t="str">
        <f t="shared" si="3"/>
        <v>D4</v>
      </c>
      <c r="M6" s="20" t="str">
        <f t="shared" si="3"/>
        <v>非設置</v>
      </c>
      <c r="N6" s="21" t="str">
        <f t="shared" si="3"/>
        <v>-</v>
      </c>
      <c r="O6" s="21" t="str">
        <f t="shared" si="3"/>
        <v>該当数値なし</v>
      </c>
      <c r="P6" s="21">
        <f t="shared" si="3"/>
        <v>62.25</v>
      </c>
      <c r="Q6" s="21">
        <f t="shared" si="3"/>
        <v>1870</v>
      </c>
      <c r="R6" s="21">
        <f t="shared" si="3"/>
        <v>1402</v>
      </c>
      <c r="S6" s="21">
        <f t="shared" si="3"/>
        <v>109.63</v>
      </c>
      <c r="T6" s="21">
        <f t="shared" si="3"/>
        <v>12.79</v>
      </c>
      <c r="U6" s="21">
        <f t="shared" si="3"/>
        <v>846</v>
      </c>
      <c r="V6" s="21">
        <f t="shared" si="3"/>
        <v>6.9</v>
      </c>
      <c r="W6" s="21">
        <f t="shared" si="3"/>
        <v>122.61</v>
      </c>
      <c r="X6" s="22">
        <f>IF(X7="",NA(),X7)</f>
        <v>63.1</v>
      </c>
      <c r="Y6" s="22">
        <f t="shared" ref="Y6:AG6" si="4">IF(Y7="",NA(),Y7)</f>
        <v>50.76</v>
      </c>
      <c r="Z6" s="22">
        <f t="shared" si="4"/>
        <v>49.41</v>
      </c>
      <c r="AA6" s="22">
        <f t="shared" si="4"/>
        <v>43.13</v>
      </c>
      <c r="AB6" s="22">
        <f t="shared" si="4"/>
        <v>55.5</v>
      </c>
      <c r="AC6" s="22">
        <f t="shared" si="4"/>
        <v>75.06</v>
      </c>
      <c r="AD6" s="22">
        <f t="shared" si="4"/>
        <v>73.22</v>
      </c>
      <c r="AE6" s="22">
        <f t="shared" si="4"/>
        <v>69.05</v>
      </c>
      <c r="AF6" s="22">
        <f t="shared" si="4"/>
        <v>67.02</v>
      </c>
      <c r="AG6" s="22">
        <f t="shared" si="4"/>
        <v>71.319999999999993</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962.48</v>
      </c>
      <c r="BF6" s="22">
        <f t="shared" ref="BF6:BN6" si="7">IF(BF7="",NA(),BF7)</f>
        <v>842.53</v>
      </c>
      <c r="BG6" s="22">
        <f t="shared" si="7"/>
        <v>768.57</v>
      </c>
      <c r="BH6" s="22">
        <f t="shared" si="7"/>
        <v>708.11</v>
      </c>
      <c r="BI6" s="22">
        <f t="shared" si="7"/>
        <v>704.39</v>
      </c>
      <c r="BJ6" s="22">
        <f t="shared" si="7"/>
        <v>1183.92</v>
      </c>
      <c r="BK6" s="22">
        <f t="shared" si="7"/>
        <v>1128.72</v>
      </c>
      <c r="BL6" s="22">
        <f t="shared" si="7"/>
        <v>1125.25</v>
      </c>
      <c r="BM6" s="22">
        <f t="shared" si="7"/>
        <v>1157.05</v>
      </c>
      <c r="BN6" s="22">
        <f t="shared" si="7"/>
        <v>1228.8</v>
      </c>
      <c r="BO6" s="21" t="str">
        <f>IF(BO7="","",IF(BO7="-","【-】","【"&amp;SUBSTITUTE(TEXT(BO7,"#,##0.00"),"-","△")&amp;"】"))</f>
        <v>【1,045.20】</v>
      </c>
      <c r="BP6" s="22">
        <f>IF(BP7="",NA(),BP7)</f>
        <v>56.31</v>
      </c>
      <c r="BQ6" s="22">
        <f t="shared" ref="BQ6:BY6" si="8">IF(BQ7="",NA(),BQ7)</f>
        <v>46.52</v>
      </c>
      <c r="BR6" s="22">
        <f t="shared" si="8"/>
        <v>45.46</v>
      </c>
      <c r="BS6" s="22">
        <f t="shared" si="8"/>
        <v>37.97</v>
      </c>
      <c r="BT6" s="22">
        <f t="shared" si="8"/>
        <v>47.58</v>
      </c>
      <c r="BU6" s="22">
        <f t="shared" si="8"/>
        <v>42.5</v>
      </c>
      <c r="BV6" s="22">
        <f t="shared" si="8"/>
        <v>41.84</v>
      </c>
      <c r="BW6" s="22">
        <f t="shared" si="8"/>
        <v>41.44</v>
      </c>
      <c r="BX6" s="22">
        <f t="shared" si="8"/>
        <v>37.65</v>
      </c>
      <c r="BY6" s="22">
        <f t="shared" si="8"/>
        <v>37.31</v>
      </c>
      <c r="BZ6" s="21" t="str">
        <f>IF(BZ7="","",IF(BZ7="-","【-】","【"&amp;SUBSTITUTE(TEXT(BZ7,"#,##0.00"),"-","△")&amp;"】"))</f>
        <v>【49.51】</v>
      </c>
      <c r="CA6" s="22">
        <f>IF(CA7="",NA(),CA7)</f>
        <v>228.37</v>
      </c>
      <c r="CB6" s="22">
        <f t="shared" ref="CB6:CJ6" si="9">IF(CB7="",NA(),CB7)</f>
        <v>272.57</v>
      </c>
      <c r="CC6" s="22">
        <f t="shared" si="9"/>
        <v>282.69</v>
      </c>
      <c r="CD6" s="22">
        <f t="shared" si="9"/>
        <v>340.19</v>
      </c>
      <c r="CE6" s="22">
        <f t="shared" si="9"/>
        <v>248.13</v>
      </c>
      <c r="CF6" s="22">
        <f t="shared" si="9"/>
        <v>377.72</v>
      </c>
      <c r="CG6" s="22">
        <f t="shared" si="9"/>
        <v>390.47</v>
      </c>
      <c r="CH6" s="22">
        <f t="shared" si="9"/>
        <v>403.61</v>
      </c>
      <c r="CI6" s="22">
        <f t="shared" si="9"/>
        <v>442.82</v>
      </c>
      <c r="CJ6" s="22">
        <f t="shared" si="9"/>
        <v>425.76</v>
      </c>
      <c r="CK6" s="21" t="str">
        <f>IF(CK7="","",IF(CK7="-","【-】","【"&amp;SUBSTITUTE(TEXT(CK7,"#,##0.00"),"-","△")&amp;"】"))</f>
        <v>【317.14】</v>
      </c>
      <c r="CL6" s="22">
        <f>IF(CL7="",NA(),CL7)</f>
        <v>97.31</v>
      </c>
      <c r="CM6" s="22">
        <f t="shared" ref="CM6:CU6" si="10">IF(CM7="",NA(),CM7)</f>
        <v>107.12</v>
      </c>
      <c r="CN6" s="22">
        <f t="shared" si="10"/>
        <v>116.64</v>
      </c>
      <c r="CO6" s="22">
        <f t="shared" si="10"/>
        <v>112.83</v>
      </c>
      <c r="CP6" s="22">
        <f t="shared" si="10"/>
        <v>106.73</v>
      </c>
      <c r="CQ6" s="22">
        <f t="shared" si="10"/>
        <v>48.01</v>
      </c>
      <c r="CR6" s="22">
        <f t="shared" si="10"/>
        <v>49.08</v>
      </c>
      <c r="CS6" s="22">
        <f t="shared" si="10"/>
        <v>51.46</v>
      </c>
      <c r="CT6" s="22">
        <f t="shared" si="10"/>
        <v>51.84</v>
      </c>
      <c r="CU6" s="22">
        <f t="shared" si="10"/>
        <v>52.34</v>
      </c>
      <c r="CV6" s="21" t="str">
        <f>IF(CV7="","",IF(CV7="-","【-】","【"&amp;SUBSTITUTE(TEXT(CV7,"#,##0.00"),"-","△")&amp;"】"))</f>
        <v>【55.00】</v>
      </c>
      <c r="CW6" s="22">
        <f>IF(CW7="",NA(),CW7)</f>
        <v>50.8</v>
      </c>
      <c r="CX6" s="22">
        <f t="shared" ref="CX6:DF6" si="11">IF(CX7="",NA(),CX7)</f>
        <v>48.82</v>
      </c>
      <c r="CY6" s="22">
        <f t="shared" si="11"/>
        <v>43.8</v>
      </c>
      <c r="CZ6" s="22">
        <f t="shared" si="11"/>
        <v>44.3</v>
      </c>
      <c r="DA6" s="22">
        <f t="shared" si="11"/>
        <v>44.69</v>
      </c>
      <c r="DB6" s="22">
        <f t="shared" si="11"/>
        <v>72.75</v>
      </c>
      <c r="DC6" s="22">
        <f t="shared" si="11"/>
        <v>71.27</v>
      </c>
      <c r="DD6" s="22">
        <f t="shared" si="11"/>
        <v>68.58</v>
      </c>
      <c r="DE6" s="22">
        <f t="shared" si="11"/>
        <v>67.94</v>
      </c>
      <c r="DF6" s="22">
        <f t="shared" si="11"/>
        <v>66.900000000000006</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0.39</v>
      </c>
      <c r="EJ6" s="22">
        <f t="shared" si="14"/>
        <v>0.61</v>
      </c>
      <c r="EK6" s="22">
        <f t="shared" si="14"/>
        <v>0.4</v>
      </c>
      <c r="EL6" s="22">
        <f t="shared" si="14"/>
        <v>0.59</v>
      </c>
      <c r="EM6" s="22">
        <f t="shared" si="14"/>
        <v>0.5</v>
      </c>
      <c r="EN6" s="21" t="str">
        <f>IF(EN7="","",IF(EN7="-","【-】","【"&amp;SUBSTITUTE(TEXT(EN7,"#,##0.00"),"-","△")&amp;"】"))</f>
        <v>【0.40】</v>
      </c>
    </row>
    <row r="7" spans="1:144" s="23" customFormat="1" x14ac:dyDescent="0.15">
      <c r="A7" s="15"/>
      <c r="B7" s="24">
        <v>2023</v>
      </c>
      <c r="C7" s="24">
        <v>363022</v>
      </c>
      <c r="D7" s="24">
        <v>47</v>
      </c>
      <c r="E7" s="24">
        <v>1</v>
      </c>
      <c r="F7" s="24">
        <v>0</v>
      </c>
      <c r="G7" s="24">
        <v>0</v>
      </c>
      <c r="H7" s="24" t="s">
        <v>95</v>
      </c>
      <c r="I7" s="24" t="s">
        <v>96</v>
      </c>
      <c r="J7" s="24" t="s">
        <v>97</v>
      </c>
      <c r="K7" s="24" t="s">
        <v>98</v>
      </c>
      <c r="L7" s="24" t="s">
        <v>99</v>
      </c>
      <c r="M7" s="24" t="s">
        <v>100</v>
      </c>
      <c r="N7" s="25" t="s">
        <v>101</v>
      </c>
      <c r="O7" s="25" t="s">
        <v>102</v>
      </c>
      <c r="P7" s="25">
        <v>62.25</v>
      </c>
      <c r="Q7" s="25">
        <v>1870</v>
      </c>
      <c r="R7" s="25">
        <v>1402</v>
      </c>
      <c r="S7" s="25">
        <v>109.63</v>
      </c>
      <c r="T7" s="25">
        <v>12.79</v>
      </c>
      <c r="U7" s="25">
        <v>846</v>
      </c>
      <c r="V7" s="25">
        <v>6.9</v>
      </c>
      <c r="W7" s="25">
        <v>122.61</v>
      </c>
      <c r="X7" s="25">
        <v>63.1</v>
      </c>
      <c r="Y7" s="25">
        <v>50.76</v>
      </c>
      <c r="Z7" s="25">
        <v>49.41</v>
      </c>
      <c r="AA7" s="25">
        <v>43.13</v>
      </c>
      <c r="AB7" s="25">
        <v>55.5</v>
      </c>
      <c r="AC7" s="25">
        <v>75.06</v>
      </c>
      <c r="AD7" s="25">
        <v>73.22</v>
      </c>
      <c r="AE7" s="25">
        <v>69.05</v>
      </c>
      <c r="AF7" s="25">
        <v>67.02</v>
      </c>
      <c r="AG7" s="25">
        <v>71.319999999999993</v>
      </c>
      <c r="AH7" s="25">
        <v>76.13</v>
      </c>
      <c r="AI7" s="25"/>
      <c r="AJ7" s="25"/>
      <c r="AK7" s="25"/>
      <c r="AL7" s="25"/>
      <c r="AM7" s="25"/>
      <c r="AN7" s="25"/>
      <c r="AO7" s="25"/>
      <c r="AP7" s="25"/>
      <c r="AQ7" s="25"/>
      <c r="AR7" s="25"/>
      <c r="AS7" s="25"/>
      <c r="AT7" s="25"/>
      <c r="AU7" s="25"/>
      <c r="AV7" s="25"/>
      <c r="AW7" s="25"/>
      <c r="AX7" s="25"/>
      <c r="AY7" s="25"/>
      <c r="AZ7" s="25"/>
      <c r="BA7" s="25"/>
      <c r="BB7" s="25"/>
      <c r="BC7" s="25"/>
      <c r="BD7" s="25"/>
      <c r="BE7" s="25">
        <v>962.48</v>
      </c>
      <c r="BF7" s="25">
        <v>842.53</v>
      </c>
      <c r="BG7" s="25">
        <v>768.57</v>
      </c>
      <c r="BH7" s="25">
        <v>708.11</v>
      </c>
      <c r="BI7" s="25">
        <v>704.39</v>
      </c>
      <c r="BJ7" s="25">
        <v>1183.92</v>
      </c>
      <c r="BK7" s="25">
        <v>1128.72</v>
      </c>
      <c r="BL7" s="25">
        <v>1125.25</v>
      </c>
      <c r="BM7" s="25">
        <v>1157.05</v>
      </c>
      <c r="BN7" s="25">
        <v>1228.8</v>
      </c>
      <c r="BO7" s="25">
        <v>1045.2</v>
      </c>
      <c r="BP7" s="25">
        <v>56.31</v>
      </c>
      <c r="BQ7" s="25">
        <v>46.52</v>
      </c>
      <c r="BR7" s="25">
        <v>45.46</v>
      </c>
      <c r="BS7" s="25">
        <v>37.97</v>
      </c>
      <c r="BT7" s="25">
        <v>47.58</v>
      </c>
      <c r="BU7" s="25">
        <v>42.5</v>
      </c>
      <c r="BV7" s="25">
        <v>41.84</v>
      </c>
      <c r="BW7" s="25">
        <v>41.44</v>
      </c>
      <c r="BX7" s="25">
        <v>37.65</v>
      </c>
      <c r="BY7" s="25">
        <v>37.31</v>
      </c>
      <c r="BZ7" s="25">
        <v>49.51</v>
      </c>
      <c r="CA7" s="25">
        <v>228.37</v>
      </c>
      <c r="CB7" s="25">
        <v>272.57</v>
      </c>
      <c r="CC7" s="25">
        <v>282.69</v>
      </c>
      <c r="CD7" s="25">
        <v>340.19</v>
      </c>
      <c r="CE7" s="25">
        <v>248.13</v>
      </c>
      <c r="CF7" s="25">
        <v>377.72</v>
      </c>
      <c r="CG7" s="25">
        <v>390.47</v>
      </c>
      <c r="CH7" s="25">
        <v>403.61</v>
      </c>
      <c r="CI7" s="25">
        <v>442.82</v>
      </c>
      <c r="CJ7" s="25">
        <v>425.76</v>
      </c>
      <c r="CK7" s="25">
        <v>317.14</v>
      </c>
      <c r="CL7" s="25">
        <v>97.31</v>
      </c>
      <c r="CM7" s="25">
        <v>107.12</v>
      </c>
      <c r="CN7" s="25">
        <v>116.64</v>
      </c>
      <c r="CO7" s="25">
        <v>112.83</v>
      </c>
      <c r="CP7" s="25">
        <v>106.73</v>
      </c>
      <c r="CQ7" s="25">
        <v>48.01</v>
      </c>
      <c r="CR7" s="25">
        <v>49.08</v>
      </c>
      <c r="CS7" s="25">
        <v>51.46</v>
      </c>
      <c r="CT7" s="25">
        <v>51.84</v>
      </c>
      <c r="CU7" s="25">
        <v>52.34</v>
      </c>
      <c r="CV7" s="25">
        <v>55</v>
      </c>
      <c r="CW7" s="25">
        <v>50.8</v>
      </c>
      <c r="CX7" s="25">
        <v>48.82</v>
      </c>
      <c r="CY7" s="25">
        <v>43.8</v>
      </c>
      <c r="CZ7" s="25">
        <v>44.3</v>
      </c>
      <c r="DA7" s="25">
        <v>44.69</v>
      </c>
      <c r="DB7" s="25">
        <v>72.75</v>
      </c>
      <c r="DC7" s="25">
        <v>71.27</v>
      </c>
      <c r="DD7" s="25">
        <v>68.58</v>
      </c>
      <c r="DE7" s="25">
        <v>67.94</v>
      </c>
      <c r="DF7" s="25">
        <v>66.900000000000006</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0.39</v>
      </c>
      <c r="EJ7" s="25">
        <v>0.61</v>
      </c>
      <c r="EK7" s="25">
        <v>0.4</v>
      </c>
      <c r="EL7" s="25">
        <v>0.59</v>
      </c>
      <c r="EM7" s="25">
        <v>0.5</v>
      </c>
      <c r="EN7" s="25">
        <v>0.4</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45</v>
      </c>
      <c r="B10" s="28">
        <f>DATEVALUE($B7-B11&amp;"/1/"&amp;B12)</f>
        <v>36892</v>
      </c>
      <c r="C10" s="28">
        <f t="shared" ref="C10:F10" si="15">DATEVALUE($B7-C11&amp;"/1/"&amp;C12)</f>
        <v>37257</v>
      </c>
      <c r="D10" s="28">
        <f t="shared" si="15"/>
        <v>37622</v>
      </c>
      <c r="E10" s="28">
        <f t="shared" si="15"/>
        <v>37987</v>
      </c>
      <c r="F10" s="28">
        <f t="shared" si="15"/>
        <v>38353</v>
      </c>
    </row>
    <row r="11" spans="1:144" x14ac:dyDescent="0.15">
      <c r="B11">
        <v>22</v>
      </c>
      <c r="C11">
        <v>21</v>
      </c>
      <c r="D11">
        <v>20</v>
      </c>
      <c r="E11">
        <v>19</v>
      </c>
      <c r="F11">
        <v>18</v>
      </c>
      <c r="G11" t="s">
        <v>108</v>
      </c>
    </row>
    <row r="12" spans="1:144" x14ac:dyDescent="0.15">
      <c r="B12">
        <v>1</v>
      </c>
      <c r="C12">
        <v>1</v>
      </c>
      <c r="D12">
        <v>1</v>
      </c>
      <c r="E12">
        <v>1</v>
      </c>
      <c r="F12">
        <v>1</v>
      </c>
      <c r="G12" t="s">
        <v>109</v>
      </c>
    </row>
    <row r="13" spans="1:144" x14ac:dyDescent="0.15">
      <c r="B13" t="s">
        <v>110</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2025-01-24T06:40:47Z</dcterms:created>
  <dcterms:modified xsi:type="dcterms:W3CDTF">2025-02-17T01:22:51Z</dcterms:modified>
  <cp:category/>
</cp:coreProperties>
</file>