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6-04［法適］下水道（特地）\"/>
    </mc:Choice>
  </mc:AlternateContent>
  <xr:revisionPtr revIDLastSave="0" documentId="13_ncr:1_{714E0597-E3DD-4479-86BD-E13041FD37C5}" xr6:coauthVersionLast="47" xr6:coauthVersionMax="47" xr10:uidLastSave="{00000000-0000-0000-0000-000000000000}"/>
  <workbookProtection workbookAlgorithmName="SHA-512" workbookHashValue="b+vfcsRSqz0eqJDA8gogZOOvNeJ1/i58H2J2F2rdtoTfYjj9iZxxQzHDxnob+PdPKwT3bbcyRdFJb34wPKBpJA==" workbookSaltValue="8Zu1idXEmaLgSz6zP5N3f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F85" i="4"/>
  <c r="E85" i="4"/>
  <c r="AT10" i="4"/>
  <c r="AL10" i="4"/>
  <c r="I10" i="4"/>
  <c r="I8" i="4"/>
</calcChain>
</file>

<file path=xl/sharedStrings.xml><?xml version="1.0" encoding="utf-8"?>
<sst xmlns="http://schemas.openxmlformats.org/spreadsheetml/2006/main" count="325" uniqueCount="118">
  <si>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</si>
  <si>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</si>
  <si>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</si>
  <si>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</si>
  <si>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</si>
  <si>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</si>
  <si>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</si>
  <si>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</si>
  <si>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</si>
  <si>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</si>
  <si>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</si>
  <si>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</si>
  <si>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</si>
  <si>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</si>
  <si>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</si>
  <si>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</si>
  <si>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</si>
  <si>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</si>
  <si>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</si>
  <si>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</si>
  <si>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</si>
  <si>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</si>
  <si>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</si>
  <si>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</si>
  <si>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</si>
  <si>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</si>
  <si>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</si>
  <si>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</si>
  <si>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</si>
  <si>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</si>
  <si>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</si>
  <si>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</si>
  <si>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</si>
  <si>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</si>
  <si>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</si>
  <si>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</si>
  <si>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</si>
  <si>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</si>
  <si>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</si>
  <si>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</si>
  <si>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</si>
  <si>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</si>
  <si>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</si>
  <si>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</si>
  <si>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</si>
  <si>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</si>
  <si>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</si>
  <si>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</si>
  <si>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</si>
  <si>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</si>
  <si>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</si>
  <si>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</si>
  <si>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</si>
  <si>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</si>
  <si>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</si>
  <si>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</si>
  <si>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</si>
  <si>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</si>
  <si>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</si>
  <si>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</si>
  <si>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</si>
  <si>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</si>
  <si>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</si>
  <si>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</si>
  <si>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</si>
  <si>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</si>
  <si>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</si>
  <si>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</si>
  <si>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</si>
  <si>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</si>
  <si>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</si>
  <si>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</si>
  <si>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</si>
  <si>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</si>
  <si>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</si>
  <si>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</si>
  <si>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</si>
  <si>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</si>
  <si>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</si>
  <si>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</si>
  <si>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</si>
  <si>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</si>
  <si>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</si>
  <si>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</si>
  <si>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</si>
  <si>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</si>
  <si>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</si>
  <si>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</si>
  <si>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</si>
  <si>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</si>
  <si>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</si>
  <si>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</si>
  <si>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</si>
  <si>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</si>
  <si>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</si>
  <si>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</si>
  <si>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東みよし町</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</si>
  <si>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</si>
  <si>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</si>
  <si>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</si>
  <si>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</si>
  <si>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</si>
  <si>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</si>
  <si>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</si>
  <si>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</si>
  <si>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</si>
  <si>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</si>
  <si>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</si>
  <si>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</si>
  <si>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</si>
  <si>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</si>
  <si>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</si>
  <si>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</si>
  <si>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</si>
  <si>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</si>
  <si>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①経常収支比率について
　事業５年目となるが安定的な経営が行えている。経費削減等に努め健全な経営に努める。
③流動比率について
　流動比率は高く、支払能力は安定している。
④企業債残高対事業規模比率について
　営業収入（使用料の収入）は増となっているが、事業の規模が拡大途中であるため、全国平均値とは大きく離れている。
⑤経費回収率について
　事業５年目となるが事業は安定的に継続出来てきており、ほぼ全国平均の値となっている。整備拡充に伴う使用料収入の増加により今後改善が見込まれる。
⑥汚水処理原価について
　類似団体平均値より低い金額である。事業５年目となるが浄化槽の整備率が安定してきたことにより有収水量が増大した結果である。今後、整備拡充に伴い改善が見込まれる。
⑦施設利用率について
　設置された浄化槽は全て稼働しているため100％となっている。
⑧水洗化率について
　本事業は住民の要望に応じて浄化槽を設置するため100％となっている。引き続きこの数値を維持し公共用水域の水質保全に努めていく。</t>
    <phoneticPr fontId="4"/>
  </si>
  <si>
    <t>　令和元年度に事業が開始されており、設置された浄化槽はすべて５年以内の新しい浄化槽のため浄化槽の法定耐用年数を考慮すると、現段階では老朽化対策の必要性は生じていない。しかしながら、適切な維持管理による浄化槽の性能維持を図り、将来の設備更新等に備えておく必要がある。</t>
    <phoneticPr fontId="4"/>
  </si>
  <si>
    <t>　浄化槽の設置基数が増えてきたため、事業の安定性が見えてきた。しかし、今後より一層の整備拡充を図る必要がある。また、事業開始時点からPFI方式を採用しており、その特性である民間事業者の経営能力、技術的能力、営業能力等を最大限に活用することにより効率的、効果的に整備を拡充し適正な維持管理を図り、公共用水域の水質保全及び安定的な経営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</si>
</sst>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64-41B7-98A7-BA47824319C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F64-41B7-98A7-BA47824319C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E86A-4A74-9391-B0EA53D6263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58.02</c:v>
                </c:pt>
              </c:numCache>
            </c:numRef>
          </c:val>
          <c:smooth val="0"/>
          <c:extLst>
            <c:ext xmlns:c16="http://schemas.microsoft.com/office/drawing/2014/chart" uri="{C3380CC4-5D6E-409C-BE32-E72D297353CC}">
              <c16:uniqueId val="{00000001-E86A-4A74-9391-B0EA53D6263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09BE-45E8-B145-AEAA7BF797D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63.66</c:v>
                </c:pt>
              </c:numCache>
            </c:numRef>
          </c:val>
          <c:smooth val="0"/>
          <c:extLst>
            <c:ext xmlns:c16="http://schemas.microsoft.com/office/drawing/2014/chart" uri="{C3380CC4-5D6E-409C-BE32-E72D297353CC}">
              <c16:uniqueId val="{00000001-09BE-45E8-B145-AEAA7BF797D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131.62</c:v>
                </c:pt>
              </c:numCache>
            </c:numRef>
          </c:val>
          <c:extLst>
            <c:ext xmlns:c16="http://schemas.microsoft.com/office/drawing/2014/chart" uri="{C3380CC4-5D6E-409C-BE32-E72D297353CC}">
              <c16:uniqueId val="{00000000-6ABA-4D8C-86F2-65BDCCFE3FD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95.1</c:v>
                </c:pt>
              </c:numCache>
            </c:numRef>
          </c:val>
          <c:smooth val="0"/>
          <c:extLst>
            <c:ext xmlns:c16="http://schemas.microsoft.com/office/drawing/2014/chart" uri="{C3380CC4-5D6E-409C-BE32-E72D297353CC}">
              <c16:uniqueId val="{00000001-6ABA-4D8C-86F2-65BDCCFE3FD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5.45</c:v>
                </c:pt>
              </c:numCache>
            </c:numRef>
          </c:val>
          <c:extLst>
            <c:ext xmlns:c16="http://schemas.microsoft.com/office/drawing/2014/chart" uri="{C3380CC4-5D6E-409C-BE32-E72D297353CC}">
              <c16:uniqueId val="{00000000-7C06-4DF7-8B07-72EEECC9470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19.34</c:v>
                </c:pt>
              </c:numCache>
            </c:numRef>
          </c:val>
          <c:smooth val="0"/>
          <c:extLst>
            <c:ext xmlns:c16="http://schemas.microsoft.com/office/drawing/2014/chart" uri="{C3380CC4-5D6E-409C-BE32-E72D297353CC}">
              <c16:uniqueId val="{00000001-7C06-4DF7-8B07-72EEECC9470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F3-41C6-A086-7289C6D7C62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5F3-41C6-A086-7289C6D7C62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4B4-458C-A68C-4180EE5A553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225.85</c:v>
                </c:pt>
              </c:numCache>
            </c:numRef>
          </c:val>
          <c:smooth val="0"/>
          <c:extLst>
            <c:ext xmlns:c16="http://schemas.microsoft.com/office/drawing/2014/chart" uri="{C3380CC4-5D6E-409C-BE32-E72D297353CC}">
              <c16:uniqueId val="{00000001-F4B4-458C-A68C-4180EE5A553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112.53</c:v>
                </c:pt>
              </c:numCache>
            </c:numRef>
          </c:val>
          <c:extLst>
            <c:ext xmlns:c16="http://schemas.microsoft.com/office/drawing/2014/chart" uri="{C3380CC4-5D6E-409C-BE32-E72D297353CC}">
              <c16:uniqueId val="{00000000-313B-405B-B99D-5E67939B23A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45.1</c:v>
                </c:pt>
              </c:numCache>
            </c:numRef>
          </c:val>
          <c:smooth val="0"/>
          <c:extLst>
            <c:ext xmlns:c16="http://schemas.microsoft.com/office/drawing/2014/chart" uri="{C3380CC4-5D6E-409C-BE32-E72D297353CC}">
              <c16:uniqueId val="{00000001-313B-405B-B99D-5E67939B23A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866</c:v>
                </c:pt>
              </c:numCache>
            </c:numRef>
          </c:val>
          <c:extLst>
            <c:ext xmlns:c16="http://schemas.microsoft.com/office/drawing/2014/chart" uri="{C3380CC4-5D6E-409C-BE32-E72D297353CC}">
              <c16:uniqueId val="{00000000-CEC3-42CA-90E2-AF28DCDD474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424.95</c:v>
                </c:pt>
              </c:numCache>
            </c:numRef>
          </c:val>
          <c:smooth val="0"/>
          <c:extLst>
            <c:ext xmlns:c16="http://schemas.microsoft.com/office/drawing/2014/chart" uri="{C3380CC4-5D6E-409C-BE32-E72D297353CC}">
              <c16:uniqueId val="{00000001-CEC3-42CA-90E2-AF28DCDD474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41.6</c:v>
                </c:pt>
              </c:numCache>
            </c:numRef>
          </c:val>
          <c:extLst>
            <c:ext xmlns:c16="http://schemas.microsoft.com/office/drawing/2014/chart" uri="{C3380CC4-5D6E-409C-BE32-E72D297353CC}">
              <c16:uniqueId val="{00000000-A729-40AA-9954-A822DC62645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41.67</c:v>
                </c:pt>
              </c:numCache>
            </c:numRef>
          </c:val>
          <c:smooth val="0"/>
          <c:extLst>
            <c:ext xmlns:c16="http://schemas.microsoft.com/office/drawing/2014/chart" uri="{C3380CC4-5D6E-409C-BE32-E72D297353CC}">
              <c16:uniqueId val="{00000001-A729-40AA-9954-A822DC62645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235.45</c:v>
                </c:pt>
              </c:numCache>
            </c:numRef>
          </c:val>
          <c:extLst>
            <c:ext xmlns:c16="http://schemas.microsoft.com/office/drawing/2014/chart" uri="{C3380CC4-5D6E-409C-BE32-E72D297353CC}">
              <c16:uniqueId val="{00000000-87BC-49EC-A342-F45AFCD3EA3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326.49</c:v>
                </c:pt>
              </c:numCache>
            </c:numRef>
          </c:val>
          <c:smooth val="0"/>
          <c:extLst>
            <c:ext xmlns:c16="http://schemas.microsoft.com/office/drawing/2014/chart" uri="{C3380CC4-5D6E-409C-BE32-E72D297353CC}">
              <c16:uniqueId val="{00000001-87BC-49EC-A342-F45AFCD3EA3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I76" sqref="BI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徳島県　東みよし町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K3</v>
      </c>
      <c r="X8" s="34"/>
      <c r="Y8" s="34"/>
      <c r="Z8" s="34"/>
      <c r="AA8" s="34"/>
      <c r="AB8" s="34"/>
      <c r="AC8" s="34"/>
      <c r="AD8" s="35" t="str">
        <f>データ!$M$6</f>
        <v>非設置</v>
      </c>
      <c r="AE8" s="35"/>
      <c r="AF8" s="35"/>
      <c r="AG8" s="35"/>
      <c r="AH8" s="35"/>
      <c r="AI8" s="35"/>
      <c r="AJ8" s="35"/>
      <c r="AK8" s="3"/>
      <c r="AL8" s="36">
        <f>データ!S6</f>
        <v>13405</v>
      </c>
      <c r="AM8" s="36"/>
      <c r="AN8" s="36"/>
      <c r="AO8" s="36"/>
      <c r="AP8" s="36"/>
      <c r="AQ8" s="36"/>
      <c r="AR8" s="36"/>
      <c r="AS8" s="36"/>
      <c r="AT8" s="37">
        <f>データ!T6</f>
        <v>122.48</v>
      </c>
      <c r="AU8" s="37"/>
      <c r="AV8" s="37"/>
      <c r="AW8" s="37"/>
      <c r="AX8" s="37"/>
      <c r="AY8" s="37"/>
      <c r="AZ8" s="37"/>
      <c r="BA8" s="37"/>
      <c r="BB8" s="37">
        <f>データ!U6</f>
        <v>109.45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60.41</v>
      </c>
      <c r="J10" s="37"/>
      <c r="K10" s="37"/>
      <c r="L10" s="37"/>
      <c r="M10" s="37"/>
      <c r="N10" s="37"/>
      <c r="O10" s="37"/>
      <c r="P10" s="37">
        <f>データ!P6</f>
        <v>4.97</v>
      </c>
      <c r="Q10" s="37"/>
      <c r="R10" s="37"/>
      <c r="S10" s="37"/>
      <c r="T10" s="37"/>
      <c r="U10" s="37"/>
      <c r="V10" s="37"/>
      <c r="W10" s="37">
        <f>データ!Q6</f>
        <v>100</v>
      </c>
      <c r="X10" s="37"/>
      <c r="Y10" s="37"/>
      <c r="Z10" s="37"/>
      <c r="AA10" s="37"/>
      <c r="AB10" s="37"/>
      <c r="AC10" s="37"/>
      <c r="AD10" s="36">
        <f>データ!R6</f>
        <v>4020</v>
      </c>
      <c r="AE10" s="36"/>
      <c r="AF10" s="36"/>
      <c r="AG10" s="36"/>
      <c r="AH10" s="36"/>
      <c r="AI10" s="36"/>
      <c r="AJ10" s="36"/>
      <c r="AK10" s="2"/>
      <c r="AL10" s="36">
        <f>データ!V6</f>
        <v>661</v>
      </c>
      <c r="AM10" s="36"/>
      <c r="AN10" s="36"/>
      <c r="AO10" s="36"/>
      <c r="AP10" s="36"/>
      <c r="AQ10" s="36"/>
      <c r="AR10" s="36"/>
      <c r="AS10" s="36"/>
      <c r="AT10" s="37">
        <f>データ!W6</f>
        <v>0.09</v>
      </c>
      <c r="AU10" s="37"/>
      <c r="AV10" s="37"/>
      <c r="AW10" s="37"/>
      <c r="AX10" s="37"/>
      <c r="AY10" s="37"/>
      <c r="AZ10" s="37"/>
      <c r="BA10" s="37"/>
      <c r="BB10" s="37">
        <f>データ!X6</f>
        <v>7344.44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inbFKzf0RIqfO7TWLK6YOzB0hBjHJdtW4MmW5Y2/HzbLFh8UYgyQ0ASNwW3M3WNnTZsrLDTyAEbftY4bCgjrKw==" saltValue="ujurqznsxZsa+nxE7NvDP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364894</v>
      </c>
      <c r="D6" s="19">
        <f t="shared" si="3"/>
        <v>46</v>
      </c>
      <c r="E6" s="19">
        <f t="shared" si="3"/>
        <v>18</v>
      </c>
      <c r="F6" s="19">
        <f t="shared" si="3"/>
        <v>0</v>
      </c>
      <c r="G6" s="19">
        <f t="shared" si="3"/>
        <v>0</v>
      </c>
      <c r="H6" s="19" t="str">
        <f t="shared" si="3"/>
        <v>徳島県　東みよし町</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60.41</v>
      </c>
      <c r="P6" s="20">
        <f t="shared" si="3"/>
        <v>4.97</v>
      </c>
      <c r="Q6" s="20">
        <f t="shared" si="3"/>
        <v>100</v>
      </c>
      <c r="R6" s="20">
        <f t="shared" si="3"/>
        <v>4020</v>
      </c>
      <c r="S6" s="20">
        <f t="shared" si="3"/>
        <v>13405</v>
      </c>
      <c r="T6" s="20">
        <f t="shared" si="3"/>
        <v>122.48</v>
      </c>
      <c r="U6" s="20">
        <f t="shared" si="3"/>
        <v>109.45</v>
      </c>
      <c r="V6" s="20">
        <f t="shared" si="3"/>
        <v>661</v>
      </c>
      <c r="W6" s="20">
        <f t="shared" si="3"/>
        <v>0.09</v>
      </c>
      <c r="X6" s="20">
        <f t="shared" si="3"/>
        <v>7344.44</v>
      </c>
      <c r="Y6" s="21" t="str">
        <f>IF(Y7="",NA(),Y7)</f>
        <v>-</v>
      </c>
      <c r="Z6" s="21" t="str">
        <f t="shared" ref="Z6:AH6" si="4">IF(Z7="",NA(),Z7)</f>
        <v>-</v>
      </c>
      <c r="AA6" s="21" t="str">
        <f t="shared" si="4"/>
        <v>-</v>
      </c>
      <c r="AB6" s="21" t="str">
        <f t="shared" si="4"/>
        <v>-</v>
      </c>
      <c r="AC6" s="21">
        <f t="shared" si="4"/>
        <v>131.62</v>
      </c>
      <c r="AD6" s="21" t="str">
        <f t="shared" si="4"/>
        <v>-</v>
      </c>
      <c r="AE6" s="21" t="str">
        <f t="shared" si="4"/>
        <v>-</v>
      </c>
      <c r="AF6" s="21" t="str">
        <f t="shared" si="4"/>
        <v>-</v>
      </c>
      <c r="AG6" s="21" t="str">
        <f t="shared" si="4"/>
        <v>-</v>
      </c>
      <c r="AH6" s="21">
        <f t="shared" si="4"/>
        <v>95.1</v>
      </c>
      <c r="AI6" s="20" t="str">
        <f>IF(AI7="","",IF(AI7="-","【-】","【"&amp;SUBSTITUTE(TEXT(AI7,"#,##0.00"),"-","△")&amp;"】"))</f>
        <v>【96.62】</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225.85</v>
      </c>
      <c r="AT6" s="20" t="str">
        <f>IF(AT7="","",IF(AT7="-","【-】","【"&amp;SUBSTITUTE(TEXT(AT7,"#,##0.00"),"-","△")&amp;"】"))</f>
        <v>【111.69】</v>
      </c>
      <c r="AU6" s="21" t="str">
        <f>IF(AU7="",NA(),AU7)</f>
        <v>-</v>
      </c>
      <c r="AV6" s="21" t="str">
        <f t="shared" ref="AV6:BD6" si="6">IF(AV7="",NA(),AV7)</f>
        <v>-</v>
      </c>
      <c r="AW6" s="21" t="str">
        <f t="shared" si="6"/>
        <v>-</v>
      </c>
      <c r="AX6" s="21" t="str">
        <f t="shared" si="6"/>
        <v>-</v>
      </c>
      <c r="AY6" s="21">
        <f t="shared" si="6"/>
        <v>112.53</v>
      </c>
      <c r="AZ6" s="21" t="str">
        <f t="shared" si="6"/>
        <v>-</v>
      </c>
      <c r="BA6" s="21" t="str">
        <f t="shared" si="6"/>
        <v>-</v>
      </c>
      <c r="BB6" s="21" t="str">
        <f t="shared" si="6"/>
        <v>-</v>
      </c>
      <c r="BC6" s="21" t="str">
        <f t="shared" si="6"/>
        <v>-</v>
      </c>
      <c r="BD6" s="21">
        <f t="shared" si="6"/>
        <v>45.1</v>
      </c>
      <c r="BE6" s="20" t="str">
        <f>IF(BE7="","",IF(BE7="-","【-】","【"&amp;SUBSTITUTE(TEXT(BE7,"#,##0.00"),"-","△")&amp;"】"))</f>
        <v>【111.29】</v>
      </c>
      <c r="BF6" s="21" t="str">
        <f>IF(BF7="",NA(),BF7)</f>
        <v>-</v>
      </c>
      <c r="BG6" s="21" t="str">
        <f t="shared" ref="BG6:BO6" si="7">IF(BG7="",NA(),BG7)</f>
        <v>-</v>
      </c>
      <c r="BH6" s="21" t="str">
        <f t="shared" si="7"/>
        <v>-</v>
      </c>
      <c r="BI6" s="21" t="str">
        <f t="shared" si="7"/>
        <v>-</v>
      </c>
      <c r="BJ6" s="21">
        <f t="shared" si="7"/>
        <v>866</v>
      </c>
      <c r="BK6" s="21" t="str">
        <f t="shared" si="7"/>
        <v>-</v>
      </c>
      <c r="BL6" s="21" t="str">
        <f t="shared" si="7"/>
        <v>-</v>
      </c>
      <c r="BM6" s="21" t="str">
        <f t="shared" si="7"/>
        <v>-</v>
      </c>
      <c r="BN6" s="21" t="str">
        <f t="shared" si="7"/>
        <v>-</v>
      </c>
      <c r="BO6" s="21">
        <f t="shared" si="7"/>
        <v>424.95</v>
      </c>
      <c r="BP6" s="20" t="str">
        <f>IF(BP7="","",IF(BP7="-","【-】","【"&amp;SUBSTITUTE(TEXT(BP7,"#,##0.00"),"-","△")&amp;"】"))</f>
        <v>【349.83】</v>
      </c>
      <c r="BQ6" s="21" t="str">
        <f>IF(BQ7="",NA(),BQ7)</f>
        <v>-</v>
      </c>
      <c r="BR6" s="21" t="str">
        <f t="shared" ref="BR6:BZ6" si="8">IF(BR7="",NA(),BR7)</f>
        <v>-</v>
      </c>
      <c r="BS6" s="21" t="str">
        <f t="shared" si="8"/>
        <v>-</v>
      </c>
      <c r="BT6" s="21" t="str">
        <f t="shared" si="8"/>
        <v>-</v>
      </c>
      <c r="BU6" s="21">
        <f t="shared" si="8"/>
        <v>41.6</v>
      </c>
      <c r="BV6" s="21" t="str">
        <f t="shared" si="8"/>
        <v>-</v>
      </c>
      <c r="BW6" s="21" t="str">
        <f t="shared" si="8"/>
        <v>-</v>
      </c>
      <c r="BX6" s="21" t="str">
        <f t="shared" si="8"/>
        <v>-</v>
      </c>
      <c r="BY6" s="21" t="str">
        <f t="shared" si="8"/>
        <v>-</v>
      </c>
      <c r="BZ6" s="21">
        <f t="shared" si="8"/>
        <v>41.67</v>
      </c>
      <c r="CA6" s="20" t="str">
        <f>IF(CA7="","",IF(CA7="-","【-】","【"&amp;SUBSTITUTE(TEXT(CA7,"#,##0.00"),"-","△")&amp;"】"))</f>
        <v>【53.65】</v>
      </c>
      <c r="CB6" s="21" t="str">
        <f>IF(CB7="",NA(),CB7)</f>
        <v>-</v>
      </c>
      <c r="CC6" s="21" t="str">
        <f t="shared" ref="CC6:CK6" si="9">IF(CC7="",NA(),CC7)</f>
        <v>-</v>
      </c>
      <c r="CD6" s="21" t="str">
        <f t="shared" si="9"/>
        <v>-</v>
      </c>
      <c r="CE6" s="21" t="str">
        <f t="shared" si="9"/>
        <v>-</v>
      </c>
      <c r="CF6" s="21">
        <f t="shared" si="9"/>
        <v>235.45</v>
      </c>
      <c r="CG6" s="21" t="str">
        <f t="shared" si="9"/>
        <v>-</v>
      </c>
      <c r="CH6" s="21" t="str">
        <f t="shared" si="9"/>
        <v>-</v>
      </c>
      <c r="CI6" s="21" t="str">
        <f t="shared" si="9"/>
        <v>-</v>
      </c>
      <c r="CJ6" s="21" t="str">
        <f t="shared" si="9"/>
        <v>-</v>
      </c>
      <c r="CK6" s="21">
        <f t="shared" si="9"/>
        <v>326.49</v>
      </c>
      <c r="CL6" s="20" t="str">
        <f>IF(CL7="","",IF(CL7="-","【-】","【"&amp;SUBSTITUTE(TEXT(CL7,"#,##0.00"),"-","△")&amp;"】"))</f>
        <v>【307.86】</v>
      </c>
      <c r="CM6" s="21" t="str">
        <f>IF(CM7="",NA(),CM7)</f>
        <v>-</v>
      </c>
      <c r="CN6" s="21" t="str">
        <f t="shared" ref="CN6:CV6" si="10">IF(CN7="",NA(),CN7)</f>
        <v>-</v>
      </c>
      <c r="CO6" s="21" t="str">
        <f t="shared" si="10"/>
        <v>-</v>
      </c>
      <c r="CP6" s="21" t="str">
        <f t="shared" si="10"/>
        <v>-</v>
      </c>
      <c r="CQ6" s="21">
        <f t="shared" si="10"/>
        <v>100</v>
      </c>
      <c r="CR6" s="21" t="str">
        <f t="shared" si="10"/>
        <v>-</v>
      </c>
      <c r="CS6" s="21" t="str">
        <f t="shared" si="10"/>
        <v>-</v>
      </c>
      <c r="CT6" s="21" t="str">
        <f t="shared" si="10"/>
        <v>-</v>
      </c>
      <c r="CU6" s="21" t="str">
        <f t="shared" si="10"/>
        <v>-</v>
      </c>
      <c r="CV6" s="21">
        <f t="shared" si="10"/>
        <v>58.02</v>
      </c>
      <c r="CW6" s="20" t="str">
        <f>IF(CW7="","",IF(CW7="-","【-】","【"&amp;SUBSTITUTE(TEXT(CW7,"#,##0.00"),"-","△")&amp;"】"))</f>
        <v>【54.61】</v>
      </c>
      <c r="CX6" s="21" t="str">
        <f>IF(CX7="",NA(),CX7)</f>
        <v>-</v>
      </c>
      <c r="CY6" s="21" t="str">
        <f t="shared" ref="CY6:DG6" si="11">IF(CY7="",NA(),CY7)</f>
        <v>-</v>
      </c>
      <c r="CZ6" s="21" t="str">
        <f t="shared" si="11"/>
        <v>-</v>
      </c>
      <c r="DA6" s="21" t="str">
        <f t="shared" si="11"/>
        <v>-</v>
      </c>
      <c r="DB6" s="21">
        <f t="shared" si="11"/>
        <v>100</v>
      </c>
      <c r="DC6" s="21" t="str">
        <f t="shared" si="11"/>
        <v>-</v>
      </c>
      <c r="DD6" s="21" t="str">
        <f t="shared" si="11"/>
        <v>-</v>
      </c>
      <c r="DE6" s="21" t="str">
        <f t="shared" si="11"/>
        <v>-</v>
      </c>
      <c r="DF6" s="21" t="str">
        <f t="shared" si="11"/>
        <v>-</v>
      </c>
      <c r="DG6" s="21">
        <f t="shared" si="11"/>
        <v>63.66</v>
      </c>
      <c r="DH6" s="20" t="str">
        <f>IF(DH7="","",IF(DH7="-","【-】","【"&amp;SUBSTITUTE(TEXT(DH7,"#,##0.00"),"-","△")&amp;"】"))</f>
        <v>【85.31】</v>
      </c>
      <c r="DI6" s="21" t="str">
        <f>IF(DI7="",NA(),DI7)</f>
        <v>-</v>
      </c>
      <c r="DJ6" s="21" t="str">
        <f t="shared" ref="DJ6:DR6" si="12">IF(DJ7="",NA(),DJ7)</f>
        <v>-</v>
      </c>
      <c r="DK6" s="21" t="str">
        <f t="shared" si="12"/>
        <v>-</v>
      </c>
      <c r="DL6" s="21" t="str">
        <f t="shared" si="12"/>
        <v>-</v>
      </c>
      <c r="DM6" s="21">
        <f t="shared" si="12"/>
        <v>5.45</v>
      </c>
      <c r="DN6" s="21" t="str">
        <f t="shared" si="12"/>
        <v>-</v>
      </c>
      <c r="DO6" s="21" t="str">
        <f t="shared" si="12"/>
        <v>-</v>
      </c>
      <c r="DP6" s="21" t="str">
        <f t="shared" si="12"/>
        <v>-</v>
      </c>
      <c r="DQ6" s="21" t="str">
        <f t="shared" si="12"/>
        <v>-</v>
      </c>
      <c r="DR6" s="21">
        <f t="shared" si="12"/>
        <v>19.34</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364894</v>
      </c>
      <c r="D7" s="23">
        <v>46</v>
      </c>
      <c r="E7" s="23">
        <v>18</v>
      </c>
      <c r="F7" s="23">
        <v>0</v>
      </c>
      <c r="G7" s="23">
        <v>0</v>
      </c>
      <c r="H7" s="23" t="s">
        <v>96</v>
      </c>
      <c r="I7" s="23" t="s">
        <v>97</v>
      </c>
      <c r="J7" s="23" t="s">
        <v>98</v>
      </c>
      <c r="K7" s="23" t="s">
        <v>99</v>
      </c>
      <c r="L7" s="23" t="s">
        <v>100</v>
      </c>
      <c r="M7" s="23" t="s">
        <v>101</v>
      </c>
      <c r="N7" s="24" t="s">
        <v>102</v>
      </c>
      <c r="O7" s="24">
        <v>60.41</v>
      </c>
      <c r="P7" s="24">
        <v>4.97</v>
      </c>
      <c r="Q7" s="24">
        <v>100</v>
      </c>
      <c r="R7" s="24">
        <v>4020</v>
      </c>
      <c r="S7" s="24">
        <v>13405</v>
      </c>
      <c r="T7" s="24">
        <v>122.48</v>
      </c>
      <c r="U7" s="24">
        <v>109.45</v>
      </c>
      <c r="V7" s="24">
        <v>661</v>
      </c>
      <c r="W7" s="24">
        <v>0.09</v>
      </c>
      <c r="X7" s="24">
        <v>7344.44</v>
      </c>
      <c r="Y7" s="24" t="s">
        <v>102</v>
      </c>
      <c r="Z7" s="24" t="s">
        <v>102</v>
      </c>
      <c r="AA7" s="24" t="s">
        <v>102</v>
      </c>
      <c r="AB7" s="24" t="s">
        <v>102</v>
      </c>
      <c r="AC7" s="24">
        <v>131.62</v>
      </c>
      <c r="AD7" s="24" t="s">
        <v>102</v>
      </c>
      <c r="AE7" s="24" t="s">
        <v>102</v>
      </c>
      <c r="AF7" s="24" t="s">
        <v>102</v>
      </c>
      <c r="AG7" s="24" t="s">
        <v>102</v>
      </c>
      <c r="AH7" s="24">
        <v>95.1</v>
      </c>
      <c r="AI7" s="24">
        <v>96.62</v>
      </c>
      <c r="AJ7" s="24" t="s">
        <v>102</v>
      </c>
      <c r="AK7" s="24" t="s">
        <v>102</v>
      </c>
      <c r="AL7" s="24" t="s">
        <v>102</v>
      </c>
      <c r="AM7" s="24" t="s">
        <v>102</v>
      </c>
      <c r="AN7" s="24">
        <v>0</v>
      </c>
      <c r="AO7" s="24" t="s">
        <v>102</v>
      </c>
      <c r="AP7" s="24" t="s">
        <v>102</v>
      </c>
      <c r="AQ7" s="24" t="s">
        <v>102</v>
      </c>
      <c r="AR7" s="24" t="s">
        <v>102</v>
      </c>
      <c r="AS7" s="24">
        <v>225.85</v>
      </c>
      <c r="AT7" s="24">
        <v>111.69</v>
      </c>
      <c r="AU7" s="24" t="s">
        <v>102</v>
      </c>
      <c r="AV7" s="24" t="s">
        <v>102</v>
      </c>
      <c r="AW7" s="24" t="s">
        <v>102</v>
      </c>
      <c r="AX7" s="24" t="s">
        <v>102</v>
      </c>
      <c r="AY7" s="24">
        <v>112.53</v>
      </c>
      <c r="AZ7" s="24" t="s">
        <v>102</v>
      </c>
      <c r="BA7" s="24" t="s">
        <v>102</v>
      </c>
      <c r="BB7" s="24" t="s">
        <v>102</v>
      </c>
      <c r="BC7" s="24" t="s">
        <v>102</v>
      </c>
      <c r="BD7" s="24">
        <v>45.1</v>
      </c>
      <c r="BE7" s="24">
        <v>111.29</v>
      </c>
      <c r="BF7" s="24" t="s">
        <v>102</v>
      </c>
      <c r="BG7" s="24" t="s">
        <v>102</v>
      </c>
      <c r="BH7" s="24" t="s">
        <v>102</v>
      </c>
      <c r="BI7" s="24" t="s">
        <v>102</v>
      </c>
      <c r="BJ7" s="24">
        <v>866</v>
      </c>
      <c r="BK7" s="24" t="s">
        <v>102</v>
      </c>
      <c r="BL7" s="24" t="s">
        <v>102</v>
      </c>
      <c r="BM7" s="24" t="s">
        <v>102</v>
      </c>
      <c r="BN7" s="24" t="s">
        <v>102</v>
      </c>
      <c r="BO7" s="24">
        <v>424.95</v>
      </c>
      <c r="BP7" s="24">
        <v>349.83</v>
      </c>
      <c r="BQ7" s="24" t="s">
        <v>102</v>
      </c>
      <c r="BR7" s="24" t="s">
        <v>102</v>
      </c>
      <c r="BS7" s="24" t="s">
        <v>102</v>
      </c>
      <c r="BT7" s="24" t="s">
        <v>102</v>
      </c>
      <c r="BU7" s="24">
        <v>41.6</v>
      </c>
      <c r="BV7" s="24" t="s">
        <v>102</v>
      </c>
      <c r="BW7" s="24" t="s">
        <v>102</v>
      </c>
      <c r="BX7" s="24" t="s">
        <v>102</v>
      </c>
      <c r="BY7" s="24" t="s">
        <v>102</v>
      </c>
      <c r="BZ7" s="24">
        <v>41.67</v>
      </c>
      <c r="CA7" s="24">
        <v>53.65</v>
      </c>
      <c r="CB7" s="24" t="s">
        <v>102</v>
      </c>
      <c r="CC7" s="24" t="s">
        <v>102</v>
      </c>
      <c r="CD7" s="24" t="s">
        <v>102</v>
      </c>
      <c r="CE7" s="24" t="s">
        <v>102</v>
      </c>
      <c r="CF7" s="24">
        <v>235.45</v>
      </c>
      <c r="CG7" s="24" t="s">
        <v>102</v>
      </c>
      <c r="CH7" s="24" t="s">
        <v>102</v>
      </c>
      <c r="CI7" s="24" t="s">
        <v>102</v>
      </c>
      <c r="CJ7" s="24" t="s">
        <v>102</v>
      </c>
      <c r="CK7" s="24">
        <v>326.49</v>
      </c>
      <c r="CL7" s="24">
        <v>307.86</v>
      </c>
      <c r="CM7" s="24" t="s">
        <v>102</v>
      </c>
      <c r="CN7" s="24" t="s">
        <v>102</v>
      </c>
      <c r="CO7" s="24" t="s">
        <v>102</v>
      </c>
      <c r="CP7" s="24" t="s">
        <v>102</v>
      </c>
      <c r="CQ7" s="24">
        <v>100</v>
      </c>
      <c r="CR7" s="24" t="s">
        <v>102</v>
      </c>
      <c r="CS7" s="24" t="s">
        <v>102</v>
      </c>
      <c r="CT7" s="24" t="s">
        <v>102</v>
      </c>
      <c r="CU7" s="24" t="s">
        <v>102</v>
      </c>
      <c r="CV7" s="24">
        <v>58.02</v>
      </c>
      <c r="CW7" s="24">
        <v>54.61</v>
      </c>
      <c r="CX7" s="24" t="s">
        <v>102</v>
      </c>
      <c r="CY7" s="24" t="s">
        <v>102</v>
      </c>
      <c r="CZ7" s="24" t="s">
        <v>102</v>
      </c>
      <c r="DA7" s="24" t="s">
        <v>102</v>
      </c>
      <c r="DB7" s="24">
        <v>100</v>
      </c>
      <c r="DC7" s="24" t="s">
        <v>102</v>
      </c>
      <c r="DD7" s="24" t="s">
        <v>102</v>
      </c>
      <c r="DE7" s="24" t="s">
        <v>102</v>
      </c>
      <c r="DF7" s="24" t="s">
        <v>102</v>
      </c>
      <c r="DG7" s="24">
        <v>63.66</v>
      </c>
      <c r="DH7" s="24">
        <v>85.31</v>
      </c>
      <c r="DI7" s="24" t="s">
        <v>102</v>
      </c>
      <c r="DJ7" s="24" t="s">
        <v>102</v>
      </c>
      <c r="DK7" s="24" t="s">
        <v>102</v>
      </c>
      <c r="DL7" s="24" t="s">
        <v>102</v>
      </c>
      <c r="DM7" s="24">
        <v>5.45</v>
      </c>
      <c r="DN7" s="24" t="s">
        <v>102</v>
      </c>
      <c r="DO7" s="24" t="s">
        <v>102</v>
      </c>
      <c r="DP7" s="24" t="s">
        <v>102</v>
      </c>
      <c r="DQ7" s="24" t="s">
        <v>102</v>
      </c>
      <c r="DR7" s="24">
        <v>19.34</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dcterms:created xsi:type="dcterms:W3CDTF">2025-01-24T07:25:04Z</dcterms:created>
  <dcterms:modified xsi:type="dcterms:W3CDTF">2025-02-17T02:01:41Z</dcterms:modified>
  <cp:category/>
</cp:coreProperties>
</file>