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3［法適］下水道（農集）\"/>
    </mc:Choice>
  </mc:AlternateContent>
  <xr:revisionPtr revIDLastSave="0" documentId="13_ncr:1_{C74374AF-9AA1-474C-A25D-409B70788400}" xr6:coauthVersionLast="47" xr6:coauthVersionMax="47" xr10:uidLastSave="{00000000-0000-0000-0000-000000000000}"/>
  <workbookProtection workbookAlgorithmName="SHA-512" workbookHashValue="f2nOiFI7CGsoJKfiilHFXovVJcG9eUQeEhO+boRSaafjV0+FJciYrSyG796DIDsQnMpLFhhNtlXozgQ053au3g==" workbookSaltValue="in9p44kkMW7NgsJR4DdKI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<sst xmlns="http://schemas.openxmlformats.org/spreadsheetml/2006/main" count="231" uniqueCount="114">
  <si>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</si>
  <si>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</si>
  <si>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</si>
  <si>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</si>
  <si>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</si>
  <si>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</si>
  <si>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経営比較分析表（令和5年度決算）</t>
    <rPh sb="8" eb="10">
      <t>レイワ</t>
    </rPh>
    <rPh sb="11" eb="13">
      <t>ネンド</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</si>
  <si>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</si>
  <si>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</si>
  <si>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</si>
  <si>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</si>
  <si>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</si>
  <si>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</si>
  <si>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</si>
  <si>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</si>
  <si>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</si>
  <si>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</si>
  <si>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</si>
  <si>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</si>
  <si>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</si>
  <si>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</si>
  <si>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</si>
  <si>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</si>
  <si>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</si>
  <si>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令和5年度全国平均</t>
    <rPh sb="0" eb="2">
      <t>レイワ</t>
    </rPh>
    <rPh sb="3" eb="5">
      <t>ネンド</t>
    </rPh>
    <phoneticPr fontId="1"/>
  </si>
  <si>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</si>
  <si>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</si>
  <si>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</si>
  <si>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</si>
  <si>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</si>
  <si>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</si>
  <si>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</si>
  <si>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</si>
  <si>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</si>
  <si>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</si>
  <si>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</si>
  <si>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</si>
  <si>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</si>
  <si>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</si>
  <si>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</si>
  <si>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</si>
  <si>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</si>
  <si>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</si>
  <si>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</si>
  <si>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</si>
  <si>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</si>
  <si>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</si>
  <si>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</si>
  <si>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</si>
  <si>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</si>
  <si>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</si>
  <si>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</si>
  <si>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</si>
  <si>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</si>
  <si>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</si>
  <si>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</si>
  <si>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</si>
  <si>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</si>
  <si>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</si>
  <si>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</si>
  <si>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</si>
  <si>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</si>
  <si>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</si>
  <si>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</si>
  <si>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</si>
  <si>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</si>
  <si>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</si>
  <si>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</si>
  <si>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</si>
  <si>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</si>
  <si>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</si>
  <si>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</si>
  <si>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</si>
  <si>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</si>
  <si>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</si>
  <si>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</si>
  <si>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</si>
  <si>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</si>
  <si>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</si>
  <si>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</si>
  <si>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</si>
  <si>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</si>
  <si>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</si>
  <si>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</si>
  <si>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</si>
  <si>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</si>
  <si>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</si>
  <si>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</si>
  <si>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</si>
  <si>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</si>
  <si>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</si>
  <si>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</si>
  <si>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</si>
  <si>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</si>
  <si>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</si>
  <si>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</si>
  <si>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</si>
  <si>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下水道事業</t>
  </si>
  <si>
    <t>農業集落排水</t>
  </si>
  <si>
    <t>F2</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</si>
  <si>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</si>
  <si>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</si>
  <si>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</si>
  <si>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</si>
  <si>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</si>
  <si>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</si>
  <si>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</si>
  <si>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</si>
  <si>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</si>
  <si>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"R"yy</t>
  </si>
  <si>
    <t>←書式設定</t>
    <rPh sb="1" eb="3">
      <t>ショシキ</t>
    </rPh>
    <rPh sb="3" eb="5">
      <t>セッテイ</t>
    </rPh>
    <phoneticPr fontId="1"/>
  </si>
  <si>
    <t>類似団体と比較して①有形固定資産減価償却率が高いが、②管渠老朽化率は0%である。これは、供用開始１５年以上経過した処理区があり、ポンプ場施設と処理場施設の機械・装置が老朽化していることを意味する。
　美馬市下水道事業経営戦略（令和元年度策定）の建設投資計画に基づき、計画的に機械・装置の更新を行っていく。</t>
  </si>
  <si>
    <t>下水道事業会計は毎年度一般会計からの繰入金に大きく依存している。基準内繰入は継続して受入れるが、基準外繰入れを減らすために
・営業収益（下水道使用料）の増加
・営業費用の減少
に取り組む。
　施設は経営戦略の建設投資計画に基づき更新を行うが、併せて効率的な運転管理と機械設備の負担軽減に努める。</t>
  </si>
  <si>
    <t>令和4年度は知野処理場と宮内処理場の統合が影響し、知野地区処理場施設の固定資産除却費を計上したことで、②累積欠損金比率が生じたが、令和5年度は計上していないため②累積欠損金比率が減少している。
　⑤経費回収率は類似団体を下回っており、適正な使用料収入の確保が必要である。
　類似団体と比較して⑥汚水処理原価が高く、⑦施設利用率が低い。接続率が低いことで、施設の汚水処理費（汚水資本費、汚水維持管理費）の高止まり、施設を十分活用できていない状況につながっている。
　汚水処理人口の減少という環境の悪化はあるが、接続戸数を増やし有収水量を増やす必要がある。</t>
    <rPh sb="21" eb="23">
      <t>エイキョウ</t>
    </rPh>
    <rPh sb="65" eb="67">
      <t>レイワ</t>
    </rPh>
    <rPh sb="68" eb="70">
      <t>ネンド</t>
    </rPh>
    <rPh sb="71" eb="73">
      <t>ケイジョウ</t>
    </rPh>
    <rPh sb="89" eb="91">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</si>
</sst>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quot;#,##0.00"/>
    <numFmt numFmtId="178" formatCode="#,##0.00;&quot;△&quot;#,##0.00;&quot;-&quot;"/>
    <numFmt numFmtId="179" formatCode="#,##0;&quot;△&quot;#,##0"/>
    <numFmt numFmtId="180"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B1B7-41BA-A2E4-AECF0703D5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1B7-41BA-A2E4-AECF0703D5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34.18</c:v>
                </c:pt>
                <c:pt idx="1">
                  <c:v>31.72</c:v>
                </c:pt>
                <c:pt idx="2">
                  <c:v>34.76</c:v>
                </c:pt>
                <c:pt idx="3">
                  <c:v>33.94</c:v>
                </c:pt>
                <c:pt idx="4">
                  <c:v>31.55</c:v>
                </c:pt>
              </c:numCache>
            </c:numRef>
          </c:val>
          <c:extLst>
            <c:ext xmlns:c16="http://schemas.microsoft.com/office/drawing/2014/chart" uri="{C3380CC4-5D6E-409C-BE32-E72D297353CC}">
              <c16:uniqueId val="{00000000-8774-442F-B43F-8A9A6541BA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774-442F-B43F-8A9A6541BA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56.1</c:v>
                </c:pt>
                <c:pt idx="1">
                  <c:v>58.03</c:v>
                </c:pt>
                <c:pt idx="2">
                  <c:v>60.61</c:v>
                </c:pt>
                <c:pt idx="3">
                  <c:v>60.94</c:v>
                </c:pt>
                <c:pt idx="4">
                  <c:v>61.71</c:v>
                </c:pt>
              </c:numCache>
            </c:numRef>
          </c:val>
          <c:extLst>
            <c:ext xmlns:c16="http://schemas.microsoft.com/office/drawing/2014/chart" uri="{C3380CC4-5D6E-409C-BE32-E72D297353CC}">
              <c16:uniqueId val="{00000000-9548-46D3-BE11-1EA455B336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548-46D3-BE11-1EA455B336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100.88</c:v>
                </c:pt>
                <c:pt idx="1">
                  <c:v>98.66</c:v>
                </c:pt>
                <c:pt idx="2">
                  <c:v>101.25</c:v>
                </c:pt>
                <c:pt idx="3">
                  <c:v>100.39</c:v>
                </c:pt>
                <c:pt idx="4">
                  <c:v>106.9</c:v>
                </c:pt>
              </c:numCache>
            </c:numRef>
          </c:val>
          <c:extLst>
            <c:ext xmlns:c16="http://schemas.microsoft.com/office/drawing/2014/chart" uri="{C3380CC4-5D6E-409C-BE32-E72D297353CC}">
              <c16:uniqueId val="{00000000-3309-4922-A4BF-22D82D005E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3309-4922-A4BF-22D82D005E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49.02</c:v>
                </c:pt>
                <c:pt idx="1">
                  <c:v>50.47</c:v>
                </c:pt>
                <c:pt idx="2">
                  <c:v>51.87</c:v>
                </c:pt>
                <c:pt idx="3">
                  <c:v>51.28</c:v>
                </c:pt>
                <c:pt idx="4">
                  <c:v>52.74</c:v>
                </c:pt>
              </c:numCache>
            </c:numRef>
          </c:val>
          <c:extLst>
            <c:ext xmlns:c16="http://schemas.microsoft.com/office/drawing/2014/chart" uri="{C3380CC4-5D6E-409C-BE32-E72D297353CC}">
              <c16:uniqueId val="{00000000-A665-492F-A835-3866657BE7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A665-492F-A835-3866657BE7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0C-4D62-863E-02886424F5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F0C-4D62-863E-02886424F5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6.75</c:v>
                </c:pt>
                <c:pt idx="2" formatCode="#,##0.00;&quot;△&quot;#,##0.00">
                  <c:v>0</c:v>
                </c:pt>
                <c:pt idx="3">
                  <c:v>57.79</c:v>
                </c:pt>
                <c:pt idx="4">
                  <c:v>14.01</c:v>
                </c:pt>
              </c:numCache>
            </c:numRef>
          </c:val>
          <c:extLst>
            <c:ext xmlns:c16="http://schemas.microsoft.com/office/drawing/2014/chart" uri="{C3380CC4-5D6E-409C-BE32-E72D297353CC}">
              <c16:uniqueId val="{00000000-1B0D-4041-8B2D-D27B54B8A4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B0D-4041-8B2D-D27B54B8A4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37.950000000000003</c:v>
                </c:pt>
                <c:pt idx="1">
                  <c:v>45.13</c:v>
                </c:pt>
                <c:pt idx="2">
                  <c:v>45.47</c:v>
                </c:pt>
                <c:pt idx="3">
                  <c:v>67.38</c:v>
                </c:pt>
                <c:pt idx="4">
                  <c:v>49.04</c:v>
                </c:pt>
              </c:numCache>
            </c:numRef>
          </c:val>
          <c:extLst>
            <c:ext xmlns:c16="http://schemas.microsoft.com/office/drawing/2014/chart" uri="{C3380CC4-5D6E-409C-BE32-E72D297353CC}">
              <c16:uniqueId val="{00000000-5C6A-458F-8C00-41C6E5376B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5C6A-458F-8C00-41C6E5376B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4A-4B6E-8CF2-5D9ABDC8DE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B4A-4B6E-8CF2-5D9ABDC8DE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32.08</c:v>
                </c:pt>
                <c:pt idx="1">
                  <c:v>32.659999999999997</c:v>
                </c:pt>
                <c:pt idx="2">
                  <c:v>32.11</c:v>
                </c:pt>
                <c:pt idx="3">
                  <c:v>33.31</c:v>
                </c:pt>
                <c:pt idx="4">
                  <c:v>30.96</c:v>
                </c:pt>
              </c:numCache>
            </c:numRef>
          </c:val>
          <c:extLst>
            <c:ext xmlns:c16="http://schemas.microsoft.com/office/drawing/2014/chart" uri="{C3380CC4-5D6E-409C-BE32-E72D297353CC}">
              <c16:uniqueId val="{00000000-5FCB-440F-8590-4419C741C6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FCB-440F-8590-4419C741C6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490.69</c:v>
                </c:pt>
                <c:pt idx="1">
                  <c:v>481.99</c:v>
                </c:pt>
                <c:pt idx="2">
                  <c:v>487.37</c:v>
                </c:pt>
                <c:pt idx="3">
                  <c:v>482.64</c:v>
                </c:pt>
                <c:pt idx="4">
                  <c:v>506.59</c:v>
                </c:pt>
              </c:numCache>
            </c:numRef>
          </c:val>
          <c:extLst>
            <c:ext xmlns:c16="http://schemas.microsoft.com/office/drawing/2014/chart" uri="{C3380CC4-5D6E-409C-BE32-E72D297353CC}">
              <c16:uniqueId val="{00000000-5AE6-4D64-825C-C6BF84CA48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AE6-4D64-825C-C6BF84CA48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6</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徳島県　美馬市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8</v>
      </c>
      <c r="C7" s="56"/>
      <c r="D7" s="56"/>
      <c r="E7" s="56"/>
      <c r="F7" s="56"/>
      <c r="G7" s="56"/>
      <c r="H7" s="56"/>
      <c r="I7" s="56" t="s">
        <v>11</v>
      </c>
      <c r="J7" s="56"/>
      <c r="K7" s="56"/>
      <c r="L7" s="56"/>
      <c r="M7" s="56"/>
      <c r="N7" s="56"/>
      <c r="O7" s="56"/>
      <c r="P7" s="56" t="s">
        <v>7</v>
      </c>
      <c r="Q7" s="56"/>
      <c r="R7" s="56"/>
      <c r="S7" s="56"/>
      <c r="T7" s="56"/>
      <c r="U7" s="56"/>
      <c r="V7" s="56"/>
      <c r="W7" s="56" t="s">
        <v>10</v>
      </c>
      <c r="X7" s="56"/>
      <c r="Y7" s="56"/>
      <c r="Z7" s="56"/>
      <c r="AA7" s="56"/>
      <c r="AB7" s="56"/>
      <c r="AC7" s="56"/>
      <c r="AD7" s="56" t="s">
        <v>5</v>
      </c>
      <c r="AE7" s="56"/>
      <c r="AF7" s="56"/>
      <c r="AG7" s="56"/>
      <c r="AH7" s="56"/>
      <c r="AI7" s="56"/>
      <c r="AJ7" s="56"/>
      <c r="AK7" s="3"/>
      <c r="AL7" s="56" t="s">
        <v>12</v>
      </c>
      <c r="AM7" s="56"/>
      <c r="AN7" s="56"/>
      <c r="AO7" s="56"/>
      <c r="AP7" s="56"/>
      <c r="AQ7" s="56"/>
      <c r="AR7" s="56"/>
      <c r="AS7" s="56"/>
      <c r="AT7" s="56" t="s">
        <v>3</v>
      </c>
      <c r="AU7" s="56"/>
      <c r="AV7" s="56"/>
      <c r="AW7" s="56"/>
      <c r="AX7" s="56"/>
      <c r="AY7" s="56"/>
      <c r="AZ7" s="56"/>
      <c r="BA7" s="56"/>
      <c r="BB7" s="56" t="s">
        <v>0</v>
      </c>
      <c r="BC7" s="56"/>
      <c r="BD7" s="56"/>
      <c r="BE7" s="56"/>
      <c r="BF7" s="56"/>
      <c r="BG7" s="56"/>
      <c r="BH7" s="56"/>
      <c r="BI7" s="56"/>
      <c r="BJ7" s="3"/>
      <c r="BK7" s="3"/>
      <c r="BL7" s="67" t="s">
        <v>15</v>
      </c>
      <c r="BM7" s="68"/>
      <c r="BN7" s="68"/>
      <c r="BO7" s="68"/>
      <c r="BP7" s="68"/>
      <c r="BQ7" s="68"/>
      <c r="BR7" s="68"/>
      <c r="BS7" s="68"/>
      <c r="BT7" s="68"/>
      <c r="BU7" s="68"/>
      <c r="BV7" s="68"/>
      <c r="BW7" s="68"/>
      <c r="BX7" s="68"/>
      <c r="BY7" s="69"/>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0">
        <f>データ!S6</f>
        <v>26762</v>
      </c>
      <c r="AM8" s="50"/>
      <c r="AN8" s="50"/>
      <c r="AO8" s="50"/>
      <c r="AP8" s="50"/>
      <c r="AQ8" s="50"/>
      <c r="AR8" s="50"/>
      <c r="AS8" s="50"/>
      <c r="AT8" s="51">
        <f>データ!T6</f>
        <v>367.14</v>
      </c>
      <c r="AU8" s="51"/>
      <c r="AV8" s="51"/>
      <c r="AW8" s="51"/>
      <c r="AX8" s="51"/>
      <c r="AY8" s="51"/>
      <c r="AZ8" s="51"/>
      <c r="BA8" s="51"/>
      <c r="BB8" s="51">
        <f>データ!U6</f>
        <v>72.89</v>
      </c>
      <c r="BC8" s="51"/>
      <c r="BD8" s="51"/>
      <c r="BE8" s="51"/>
      <c r="BF8" s="51"/>
      <c r="BG8" s="51"/>
      <c r="BH8" s="51"/>
      <c r="BI8" s="51"/>
      <c r="BJ8" s="3"/>
      <c r="BK8" s="3"/>
      <c r="BL8" s="61" t="s">
        <v>17</v>
      </c>
      <c r="BM8" s="62"/>
      <c r="BN8" s="63" t="s">
        <v>18</v>
      </c>
      <c r="BO8" s="63"/>
      <c r="BP8" s="63"/>
      <c r="BQ8" s="63"/>
      <c r="BR8" s="63"/>
      <c r="BS8" s="63"/>
      <c r="BT8" s="63"/>
      <c r="BU8" s="63"/>
      <c r="BV8" s="63"/>
      <c r="BW8" s="63"/>
      <c r="BX8" s="63"/>
      <c r="BY8" s="64"/>
    </row>
    <row r="9" spans="1:78" ht="18.75" customHeight="1" x14ac:dyDescent="0.15">
      <c r="A9" s="2"/>
      <c r="B9" s="56" t="s">
        <v>19</v>
      </c>
      <c r="C9" s="56"/>
      <c r="D9" s="56"/>
      <c r="E9" s="56"/>
      <c r="F9" s="56"/>
      <c r="G9" s="56"/>
      <c r="H9" s="56"/>
      <c r="I9" s="56" t="s">
        <v>21</v>
      </c>
      <c r="J9" s="56"/>
      <c r="K9" s="56"/>
      <c r="L9" s="56"/>
      <c r="M9" s="56"/>
      <c r="N9" s="56"/>
      <c r="O9" s="56"/>
      <c r="P9" s="56" t="s">
        <v>23</v>
      </c>
      <c r="Q9" s="56"/>
      <c r="R9" s="56"/>
      <c r="S9" s="56"/>
      <c r="T9" s="56"/>
      <c r="U9" s="56"/>
      <c r="V9" s="56"/>
      <c r="W9" s="56" t="s">
        <v>25</v>
      </c>
      <c r="X9" s="56"/>
      <c r="Y9" s="56"/>
      <c r="Z9" s="56"/>
      <c r="AA9" s="56"/>
      <c r="AB9" s="56"/>
      <c r="AC9" s="56"/>
      <c r="AD9" s="56" t="s">
        <v>26</v>
      </c>
      <c r="AE9" s="56"/>
      <c r="AF9" s="56"/>
      <c r="AG9" s="56"/>
      <c r="AH9" s="56"/>
      <c r="AI9" s="56"/>
      <c r="AJ9" s="56"/>
      <c r="AK9" s="3"/>
      <c r="AL9" s="56" t="s">
        <v>28</v>
      </c>
      <c r="AM9" s="56"/>
      <c r="AN9" s="56"/>
      <c r="AO9" s="56"/>
      <c r="AP9" s="56"/>
      <c r="AQ9" s="56"/>
      <c r="AR9" s="56"/>
      <c r="AS9" s="56"/>
      <c r="AT9" s="56" t="s">
        <v>34</v>
      </c>
      <c r="AU9" s="56"/>
      <c r="AV9" s="56"/>
      <c r="AW9" s="56"/>
      <c r="AX9" s="56"/>
      <c r="AY9" s="56"/>
      <c r="AZ9" s="56"/>
      <c r="BA9" s="56"/>
      <c r="BB9" s="56" t="s">
        <v>36</v>
      </c>
      <c r="BC9" s="56"/>
      <c r="BD9" s="56"/>
      <c r="BE9" s="56"/>
      <c r="BF9" s="56"/>
      <c r="BG9" s="56"/>
      <c r="BH9" s="56"/>
      <c r="BI9" s="56"/>
      <c r="BJ9" s="3"/>
      <c r="BK9" s="3"/>
      <c r="BL9" s="57" t="s">
        <v>39</v>
      </c>
      <c r="BM9" s="58"/>
      <c r="BN9" s="59" t="s">
        <v>2</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71.91</v>
      </c>
      <c r="J10" s="51"/>
      <c r="K10" s="51"/>
      <c r="L10" s="51"/>
      <c r="M10" s="51"/>
      <c r="N10" s="51"/>
      <c r="O10" s="51"/>
      <c r="P10" s="51">
        <f>データ!P6</f>
        <v>8.61</v>
      </c>
      <c r="Q10" s="51"/>
      <c r="R10" s="51"/>
      <c r="S10" s="51"/>
      <c r="T10" s="51"/>
      <c r="U10" s="51"/>
      <c r="V10" s="51"/>
      <c r="W10" s="51">
        <f>データ!Q6</f>
        <v>98.86</v>
      </c>
      <c r="X10" s="51"/>
      <c r="Y10" s="51"/>
      <c r="Z10" s="51"/>
      <c r="AA10" s="51"/>
      <c r="AB10" s="51"/>
      <c r="AC10" s="51"/>
      <c r="AD10" s="50">
        <f>データ!R6</f>
        <v>3190</v>
      </c>
      <c r="AE10" s="50"/>
      <c r="AF10" s="50"/>
      <c r="AG10" s="50"/>
      <c r="AH10" s="50"/>
      <c r="AI10" s="50"/>
      <c r="AJ10" s="50"/>
      <c r="AK10" s="2"/>
      <c r="AL10" s="50">
        <f>データ!V6</f>
        <v>2288</v>
      </c>
      <c r="AM10" s="50"/>
      <c r="AN10" s="50"/>
      <c r="AO10" s="50"/>
      <c r="AP10" s="50"/>
      <c r="AQ10" s="50"/>
      <c r="AR10" s="50"/>
      <c r="AS10" s="50"/>
      <c r="AT10" s="51">
        <f>データ!W6</f>
        <v>2.59</v>
      </c>
      <c r="AU10" s="51"/>
      <c r="AV10" s="51"/>
      <c r="AW10" s="51"/>
      <c r="AX10" s="51"/>
      <c r="AY10" s="51"/>
      <c r="AZ10" s="51"/>
      <c r="BA10" s="51"/>
      <c r="BB10" s="51">
        <f>データ!X6</f>
        <v>883.4</v>
      </c>
      <c r="BC10" s="51"/>
      <c r="BD10" s="51"/>
      <c r="BE10" s="51"/>
      <c r="BF10" s="51"/>
      <c r="BG10" s="51"/>
      <c r="BH10" s="51"/>
      <c r="BI10" s="51"/>
      <c r="BJ10" s="2"/>
      <c r="BK10" s="2"/>
      <c r="BL10" s="52" t="s">
        <v>14</v>
      </c>
      <c r="BM10" s="53"/>
      <c r="BN10" s="54" t="s">
        <v>24</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v>
      </c>
      <c r="BM11" s="30"/>
      <c r="BN11" s="30"/>
      <c r="BO11" s="30"/>
      <c r="BP11" s="30"/>
      <c r="BQ11" s="30"/>
      <c r="BR11" s="30"/>
      <c r="BS11" s="30"/>
      <c r="BT11" s="30"/>
      <c r="BU11" s="30"/>
      <c r="BV11" s="30"/>
      <c r="BW11" s="30"/>
      <c r="BX11" s="30"/>
      <c r="BY11" s="30"/>
      <c r="BZ11" s="3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15">
      <c r="A14" s="2"/>
      <c r="B14" s="32" t="s">
        <v>22</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41</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113</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31</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4" t="s">
        <v>111</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4"/>
      <c r="BM58" s="45"/>
      <c r="BN58" s="45"/>
      <c r="BO58" s="45"/>
      <c r="BP58" s="45"/>
      <c r="BQ58" s="45"/>
      <c r="BR58" s="45"/>
      <c r="BS58" s="45"/>
      <c r="BT58" s="45"/>
      <c r="BU58" s="45"/>
      <c r="BV58" s="45"/>
      <c r="BW58" s="45"/>
      <c r="BX58" s="45"/>
      <c r="BY58" s="45"/>
      <c r="BZ58" s="4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4"/>
      <c r="BM59" s="45"/>
      <c r="BN59" s="45"/>
      <c r="BO59" s="45"/>
      <c r="BP59" s="45"/>
      <c r="BQ59" s="45"/>
      <c r="BR59" s="45"/>
      <c r="BS59" s="45"/>
      <c r="BT59" s="45"/>
      <c r="BU59" s="45"/>
      <c r="BV59" s="45"/>
      <c r="BW59" s="45"/>
      <c r="BX59" s="45"/>
      <c r="BY59" s="45"/>
      <c r="BZ59" s="46"/>
    </row>
    <row r="60" spans="1:78" ht="13.5" customHeight="1" x14ac:dyDescent="0.15">
      <c r="A60" s="2"/>
      <c r="B60" s="35" t="s">
        <v>43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44"/>
      <c r="BM60" s="45"/>
      <c r="BN60" s="45"/>
      <c r="BO60" s="45"/>
      <c r="BP60" s="45"/>
      <c r="BQ60" s="45"/>
      <c r="BR60" s="45"/>
      <c r="BS60" s="45"/>
      <c r="BT60" s="45"/>
      <c r="BU60" s="45"/>
      <c r="BV60" s="45"/>
      <c r="BW60" s="45"/>
      <c r="BX60" s="45"/>
      <c r="BY60" s="45"/>
      <c r="BZ60" s="46"/>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44</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4" t="s">
        <v>112</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4"/>
      <c r="BM80" s="45"/>
      <c r="BN80" s="45"/>
      <c r="BO80" s="45"/>
      <c r="BP80" s="45"/>
      <c r="BQ80" s="45"/>
      <c r="BR80" s="45"/>
      <c r="BS80" s="45"/>
      <c r="BT80" s="45"/>
      <c r="BU80" s="45"/>
      <c r="BV80" s="45"/>
      <c r="BW80" s="45"/>
      <c r="BX80" s="45"/>
      <c r="BY80" s="45"/>
      <c r="BZ80" s="4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4"/>
      <c r="BM81" s="45"/>
      <c r="BN81" s="45"/>
      <c r="BO81" s="45"/>
      <c r="BP81" s="45"/>
      <c r="BQ81" s="45"/>
      <c r="BR81" s="45"/>
      <c r="BS81" s="45"/>
      <c r="BT81" s="45"/>
      <c r="BU81" s="45"/>
      <c r="BV81" s="45"/>
      <c r="BW81" s="45"/>
      <c r="BX81" s="45"/>
      <c r="BY81" s="45"/>
      <c r="BZ81" s="4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7"/>
      <c r="BM82" s="48"/>
      <c r="BN82" s="48"/>
      <c r="BO82" s="48"/>
      <c r="BP82" s="48"/>
      <c r="BQ82" s="48"/>
      <c r="BR82" s="48"/>
      <c r="BS82" s="48"/>
      <c r="BT82" s="48"/>
      <c r="BU82" s="48"/>
      <c r="BV82" s="48"/>
      <c r="BW82" s="48"/>
      <c r="BX82" s="48"/>
      <c r="BY82" s="48"/>
      <c r="BZ82" s="49"/>
    </row>
    <row r="83" spans="1:78" x14ac:dyDescent="0.15">
      <c r="C83" s="28" t="s">
        <v>16</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15">
      <c r="B84" s="6" t="s">
        <v>9</v>
      </c>
      <c r="C84" s="6"/>
      <c r="D84" s="6"/>
      <c r="E84" s="6" t="s">
        <v>45</v>
      </c>
      <c r="F84" s="6" t="s">
        <v>30</v>
      </c>
      <c r="G84" s="6" t="s">
        <v>47</v>
      </c>
      <c r="H84" s="6" t="s">
        <v>48</v>
      </c>
      <c r="I84" s="6" t="s">
        <v>50</v>
      </c>
      <c r="J84" s="6" t="s">
        <v>27</v>
      </c>
      <c r="K84" s="6" t="s">
        <v>51</v>
      </c>
      <c r="L84" s="6" t="s">
        <v>52</v>
      </c>
      <c r="M84" s="6" t="s">
        <v>53</v>
      </c>
      <c r="N84" s="6" t="s">
        <v>46</v>
      </c>
      <c r="O84" s="6" t="s">
        <v>29</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JDYlKpuqaVcpkiwUtUMmMznneZAUtn54708Yqa+61VR2NMhQLkDFysN4IirVDAJhenDGWGm/gbKB3bUcOtw5bQ==" saltValue="l/UK2mzlnA3CV1Qt6OQ9+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58</v>
      </c>
      <c r="B3" s="16" t="s">
        <v>59</v>
      </c>
      <c r="C3" s="16" t="s">
        <v>42</v>
      </c>
      <c r="D3" s="16" t="s">
        <v>20</v>
      </c>
      <c r="E3" s="16" t="s">
        <v>38</v>
      </c>
      <c r="F3" s="16" t="s">
        <v>49</v>
      </c>
      <c r="G3" s="16" t="s">
        <v>60</v>
      </c>
      <c r="H3" s="71" t="s">
        <v>1</v>
      </c>
      <c r="I3" s="72"/>
      <c r="J3" s="72"/>
      <c r="K3" s="72"/>
      <c r="L3" s="72"/>
      <c r="M3" s="72"/>
      <c r="N3" s="72"/>
      <c r="O3" s="72"/>
      <c r="P3" s="72"/>
      <c r="Q3" s="72"/>
      <c r="R3" s="72"/>
      <c r="S3" s="72"/>
      <c r="T3" s="72"/>
      <c r="U3" s="72"/>
      <c r="V3" s="72"/>
      <c r="W3" s="72"/>
      <c r="X3" s="73"/>
      <c r="Y3" s="77" t="s">
        <v>33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43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57</v>
      </c>
      <c r="B4" s="17"/>
      <c r="C4" s="17"/>
      <c r="D4" s="17"/>
      <c r="E4" s="17"/>
      <c r="F4" s="17"/>
      <c r="G4" s="17"/>
      <c r="H4" s="74"/>
      <c r="I4" s="75"/>
      <c r="J4" s="75"/>
      <c r="K4" s="75"/>
      <c r="L4" s="75"/>
      <c r="M4" s="75"/>
      <c r="N4" s="75"/>
      <c r="O4" s="75"/>
      <c r="P4" s="75"/>
      <c r="Q4" s="75"/>
      <c r="R4" s="75"/>
      <c r="S4" s="75"/>
      <c r="T4" s="75"/>
      <c r="U4" s="75"/>
      <c r="V4" s="75"/>
      <c r="W4" s="75"/>
      <c r="X4" s="76"/>
      <c r="Y4" s="78" t="s">
        <v>13</v>
      </c>
      <c r="Z4" s="78"/>
      <c r="AA4" s="78"/>
      <c r="AB4" s="78"/>
      <c r="AC4" s="78"/>
      <c r="AD4" s="78"/>
      <c r="AE4" s="78"/>
      <c r="AF4" s="78"/>
      <c r="AG4" s="78"/>
      <c r="AH4" s="78"/>
      <c r="AI4" s="78"/>
      <c r="AJ4" s="78" t="s">
        <v>37</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55</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32</v>
      </c>
      <c r="CY4" s="78"/>
      <c r="CZ4" s="78"/>
      <c r="DA4" s="78"/>
      <c r="DB4" s="78"/>
      <c r="DC4" s="78"/>
      <c r="DD4" s="78"/>
      <c r="DE4" s="78"/>
      <c r="DF4" s="78"/>
      <c r="DG4" s="78"/>
      <c r="DH4" s="78"/>
      <c r="DI4" s="78" t="s">
        <v>40</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8"/>
      <c r="C5" s="18"/>
      <c r="D5" s="18"/>
      <c r="E5" s="18"/>
      <c r="F5" s="18"/>
      <c r="G5" s="18"/>
      <c r="H5" s="22" t="s">
        <v>68</v>
      </c>
      <c r="I5" s="22" t="s">
        <v>69</v>
      </c>
      <c r="J5" s="22" t="s">
        <v>70</v>
      </c>
      <c r="K5" s="22" t="s">
        <v>71</v>
      </c>
      <c r="L5" s="22" t="s">
        <v>72</v>
      </c>
      <c r="M5" s="22" t="s">
        <v>5</v>
      </c>
      <c r="N5" s="22" t="s">
        <v>73</v>
      </c>
      <c r="O5" s="22" t="s">
        <v>74</v>
      </c>
      <c r="P5" s="22" t="s">
        <v>75</v>
      </c>
      <c r="Q5" s="22" t="s">
        <v>76</v>
      </c>
      <c r="R5" s="22" t="s">
        <v>77</v>
      </c>
      <c r="S5" s="22" t="s">
        <v>78</v>
      </c>
      <c r="T5" s="22" t="s">
        <v>79</v>
      </c>
      <c r="U5" s="22" t="s">
        <v>80</v>
      </c>
      <c r="V5" s="22" t="s">
        <v>81</v>
      </c>
      <c r="W5" s="22" t="s">
        <v>82</v>
      </c>
      <c r="X5" s="22" t="s">
        <v>83</v>
      </c>
      <c r="Y5" s="22" t="s">
        <v>35</v>
      </c>
      <c r="Z5" s="22" t="s">
        <v>84</v>
      </c>
      <c r="AA5" s="22" t="s">
        <v>85</v>
      </c>
      <c r="AB5" s="22" t="s">
        <v>86</v>
      </c>
      <c r="AC5" s="22" t="s">
        <v>87</v>
      </c>
      <c r="AD5" s="22" t="s">
        <v>88</v>
      </c>
      <c r="AE5" s="22" t="s">
        <v>89</v>
      </c>
      <c r="AF5" s="22" t="s">
        <v>90</v>
      </c>
      <c r="AG5" s="22" t="s">
        <v>91</v>
      </c>
      <c r="AH5" s="22" t="s">
        <v>92</v>
      </c>
      <c r="AI5" s="22" t="s">
        <v>9</v>
      </c>
      <c r="AJ5" s="22" t="s">
        <v>35</v>
      </c>
      <c r="AK5" s="22" t="s">
        <v>84</v>
      </c>
      <c r="AL5" s="22" t="s">
        <v>85</v>
      </c>
      <c r="AM5" s="22" t="s">
        <v>86</v>
      </c>
      <c r="AN5" s="22" t="s">
        <v>87</v>
      </c>
      <c r="AO5" s="22" t="s">
        <v>88</v>
      </c>
      <c r="AP5" s="22" t="s">
        <v>89</v>
      </c>
      <c r="AQ5" s="22" t="s">
        <v>90</v>
      </c>
      <c r="AR5" s="22" t="s">
        <v>91</v>
      </c>
      <c r="AS5" s="22" t="s">
        <v>92</v>
      </c>
      <c r="AT5" s="22" t="s">
        <v>93</v>
      </c>
      <c r="AU5" s="22" t="s">
        <v>35</v>
      </c>
      <c r="AV5" s="22" t="s">
        <v>84</v>
      </c>
      <c r="AW5" s="22" t="s">
        <v>85</v>
      </c>
      <c r="AX5" s="22" t="s">
        <v>86</v>
      </c>
      <c r="AY5" s="22" t="s">
        <v>87</v>
      </c>
      <c r="AZ5" s="22" t="s">
        <v>88</v>
      </c>
      <c r="BA5" s="22" t="s">
        <v>89</v>
      </c>
      <c r="BB5" s="22" t="s">
        <v>90</v>
      </c>
      <c r="BC5" s="22" t="s">
        <v>91</v>
      </c>
      <c r="BD5" s="22" t="s">
        <v>92</v>
      </c>
      <c r="BE5" s="22" t="s">
        <v>93</v>
      </c>
      <c r="BF5" s="22" t="s">
        <v>35</v>
      </c>
      <c r="BG5" s="22" t="s">
        <v>84</v>
      </c>
      <c r="BH5" s="22" t="s">
        <v>85</v>
      </c>
      <c r="BI5" s="22" t="s">
        <v>86</v>
      </c>
      <c r="BJ5" s="22" t="s">
        <v>87</v>
      </c>
      <c r="BK5" s="22" t="s">
        <v>88</v>
      </c>
      <c r="BL5" s="22" t="s">
        <v>89</v>
      </c>
      <c r="BM5" s="22" t="s">
        <v>90</v>
      </c>
      <c r="BN5" s="22" t="s">
        <v>91</v>
      </c>
      <c r="BO5" s="22" t="s">
        <v>92</v>
      </c>
      <c r="BP5" s="22" t="s">
        <v>93</v>
      </c>
      <c r="BQ5" s="22" t="s">
        <v>35</v>
      </c>
      <c r="BR5" s="22" t="s">
        <v>84</v>
      </c>
      <c r="BS5" s="22" t="s">
        <v>85</v>
      </c>
      <c r="BT5" s="22" t="s">
        <v>86</v>
      </c>
      <c r="BU5" s="22" t="s">
        <v>87</v>
      </c>
      <c r="BV5" s="22" t="s">
        <v>88</v>
      </c>
      <c r="BW5" s="22" t="s">
        <v>89</v>
      </c>
      <c r="BX5" s="22" t="s">
        <v>90</v>
      </c>
      <c r="BY5" s="22" t="s">
        <v>91</v>
      </c>
      <c r="BZ5" s="22" t="s">
        <v>92</v>
      </c>
      <c r="CA5" s="22" t="s">
        <v>93</v>
      </c>
      <c r="CB5" s="22" t="s">
        <v>35</v>
      </c>
      <c r="CC5" s="22" t="s">
        <v>84</v>
      </c>
      <c r="CD5" s="22" t="s">
        <v>85</v>
      </c>
      <c r="CE5" s="22" t="s">
        <v>86</v>
      </c>
      <c r="CF5" s="22" t="s">
        <v>87</v>
      </c>
      <c r="CG5" s="22" t="s">
        <v>88</v>
      </c>
      <c r="CH5" s="22" t="s">
        <v>89</v>
      </c>
      <c r="CI5" s="22" t="s">
        <v>90</v>
      </c>
      <c r="CJ5" s="22" t="s">
        <v>91</v>
      </c>
      <c r="CK5" s="22" t="s">
        <v>92</v>
      </c>
      <c r="CL5" s="22" t="s">
        <v>93</v>
      </c>
      <c r="CM5" s="22" t="s">
        <v>35</v>
      </c>
      <c r="CN5" s="22" t="s">
        <v>84</v>
      </c>
      <c r="CO5" s="22" t="s">
        <v>85</v>
      </c>
      <c r="CP5" s="22" t="s">
        <v>86</v>
      </c>
      <c r="CQ5" s="22" t="s">
        <v>87</v>
      </c>
      <c r="CR5" s="22" t="s">
        <v>88</v>
      </c>
      <c r="CS5" s="22" t="s">
        <v>89</v>
      </c>
      <c r="CT5" s="22" t="s">
        <v>90</v>
      </c>
      <c r="CU5" s="22" t="s">
        <v>91</v>
      </c>
      <c r="CV5" s="22" t="s">
        <v>92</v>
      </c>
      <c r="CW5" s="22" t="s">
        <v>93</v>
      </c>
      <c r="CX5" s="22" t="s">
        <v>35</v>
      </c>
      <c r="CY5" s="22" t="s">
        <v>84</v>
      </c>
      <c r="CZ5" s="22" t="s">
        <v>85</v>
      </c>
      <c r="DA5" s="22" t="s">
        <v>86</v>
      </c>
      <c r="DB5" s="22" t="s">
        <v>87</v>
      </c>
      <c r="DC5" s="22" t="s">
        <v>88</v>
      </c>
      <c r="DD5" s="22" t="s">
        <v>89</v>
      </c>
      <c r="DE5" s="22" t="s">
        <v>90</v>
      </c>
      <c r="DF5" s="22" t="s">
        <v>91</v>
      </c>
      <c r="DG5" s="22" t="s">
        <v>92</v>
      </c>
      <c r="DH5" s="22" t="s">
        <v>93</v>
      </c>
      <c r="DI5" s="22" t="s">
        <v>35</v>
      </c>
      <c r="DJ5" s="22" t="s">
        <v>84</v>
      </c>
      <c r="DK5" s="22" t="s">
        <v>85</v>
      </c>
      <c r="DL5" s="22" t="s">
        <v>86</v>
      </c>
      <c r="DM5" s="22" t="s">
        <v>87</v>
      </c>
      <c r="DN5" s="22" t="s">
        <v>88</v>
      </c>
      <c r="DO5" s="22" t="s">
        <v>89</v>
      </c>
      <c r="DP5" s="22" t="s">
        <v>90</v>
      </c>
      <c r="DQ5" s="22" t="s">
        <v>91</v>
      </c>
      <c r="DR5" s="22" t="s">
        <v>92</v>
      </c>
      <c r="DS5" s="22" t="s">
        <v>93</v>
      </c>
      <c r="DT5" s="22" t="s">
        <v>35</v>
      </c>
      <c r="DU5" s="22" t="s">
        <v>84</v>
      </c>
      <c r="DV5" s="22" t="s">
        <v>85</v>
      </c>
      <c r="DW5" s="22" t="s">
        <v>86</v>
      </c>
      <c r="DX5" s="22" t="s">
        <v>87</v>
      </c>
      <c r="DY5" s="22" t="s">
        <v>88</v>
      </c>
      <c r="DZ5" s="22" t="s">
        <v>89</v>
      </c>
      <c r="EA5" s="22" t="s">
        <v>90</v>
      </c>
      <c r="EB5" s="22" t="s">
        <v>91</v>
      </c>
      <c r="EC5" s="22" t="s">
        <v>92</v>
      </c>
      <c r="ED5" s="22" t="s">
        <v>93</v>
      </c>
      <c r="EE5" s="22" t="s">
        <v>35</v>
      </c>
      <c r="EF5" s="22" t="s">
        <v>84</v>
      </c>
      <c r="EG5" s="22" t="s">
        <v>85</v>
      </c>
      <c r="EH5" s="22" t="s">
        <v>86</v>
      </c>
      <c r="EI5" s="22" t="s">
        <v>87</v>
      </c>
      <c r="EJ5" s="22" t="s">
        <v>88</v>
      </c>
      <c r="EK5" s="22" t="s">
        <v>89</v>
      </c>
      <c r="EL5" s="22" t="s">
        <v>90</v>
      </c>
      <c r="EM5" s="22" t="s">
        <v>91</v>
      </c>
      <c r="EN5" s="22" t="s">
        <v>92</v>
      </c>
      <c r="EO5" s="22" t="s">
        <v>93</v>
      </c>
    </row>
    <row r="6" spans="1:148" s="13" customFormat="1" x14ac:dyDescent="0.15">
      <c r="A6" s="14" t="s">
        <v>94</v>
      </c>
      <c r="B6" s="19">
        <f t="shared" ref="B6:X6" si="1">B7</f>
        <v>2023</v>
      </c>
      <c r="C6" s="19">
        <f t="shared" si="1"/>
        <v>362077</v>
      </c>
      <c r="D6" s="19">
        <f t="shared" si="1"/>
        <v>46</v>
      </c>
      <c r="E6" s="19">
        <f t="shared" si="1"/>
        <v>17</v>
      </c>
      <c r="F6" s="19">
        <f t="shared" si="1"/>
        <v>5</v>
      </c>
      <c r="G6" s="19">
        <f t="shared" si="1"/>
        <v>0</v>
      </c>
      <c r="H6" s="19" t="str">
        <f t="shared" si="1"/>
        <v>徳島県　美馬市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71.91</v>
      </c>
      <c r="P6" s="23">
        <f t="shared" si="1"/>
        <v>8.61</v>
      </c>
      <c r="Q6" s="23">
        <f t="shared" si="1"/>
        <v>98.86</v>
      </c>
      <c r="R6" s="23">
        <f t="shared" si="1"/>
        <v>3190</v>
      </c>
      <c r="S6" s="23">
        <f t="shared" si="1"/>
        <v>26762</v>
      </c>
      <c r="T6" s="23">
        <f t="shared" si="1"/>
        <v>367.14</v>
      </c>
      <c r="U6" s="23">
        <f t="shared" si="1"/>
        <v>72.89</v>
      </c>
      <c r="V6" s="23">
        <f t="shared" si="1"/>
        <v>2288</v>
      </c>
      <c r="W6" s="23">
        <f t="shared" si="1"/>
        <v>2.59</v>
      </c>
      <c r="X6" s="23">
        <f t="shared" si="1"/>
        <v>883.4</v>
      </c>
      <c r="Y6" s="27">
        <f t="shared" ref="Y6:AH6" si="2">IF(Y7="",NA(),Y7)</f>
        <v>100.88</v>
      </c>
      <c r="Z6" s="27">
        <f t="shared" si="2"/>
        <v>98.66</v>
      </c>
      <c r="AA6" s="27">
        <f t="shared" si="2"/>
        <v>101.25</v>
      </c>
      <c r="AB6" s="27">
        <f t="shared" si="2"/>
        <v>100.39</v>
      </c>
      <c r="AC6" s="27">
        <f t="shared" si="2"/>
        <v>106.9</v>
      </c>
      <c r="AD6" s="27">
        <f t="shared" si="2"/>
        <v>103.6</v>
      </c>
      <c r="AE6" s="27">
        <f t="shared" si="2"/>
        <v>106.37</v>
      </c>
      <c r="AF6" s="27">
        <f t="shared" si="2"/>
        <v>106.07</v>
      </c>
      <c r="AG6" s="27">
        <f t="shared" si="2"/>
        <v>105.5</v>
      </c>
      <c r="AH6" s="27">
        <f t="shared" si="2"/>
        <v>106.35</v>
      </c>
      <c r="AI6" s="23" t="str">
        <f>IF(AI7="","",IF(AI7="-","【-】","【"&amp;SUBSTITUTE(TEXT(AI7,"#,##0.00"),"-","△")&amp;"】"))</f>
        <v>【104.44】</v>
      </c>
      <c r="AJ6" s="23">
        <f t="shared" ref="AJ6:AS6" si="3">IF(AJ7="",NA(),AJ7)</f>
        <v>0</v>
      </c>
      <c r="AK6" s="27">
        <f t="shared" si="3"/>
        <v>6.75</v>
      </c>
      <c r="AL6" s="23">
        <f t="shared" si="3"/>
        <v>0</v>
      </c>
      <c r="AM6" s="27">
        <f t="shared" si="3"/>
        <v>57.79</v>
      </c>
      <c r="AN6" s="27">
        <f t="shared" si="3"/>
        <v>14.01</v>
      </c>
      <c r="AO6" s="27">
        <f t="shared" si="3"/>
        <v>193.99</v>
      </c>
      <c r="AP6" s="27">
        <f t="shared" si="3"/>
        <v>139.02000000000001</v>
      </c>
      <c r="AQ6" s="27">
        <f t="shared" si="3"/>
        <v>132.04</v>
      </c>
      <c r="AR6" s="27">
        <f t="shared" si="3"/>
        <v>145.43</v>
      </c>
      <c r="AS6" s="27">
        <f t="shared" si="3"/>
        <v>129.88999999999999</v>
      </c>
      <c r="AT6" s="23" t="str">
        <f>IF(AT7="","",IF(AT7="-","【-】","【"&amp;SUBSTITUTE(TEXT(AT7,"#,##0.00"),"-","△")&amp;"】"))</f>
        <v>【124.06】</v>
      </c>
      <c r="AU6" s="27">
        <f t="shared" ref="AU6:BD6" si="4">IF(AU7="",NA(),AU7)</f>
        <v>37.950000000000003</v>
      </c>
      <c r="AV6" s="27">
        <f t="shared" si="4"/>
        <v>45.13</v>
      </c>
      <c r="AW6" s="27">
        <f t="shared" si="4"/>
        <v>45.47</v>
      </c>
      <c r="AX6" s="27">
        <f t="shared" si="4"/>
        <v>67.38</v>
      </c>
      <c r="AY6" s="27">
        <f t="shared" si="4"/>
        <v>49.04</v>
      </c>
      <c r="AZ6" s="27">
        <f t="shared" si="4"/>
        <v>26.99</v>
      </c>
      <c r="BA6" s="27">
        <f t="shared" si="4"/>
        <v>29.13</v>
      </c>
      <c r="BB6" s="27">
        <f t="shared" si="4"/>
        <v>35.69</v>
      </c>
      <c r="BC6" s="27">
        <f t="shared" si="4"/>
        <v>38.4</v>
      </c>
      <c r="BD6" s="27">
        <f t="shared" si="4"/>
        <v>44.04</v>
      </c>
      <c r="BE6" s="23" t="str">
        <f>IF(BE7="","",IF(BE7="-","【-】","【"&amp;SUBSTITUTE(TEXT(BE7,"#,##0.00"),"-","△")&amp;"】"))</f>
        <v>【42.02】</v>
      </c>
      <c r="BF6" s="23">
        <f t="shared" ref="BF6:BO6" si="5">IF(BF7="",NA(),BF7)</f>
        <v>0</v>
      </c>
      <c r="BG6" s="23">
        <f t="shared" si="5"/>
        <v>0</v>
      </c>
      <c r="BH6" s="23">
        <f t="shared" si="5"/>
        <v>0</v>
      </c>
      <c r="BI6" s="23">
        <f t="shared" si="5"/>
        <v>0</v>
      </c>
      <c r="BJ6" s="23">
        <f t="shared" si="5"/>
        <v>0</v>
      </c>
      <c r="BK6" s="27">
        <f t="shared" si="5"/>
        <v>826.83</v>
      </c>
      <c r="BL6" s="27">
        <f t="shared" si="5"/>
        <v>867.83</v>
      </c>
      <c r="BM6" s="27">
        <f t="shared" si="5"/>
        <v>791.76</v>
      </c>
      <c r="BN6" s="27">
        <f t="shared" si="5"/>
        <v>900.82</v>
      </c>
      <c r="BO6" s="27">
        <f t="shared" si="5"/>
        <v>839.21</v>
      </c>
      <c r="BP6" s="23" t="str">
        <f>IF(BP7="","",IF(BP7="-","【-】","【"&amp;SUBSTITUTE(TEXT(BP7,"#,##0.00"),"-","△")&amp;"】"))</f>
        <v>【785.10】</v>
      </c>
      <c r="BQ6" s="27">
        <f t="shared" ref="BQ6:BZ6" si="6">IF(BQ7="",NA(),BQ7)</f>
        <v>32.08</v>
      </c>
      <c r="BR6" s="27">
        <f t="shared" si="6"/>
        <v>32.659999999999997</v>
      </c>
      <c r="BS6" s="27">
        <f t="shared" si="6"/>
        <v>32.11</v>
      </c>
      <c r="BT6" s="27">
        <f t="shared" si="6"/>
        <v>33.31</v>
      </c>
      <c r="BU6" s="27">
        <f t="shared" si="6"/>
        <v>30.96</v>
      </c>
      <c r="BV6" s="27">
        <f t="shared" si="6"/>
        <v>57.31</v>
      </c>
      <c r="BW6" s="27">
        <f t="shared" si="6"/>
        <v>57.08</v>
      </c>
      <c r="BX6" s="27">
        <f t="shared" si="6"/>
        <v>56.26</v>
      </c>
      <c r="BY6" s="27">
        <f t="shared" si="6"/>
        <v>52.94</v>
      </c>
      <c r="BZ6" s="27">
        <f t="shared" si="6"/>
        <v>52.05</v>
      </c>
      <c r="CA6" s="23" t="str">
        <f>IF(CA7="","",IF(CA7="-","【-】","【"&amp;SUBSTITUTE(TEXT(CA7,"#,##0.00"),"-","△")&amp;"】"))</f>
        <v>【56.93】</v>
      </c>
      <c r="CB6" s="27">
        <f t="shared" ref="CB6:CK6" si="7">IF(CB7="",NA(),CB7)</f>
        <v>490.69</v>
      </c>
      <c r="CC6" s="27">
        <f t="shared" si="7"/>
        <v>481.99</v>
      </c>
      <c r="CD6" s="27">
        <f t="shared" si="7"/>
        <v>487.37</v>
      </c>
      <c r="CE6" s="27">
        <f t="shared" si="7"/>
        <v>482.64</v>
      </c>
      <c r="CF6" s="27">
        <f t="shared" si="7"/>
        <v>506.59</v>
      </c>
      <c r="CG6" s="27">
        <f t="shared" si="7"/>
        <v>273.52</v>
      </c>
      <c r="CH6" s="27">
        <f t="shared" si="7"/>
        <v>274.99</v>
      </c>
      <c r="CI6" s="27">
        <f t="shared" si="7"/>
        <v>282.08999999999997</v>
      </c>
      <c r="CJ6" s="27">
        <f t="shared" si="7"/>
        <v>303.27999999999997</v>
      </c>
      <c r="CK6" s="27">
        <f t="shared" si="7"/>
        <v>301.86</v>
      </c>
      <c r="CL6" s="23" t="str">
        <f>IF(CL7="","",IF(CL7="-","【-】","【"&amp;SUBSTITUTE(TEXT(CL7,"#,##0.00"),"-","△")&amp;"】"))</f>
        <v>【271.15】</v>
      </c>
      <c r="CM6" s="27">
        <f t="shared" ref="CM6:CV6" si="8">IF(CM7="",NA(),CM7)</f>
        <v>34.18</v>
      </c>
      <c r="CN6" s="27">
        <f t="shared" si="8"/>
        <v>31.72</v>
      </c>
      <c r="CO6" s="27">
        <f t="shared" si="8"/>
        <v>34.76</v>
      </c>
      <c r="CP6" s="27">
        <f t="shared" si="8"/>
        <v>33.94</v>
      </c>
      <c r="CQ6" s="27">
        <f t="shared" si="8"/>
        <v>31.55</v>
      </c>
      <c r="CR6" s="27">
        <f t="shared" si="8"/>
        <v>50.14</v>
      </c>
      <c r="CS6" s="27">
        <f t="shared" si="8"/>
        <v>54.83</v>
      </c>
      <c r="CT6" s="27">
        <f t="shared" si="8"/>
        <v>66.53</v>
      </c>
      <c r="CU6" s="27">
        <f t="shared" si="8"/>
        <v>52.35</v>
      </c>
      <c r="CV6" s="27">
        <f t="shared" si="8"/>
        <v>46.25</v>
      </c>
      <c r="CW6" s="23" t="str">
        <f>IF(CW7="","",IF(CW7="-","【-】","【"&amp;SUBSTITUTE(TEXT(CW7,"#,##0.00"),"-","△")&amp;"】"))</f>
        <v>【49.87】</v>
      </c>
      <c r="CX6" s="27">
        <f t="shared" ref="CX6:DG6" si="9">IF(CX7="",NA(),CX7)</f>
        <v>56.1</v>
      </c>
      <c r="CY6" s="27">
        <f t="shared" si="9"/>
        <v>58.03</v>
      </c>
      <c r="CZ6" s="27">
        <f t="shared" si="9"/>
        <v>60.61</v>
      </c>
      <c r="DA6" s="27">
        <f t="shared" si="9"/>
        <v>60.94</v>
      </c>
      <c r="DB6" s="27">
        <f t="shared" si="9"/>
        <v>61.71</v>
      </c>
      <c r="DC6" s="27">
        <f t="shared" si="9"/>
        <v>84.98</v>
      </c>
      <c r="DD6" s="27">
        <f t="shared" si="9"/>
        <v>84.7</v>
      </c>
      <c r="DE6" s="27">
        <f t="shared" si="9"/>
        <v>84.67</v>
      </c>
      <c r="DF6" s="27">
        <f t="shared" si="9"/>
        <v>84.39</v>
      </c>
      <c r="DG6" s="27">
        <f t="shared" si="9"/>
        <v>83.96</v>
      </c>
      <c r="DH6" s="23" t="str">
        <f>IF(DH7="","",IF(DH7="-","【-】","【"&amp;SUBSTITUTE(TEXT(DH7,"#,##0.00"),"-","△")&amp;"】"))</f>
        <v>【87.54】</v>
      </c>
      <c r="DI6" s="27">
        <f t="shared" ref="DI6:DR6" si="10">IF(DI7="",NA(),DI7)</f>
        <v>49.02</v>
      </c>
      <c r="DJ6" s="27">
        <f t="shared" si="10"/>
        <v>50.47</v>
      </c>
      <c r="DK6" s="27">
        <f t="shared" si="10"/>
        <v>51.87</v>
      </c>
      <c r="DL6" s="27">
        <f t="shared" si="10"/>
        <v>51.28</v>
      </c>
      <c r="DM6" s="27">
        <f t="shared" si="10"/>
        <v>52.74</v>
      </c>
      <c r="DN6" s="27">
        <f t="shared" si="10"/>
        <v>23.06</v>
      </c>
      <c r="DO6" s="27">
        <f t="shared" si="10"/>
        <v>20.34</v>
      </c>
      <c r="DP6" s="27">
        <f t="shared" si="10"/>
        <v>21.85</v>
      </c>
      <c r="DQ6" s="27">
        <f t="shared" si="10"/>
        <v>25.19</v>
      </c>
      <c r="DR6" s="27">
        <f t="shared" si="10"/>
        <v>25.46</v>
      </c>
      <c r="DS6" s="23" t="str">
        <f>IF(DS7="","",IF(DS7="-","【-】","【"&amp;SUBSTITUTE(TEXT(DS7,"#,##0.00"),"-","△")&amp;"】"))</f>
        <v>【28.42】</v>
      </c>
      <c r="DT6" s="23">
        <f t="shared" ref="DT6:EC6" si="11">IF(DT7="",NA(),DT7)</f>
        <v>0</v>
      </c>
      <c r="DU6" s="23">
        <f t="shared" si="11"/>
        <v>0</v>
      </c>
      <c r="DV6" s="23">
        <f t="shared" si="11"/>
        <v>0</v>
      </c>
      <c r="DW6" s="23">
        <f t="shared" si="11"/>
        <v>0</v>
      </c>
      <c r="DX6" s="23">
        <f t="shared" si="11"/>
        <v>0</v>
      </c>
      <c r="DY6" s="23">
        <f t="shared" si="11"/>
        <v>0</v>
      </c>
      <c r="DZ6" s="23">
        <f t="shared" si="11"/>
        <v>0</v>
      </c>
      <c r="EA6" s="23">
        <f t="shared" si="11"/>
        <v>0</v>
      </c>
      <c r="EB6" s="23">
        <f t="shared" si="11"/>
        <v>0</v>
      </c>
      <c r="EC6" s="27">
        <f t="shared" si="11"/>
        <v>0.19</v>
      </c>
      <c r="ED6" s="23" t="str">
        <f>IF(ED7="","",IF(ED7="-","【-】","【"&amp;SUBSTITUTE(TEXT(ED7,"#,##0.00"),"-","△")&amp;"】"))</f>
        <v>【0.08】</v>
      </c>
      <c r="EE6" s="27">
        <f t="shared" ref="EE6:EN6" si="12">IF(EE7="",NA(),EE7)</f>
        <v>0.06</v>
      </c>
      <c r="EF6" s="23">
        <f t="shared" si="12"/>
        <v>0</v>
      </c>
      <c r="EG6" s="23">
        <f t="shared" si="12"/>
        <v>0</v>
      </c>
      <c r="EH6" s="23">
        <f t="shared" si="12"/>
        <v>0</v>
      </c>
      <c r="EI6" s="23">
        <f t="shared" si="12"/>
        <v>0</v>
      </c>
      <c r="EJ6" s="27">
        <f t="shared" si="12"/>
        <v>0.02</v>
      </c>
      <c r="EK6" s="27">
        <f t="shared" si="12"/>
        <v>0.25</v>
      </c>
      <c r="EL6" s="27">
        <f t="shared" si="12"/>
        <v>0.05</v>
      </c>
      <c r="EM6" s="27">
        <f t="shared" si="12"/>
        <v>0.03</v>
      </c>
      <c r="EN6" s="27">
        <f t="shared" si="12"/>
        <v>0.03</v>
      </c>
      <c r="EO6" s="23" t="str">
        <f>IF(EO7="","",IF(EO7="-","【-】","【"&amp;SUBSTITUTE(TEXT(EO7,"#,##0.00"),"-","△")&amp;"】"))</f>
        <v>【0.02】</v>
      </c>
    </row>
    <row r="7" spans="1:148" s="13" customFormat="1" x14ac:dyDescent="0.15">
      <c r="A7" s="14"/>
      <c r="B7" s="20">
        <v>2023</v>
      </c>
      <c r="C7" s="20">
        <v>362077</v>
      </c>
      <c r="D7" s="20">
        <v>46</v>
      </c>
      <c r="E7" s="20">
        <v>17</v>
      </c>
      <c r="F7" s="20">
        <v>5</v>
      </c>
      <c r="G7" s="20">
        <v>0</v>
      </c>
      <c r="H7" s="20" t="s">
        <v>95</v>
      </c>
      <c r="I7" s="20" t="s">
        <v>96</v>
      </c>
      <c r="J7" s="20" t="s">
        <v>97</v>
      </c>
      <c r="K7" s="20" t="s">
        <v>98</v>
      </c>
      <c r="L7" s="20" t="s">
        <v>99</v>
      </c>
      <c r="M7" s="20" t="s">
        <v>100</v>
      </c>
      <c r="N7" s="24" t="s">
        <v>102</v>
      </c>
      <c r="O7" s="24">
        <v>71.91</v>
      </c>
      <c r="P7" s="24">
        <v>8.61</v>
      </c>
      <c r="Q7" s="24">
        <v>98.86</v>
      </c>
      <c r="R7" s="24">
        <v>3190</v>
      </c>
      <c r="S7" s="24">
        <v>26762</v>
      </c>
      <c r="T7" s="24">
        <v>367.14</v>
      </c>
      <c r="U7" s="24">
        <v>72.89</v>
      </c>
      <c r="V7" s="24">
        <v>2288</v>
      </c>
      <c r="W7" s="24">
        <v>2.59</v>
      </c>
      <c r="X7" s="24">
        <v>883.4</v>
      </c>
      <c r="Y7" s="24">
        <v>100.88</v>
      </c>
      <c r="Z7" s="24">
        <v>98.66</v>
      </c>
      <c r="AA7" s="24">
        <v>101.25</v>
      </c>
      <c r="AB7" s="24">
        <v>100.39</v>
      </c>
      <c r="AC7" s="24">
        <v>106.9</v>
      </c>
      <c r="AD7" s="24">
        <v>103.6</v>
      </c>
      <c r="AE7" s="24">
        <v>106.37</v>
      </c>
      <c r="AF7" s="24">
        <v>106.07</v>
      </c>
      <c r="AG7" s="24">
        <v>105.5</v>
      </c>
      <c r="AH7" s="24">
        <v>106.35</v>
      </c>
      <c r="AI7" s="24">
        <v>104.44</v>
      </c>
      <c r="AJ7" s="24">
        <v>0</v>
      </c>
      <c r="AK7" s="24">
        <v>6.75</v>
      </c>
      <c r="AL7" s="24">
        <v>0</v>
      </c>
      <c r="AM7" s="24">
        <v>57.79</v>
      </c>
      <c r="AN7" s="24">
        <v>14.01</v>
      </c>
      <c r="AO7" s="24">
        <v>193.99</v>
      </c>
      <c r="AP7" s="24">
        <v>139.02000000000001</v>
      </c>
      <c r="AQ7" s="24">
        <v>132.04</v>
      </c>
      <c r="AR7" s="24">
        <v>145.43</v>
      </c>
      <c r="AS7" s="24">
        <v>129.88999999999999</v>
      </c>
      <c r="AT7" s="24">
        <v>124.06</v>
      </c>
      <c r="AU7" s="24">
        <v>37.950000000000003</v>
      </c>
      <c r="AV7" s="24">
        <v>45.13</v>
      </c>
      <c r="AW7" s="24">
        <v>45.47</v>
      </c>
      <c r="AX7" s="24">
        <v>67.38</v>
      </c>
      <c r="AY7" s="24">
        <v>49.04</v>
      </c>
      <c r="AZ7" s="24">
        <v>26.99</v>
      </c>
      <c r="BA7" s="24">
        <v>29.13</v>
      </c>
      <c r="BB7" s="24">
        <v>35.69</v>
      </c>
      <c r="BC7" s="24">
        <v>38.4</v>
      </c>
      <c r="BD7" s="24">
        <v>44.04</v>
      </c>
      <c r="BE7" s="24">
        <v>42.02</v>
      </c>
      <c r="BF7" s="24">
        <v>0</v>
      </c>
      <c r="BG7" s="24">
        <v>0</v>
      </c>
      <c r="BH7" s="24">
        <v>0</v>
      </c>
      <c r="BI7" s="24">
        <v>0</v>
      </c>
      <c r="BJ7" s="24">
        <v>0</v>
      </c>
      <c r="BK7" s="24">
        <v>826.83</v>
      </c>
      <c r="BL7" s="24">
        <v>867.83</v>
      </c>
      <c r="BM7" s="24">
        <v>791.76</v>
      </c>
      <c r="BN7" s="24">
        <v>900.82</v>
      </c>
      <c r="BO7" s="24">
        <v>839.21</v>
      </c>
      <c r="BP7" s="24">
        <v>785.1</v>
      </c>
      <c r="BQ7" s="24">
        <v>32.08</v>
      </c>
      <c r="BR7" s="24">
        <v>32.659999999999997</v>
      </c>
      <c r="BS7" s="24">
        <v>32.11</v>
      </c>
      <c r="BT7" s="24">
        <v>33.31</v>
      </c>
      <c r="BU7" s="24">
        <v>30.96</v>
      </c>
      <c r="BV7" s="24">
        <v>57.31</v>
      </c>
      <c r="BW7" s="24">
        <v>57.08</v>
      </c>
      <c r="BX7" s="24">
        <v>56.26</v>
      </c>
      <c r="BY7" s="24">
        <v>52.94</v>
      </c>
      <c r="BZ7" s="24">
        <v>52.05</v>
      </c>
      <c r="CA7" s="24">
        <v>56.93</v>
      </c>
      <c r="CB7" s="24">
        <v>490.69</v>
      </c>
      <c r="CC7" s="24">
        <v>481.99</v>
      </c>
      <c r="CD7" s="24">
        <v>487.37</v>
      </c>
      <c r="CE7" s="24">
        <v>482.64</v>
      </c>
      <c r="CF7" s="24">
        <v>506.59</v>
      </c>
      <c r="CG7" s="24">
        <v>273.52</v>
      </c>
      <c r="CH7" s="24">
        <v>274.99</v>
      </c>
      <c r="CI7" s="24">
        <v>282.08999999999997</v>
      </c>
      <c r="CJ7" s="24">
        <v>303.27999999999997</v>
      </c>
      <c r="CK7" s="24">
        <v>301.86</v>
      </c>
      <c r="CL7" s="24">
        <v>271.14999999999998</v>
      </c>
      <c r="CM7" s="24">
        <v>34.18</v>
      </c>
      <c r="CN7" s="24">
        <v>31.72</v>
      </c>
      <c r="CO7" s="24">
        <v>34.76</v>
      </c>
      <c r="CP7" s="24">
        <v>33.94</v>
      </c>
      <c r="CQ7" s="24">
        <v>31.55</v>
      </c>
      <c r="CR7" s="24">
        <v>50.14</v>
      </c>
      <c r="CS7" s="24">
        <v>54.83</v>
      </c>
      <c r="CT7" s="24">
        <v>66.53</v>
      </c>
      <c r="CU7" s="24">
        <v>52.35</v>
      </c>
      <c r="CV7" s="24">
        <v>46.25</v>
      </c>
      <c r="CW7" s="24">
        <v>49.87</v>
      </c>
      <c r="CX7" s="24">
        <v>56.1</v>
      </c>
      <c r="CY7" s="24">
        <v>58.03</v>
      </c>
      <c r="CZ7" s="24">
        <v>60.61</v>
      </c>
      <c r="DA7" s="24">
        <v>60.94</v>
      </c>
      <c r="DB7" s="24">
        <v>61.71</v>
      </c>
      <c r="DC7" s="24">
        <v>84.98</v>
      </c>
      <c r="DD7" s="24">
        <v>84.7</v>
      </c>
      <c r="DE7" s="24">
        <v>84.67</v>
      </c>
      <c r="DF7" s="24">
        <v>84.39</v>
      </c>
      <c r="DG7" s="24">
        <v>83.96</v>
      </c>
      <c r="DH7" s="24">
        <v>87.54</v>
      </c>
      <c r="DI7" s="24">
        <v>49.02</v>
      </c>
      <c r="DJ7" s="24">
        <v>50.47</v>
      </c>
      <c r="DK7" s="24">
        <v>51.87</v>
      </c>
      <c r="DL7" s="24">
        <v>51.28</v>
      </c>
      <c r="DM7" s="24">
        <v>52.74</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0.06</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59</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101</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2417146</cp:lastModifiedBy>
  <dcterms:created xsi:type="dcterms:W3CDTF">2025-01-24T07:20:14Z</dcterms:created>
  <dcterms:modified xsi:type="dcterms:W3CDTF">2025-02-17T01:00:02Z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2025-02-04T06:47:20Z</vt:filetime>
  </property>
</Properties>
</file>