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6-02［法適］下水道（特環）\"/>
    </mc:Choice>
  </mc:AlternateContent>
  <xr:revisionPtr revIDLastSave="0" documentId="13_ncr:1_{EB6013F8-D775-4597-B57C-9AABA2966CE1}" xr6:coauthVersionLast="47" xr6:coauthVersionMax="47" xr10:uidLastSave="{00000000-0000-0000-0000-000000000000}"/>
  <workbookProtection workbookAlgorithmName="SHA-512" workbookHashValue="LtkVk0Cluha42E/7GS/vmE/LiitYGSKdkLPonil7kOYqIE4P52c6B2xgRomHXON4GC0Tne/GfZfrHO15C5cw/Q==" workbookSaltValue="naap2mDJlWq4laZ71XD/e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<sst xmlns="http://schemas.openxmlformats.org/spreadsheetml/2006/main" count="231" uniqueCount="114">
  <si>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</si>
  <si>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</si>
  <si>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</si>
  <si>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</si>
  <si>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1"/>
  </si>
  <si>
    <t>管理者の情報</t>
    <rPh sb="0" eb="3">
      <t>カンリシャ</t>
    </rPh>
    <rPh sb="4" eb="6">
      <t>ジョウホウ</t>
    </rPh>
    <phoneticPr fontId="1"/>
  </si>
  <si>
    <t>経営比較分析表（令和5年度決算）</t>
    <rPh sb="8" eb="10">
      <t>レイワ</t>
    </rPh>
    <rPh sb="11" eb="13">
      <t>ネンド</t>
    </rPh>
    <phoneticPr fontId="1"/>
  </si>
  <si>
    <t>事業名</t>
  </si>
  <si>
    <t>業務名</t>
    <rPh sb="2" eb="3">
      <t>メイ</t>
    </rPh>
    <phoneticPr fontId="1"/>
  </si>
  <si>
    <t>全国平均</t>
    <rPh sb="0" eb="2">
      <t>ゼンコク</t>
    </rPh>
    <rPh sb="2" eb="4">
      <t>ヘイキン</t>
    </rPh>
    <phoneticPr fontId="1"/>
  </si>
  <si>
    <t>類似団体区分</t>
    <rPh sb="4" eb="6">
      <t>クブン</t>
    </rPh>
    <phoneticPr fontId="1"/>
  </si>
  <si>
    <t>業種名</t>
    <rPh sb="2" eb="3">
      <t>メイ</t>
    </rPh>
    <phoneticPr fontId="1"/>
  </si>
  <si>
    <t>人口（人）</t>
    <rPh sb="0" eb="2">
      <t>ジンコウ</t>
    </rPh>
    <rPh sb="3" eb="4">
      <t>ヒト</t>
    </rPh>
    <phoneticPr fontId="1"/>
  </si>
  <si>
    <t>①経常収支比率(％)</t>
  </si>
  <si>
    <t>【】</t>
  </si>
  <si>
    <t>グラフ凡例</t>
    <rPh sb="3" eb="5">
      <t>ハンレイ</t>
    </rPh>
    <phoneticPr fontId="1"/>
  </si>
  <si>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</si>
  <si>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t>
  </si>
  <si>
    <t>当該団体値（当該値）</t>
    <rPh sb="2" eb="4">
      <t>ダンタイ</t>
    </rPh>
    <phoneticPr fontId="1"/>
  </si>
  <si>
    <t>資金不足比率(％)</t>
  </si>
  <si>
    <t>業務CD</t>
    <rPh sb="0" eb="2">
      <t>ギョウム</t>
    </rPh>
    <phoneticPr fontId="1"/>
  </si>
  <si>
    <t>自己資本構成比率(％)</t>
  </si>
  <si>
    <t>1. 経営の健全性・効率性</t>
  </si>
  <si>
    <t>普及率(％)</t>
  </si>
  <si>
    <t>令和5年度全国平均</t>
    <rPh sb="0" eb="2">
      <t>レイワ</t>
    </rPh>
    <rPh sb="3" eb="5">
      <t>ネンド</t>
    </rPh>
    <phoneticPr fontId="1"/>
  </si>
  <si>
    <t>有収率(％)</t>
    <rPh sb="0" eb="1">
      <t>ユウ</t>
    </rPh>
    <rPh sb="1" eb="3">
      <t>シュウリツ</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</si>
  <si>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</si>
  <si>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</si>
  <si>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処理区域内人口(人)</t>
    <rPh sb="0" eb="2">
      <t>ショリ</t>
    </rPh>
    <rPh sb="2" eb="5">
      <t>クイキナイ</t>
    </rPh>
    <phoneticPr fontId="1"/>
  </si>
  <si>
    <t>2③</t>
  </si>
  <si>
    <t>1②</t>
  </si>
  <si>
    <t>2. 老朽化の状況について</t>
  </si>
  <si>
    <t>⑧水洗化率(％)</t>
  </si>
  <si>
    <t>1. 経営の健全性・効率性</t>
    <rPh sb="3" eb="5">
      <t>ケイエイ</t>
    </rPh>
    <rPh sb="6" eb="9">
      <t>ケンゼンセイ</t>
    </rPh>
    <rPh sb="10" eb="12">
      <t>コウリツ</t>
    </rPh>
    <rPh sb="12" eb="13">
      <t>セイ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</si>
  <si>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</si>
  <si>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比率(N-4)</t>
    <rPh sb="0" eb="2">
      <t>ヒリツ</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</si>
  <si>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</si>
  <si>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②累積欠損金比率(％)</t>
  </si>
  <si>
    <t>業種CD</t>
    <rPh sb="0" eb="2">
      <t>ギョウシュ</t>
    </rPh>
    <phoneticPr fontId="1"/>
  </si>
  <si>
    <t>－</t>
  </si>
  <si>
    <t>①有形固定資産減価償却率(％)</t>
    <rPh sb="1" eb="3">
      <t>ユウケイ</t>
    </rPh>
    <rPh sb="3" eb="5">
      <t>コテイ</t>
    </rPh>
    <rPh sb="5" eb="7">
      <t>シサン</t>
    </rPh>
    <rPh sb="7" eb="9">
      <t>ゲンカ</t>
    </rPh>
    <rPh sb="9" eb="11">
      <t>ショウキャク</t>
    </rPh>
    <rPh sb="11" eb="12">
      <t>リツ</t>
    </rPh>
    <phoneticPr fontId="1"/>
  </si>
  <si>
    <t>1. 経営の健全性・効率性について</t>
  </si>
  <si>
    <t>団体CD</t>
    <rPh sb="0" eb="2">
      <t>ダンタイ</t>
    </rPh>
    <phoneticPr fontId="1"/>
  </si>
  <si>
    <t>2. 老朽化の状況</t>
  </si>
  <si>
    <t>全体総括</t>
    <rPh sb="0" eb="2">
      <t>ゼンタイ</t>
    </rPh>
    <rPh sb="2" eb="4">
      <t>ソウカツ</t>
    </rPh>
    <phoneticPr fontId="1"/>
  </si>
  <si>
    <t>1①</t>
  </si>
  <si>
    <t>2②</t>
  </si>
  <si>
    <t>1③</t>
  </si>
  <si>
    <t>1④</t>
  </si>
  <si>
    <t>事業CD</t>
    <rPh sb="0" eb="2">
      <t>ジギョウ</t>
    </rPh>
    <phoneticPr fontId="1"/>
  </si>
  <si>
    <t>1⑤</t>
  </si>
  <si>
    <t>1⑦</t>
  </si>
  <si>
    <t>1⑧</t>
  </si>
  <si>
    <t>2①</t>
  </si>
  <si>
    <t>下水道事業(法適用)</t>
    <rPh sb="3" eb="5">
      <t>ジギョウ</t>
    </rPh>
    <rPh sb="6" eb="7">
      <t>ホウ</t>
    </rPh>
    <rPh sb="7" eb="9">
      <t>テキヨウ</t>
    </rPh>
    <phoneticPr fontId="1"/>
  </si>
  <si>
    <t>⑤経費回収率(％)</t>
  </si>
  <si>
    <t>項番</t>
    <rPh sb="0" eb="2">
      <t>コウバン</t>
    </rPh>
    <phoneticPr fontId="1"/>
  </si>
  <si>
    <t>中項目</t>
    <rPh sb="0" eb="1">
      <t>チュウ</t>
    </rPh>
    <rPh sb="1" eb="3">
      <t>コウモク</t>
    </rPh>
    <phoneticPr fontId="1"/>
  </si>
  <si>
    <t>大項目</t>
    <rPh sb="0" eb="3">
      <t>ダイコウモク</t>
    </rPh>
    <phoneticPr fontId="1"/>
  </si>
  <si>
    <t>年度</t>
    <rPh sb="0" eb="2">
      <t>ネンド</t>
    </rPh>
    <phoneticPr fontId="1"/>
  </si>
  <si>
    <t>施設CD</t>
    <rPh sb="0" eb="2">
      <t>シセツ</t>
    </rPh>
    <phoneticPr fontId="1"/>
  </si>
  <si>
    <t>③流動比率(％)</t>
    <rPh sb="1" eb="3">
      <t>リュウドウ</t>
    </rPh>
    <rPh sb="3" eb="5">
      <t>ヒリツ</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</si>
  <si>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</si>
  <si>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</si>
  <si>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</si>
  <si>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</si>
  <si>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</si>
  <si>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</si>
  <si>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</si>
  <si>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</si>
  <si>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</si>
  <si>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</si>
  <si>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</si>
  <si>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</si>
  <si>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</si>
  <si>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</si>
  <si>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</si>
  <si>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</si>
  <si>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</si>
  <si>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</si>
  <si>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</si>
  <si>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</si>
  <si>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</si>
  <si>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</si>
  <si>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</si>
  <si>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</si>
  <si>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</si>
  <si>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</si>
  <si>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</si>
  <si>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</si>
  <si>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</si>
  <si>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</si>
  <si>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</si>
  <si>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</si>
  <si>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</si>
  <si>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徳島県　美馬市</t>
  </si>
  <si>
    <t>法適用</t>
  </si>
  <si>
    <t>下水道事業</t>
  </si>
  <si>
    <t>特定環境保全公共下水道</t>
  </si>
  <si>
    <t>D2</t>
  </si>
  <si>
    <t>非設置</t>
  </si>
  <si>
    <t>←年数補正</t>
    <rPh sb="1" eb="3">
      <t>ネンスウ</t>
    </rPh>
    <rPh sb="3" eb="5">
      <t>ホセイ</t>
    </rPh>
    <phoneticPr fontId="1"/>
  </si>
  <si>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</si>
  <si>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</si>
  <si>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</si>
  <si>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</si>
  <si>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</si>
  <si>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</si>
  <si>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←日数補正</t>
    <rPh sb="1" eb="3">
      <t>ニッスウ</t>
    </rPh>
    <rPh sb="3" eb="5">
      <t>ホセイ</t>
    </rPh>
    <phoneticPr fontId="1"/>
  </si>
  <si>
    <t>"R"yy</t>
  </si>
  <si>
    <t>←書式設定</t>
    <rPh sb="1" eb="3">
      <t>ショシキ</t>
    </rPh>
    <rPh sb="3" eb="5">
      <t>セッテイ</t>
    </rPh>
    <phoneticPr fontId="1"/>
  </si>
  <si>
    <t>　類似団体と比較して①有形固定資産減価償却率が高いが、②管渠老朽化率は0%である。これは、供用開始１５年以上を経過し、ポンプ場施設と処理場施設の機械・装置が老朽化していることを意味する。
　公共下水道事業ストックマネジメント（令和2年度策定）に基づき、計画的に機械・装置の更新を行っていく。</t>
  </si>
  <si>
    <t>下水道事業会計は毎年度一般会計からの繰入金に大きく依存している。基準内繰入は継続して受入れるが、基準外繰入れを減らすために
・営業収益（下水道使用料）の増加
・営業費用の減少
に取り組む。
　施設はストックマネジメントに基づき更新を行うが、併せて効率的な運転管理と機械設備の負担軽減に努める。</t>
  </si>
  <si>
    <t>令和4年度に穴吹浄化センター用地の財産処分(固定資産除却費)が外れたことで、②累積欠損金比率が減少しており、令和5年度も②累積欠損金比率は発生していない。
　令和元年度に下水道使用料の減免措置を廃止した。しかし依然として⑤経費回収率が類似団体を下回っており、適正な使用料収入の確保が必要である。
　類似団体と比較して⑥汚水処理原価が高く、⑦施設利用率が低い。接続率が低いことで、施設の汚水処理費（汚水資本費、汚水維持管理費）が高止まりし、施設を十分活用できていない状況につながっている。
　汚水処理人口の減少という環境の悪化はあるが、接続戸数を増やし有収水量を増やす必要がある。</t>
    <rPh sb="0" eb="2">
      <t>レイワ</t>
    </rPh>
    <rPh sb="3" eb="5">
      <t>ネンド</t>
    </rPh>
    <rPh sb="54" eb="56">
      <t>レイワ</t>
    </rPh>
    <rPh sb="57" eb="59">
      <t>ネンド</t>
    </rPh>
    <rPh sb="69" eb="71">
      <t>ハッセイ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</si>
</sst>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R&quot;yy"/>
    <numFmt numFmtId="177" formatCode="#,##0.00;&quot;△&quot;#,##0.00"/>
    <numFmt numFmtId="178" formatCode="#,##0.00;&quot;△&quot;#,##0.00;&quot;-&quot;"/>
    <numFmt numFmtId="179" formatCode="#,##0;&quot;△&quot;#,##0"/>
    <numFmt numFmtId="180" formatCode="0.00_);[Red]\(0.00\)"/>
  </numFmts>
  <fonts count="15"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6" fontId="0" fillId="0" borderId="2" xfId="0" applyNumberFormat="1" applyBorder="1">
      <alignment vertical="center"/>
    </xf>
    <xf numFmtId="0" fontId="0" fillId="3" borderId="2" xfId="0" applyFill="1" applyBorder="1" applyAlignment="1">
      <alignment vertical="center" shrinkToFit="1"/>
    </xf>
    <xf numFmtId="177" fontId="0" fillId="5" borderId="2" xfId="1" applyNumberFormat="1" applyFont="1" applyFill="1" applyBorder="1" applyAlignment="1">
      <alignment vertical="center" shrinkToFit="1"/>
    </xf>
    <xf numFmtId="177"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78" fontId="0" fillId="5" borderId="2" xfId="1" applyNumberFormat="1" applyFont="1" applyFill="1" applyBorder="1" applyAlignment="1">
      <alignment vertical="center" shrinkToFit="1"/>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179" fontId="3" fillId="0" borderId="2" xfId="0" applyNumberFormat="1" applyFont="1" applyBorder="1" applyAlignment="1" applyProtection="1">
      <alignment horizontal="center" vertical="center"/>
      <protection hidden="1"/>
    </xf>
    <xf numFmtId="177"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8A-471F-BAF6-BFE0CEDA084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3A8A-471F-BAF6-BFE0CEDA084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32.17</c:v>
                </c:pt>
                <c:pt idx="1">
                  <c:v>32.5</c:v>
                </c:pt>
                <c:pt idx="2">
                  <c:v>32.83</c:v>
                </c:pt>
                <c:pt idx="3">
                  <c:v>33.42</c:v>
                </c:pt>
                <c:pt idx="4">
                  <c:v>33.42</c:v>
                </c:pt>
              </c:numCache>
            </c:numRef>
          </c:val>
          <c:extLst>
            <c:ext xmlns:c16="http://schemas.microsoft.com/office/drawing/2014/chart" uri="{C3380CC4-5D6E-409C-BE32-E72D297353CC}">
              <c16:uniqueId val="{00000000-AD89-4CB0-A473-053FAAF22CE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AD89-4CB0-A473-053FAAF22CE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48.91</c:v>
                </c:pt>
                <c:pt idx="1">
                  <c:v>51.95</c:v>
                </c:pt>
                <c:pt idx="2">
                  <c:v>50.24</c:v>
                </c:pt>
                <c:pt idx="3">
                  <c:v>51.09</c:v>
                </c:pt>
                <c:pt idx="4">
                  <c:v>52.47</c:v>
                </c:pt>
              </c:numCache>
            </c:numRef>
          </c:val>
          <c:extLst>
            <c:ext xmlns:c16="http://schemas.microsoft.com/office/drawing/2014/chart" uri="{C3380CC4-5D6E-409C-BE32-E72D297353CC}">
              <c16:uniqueId val="{00000000-90DD-48CA-9198-134CBC89E17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90DD-48CA-9198-134CBC89E17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101.06</c:v>
                </c:pt>
                <c:pt idx="1">
                  <c:v>100.11</c:v>
                </c:pt>
                <c:pt idx="2">
                  <c:v>98.17</c:v>
                </c:pt>
                <c:pt idx="3">
                  <c:v>108.16</c:v>
                </c:pt>
                <c:pt idx="4">
                  <c:v>111.85</c:v>
                </c:pt>
              </c:numCache>
            </c:numRef>
          </c:val>
          <c:extLst>
            <c:ext xmlns:c16="http://schemas.microsoft.com/office/drawing/2014/chart" uri="{C3380CC4-5D6E-409C-BE32-E72D297353CC}">
              <c16:uniqueId val="{00000000-41D6-443C-AC3D-3483FA9A1A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41D6-443C-AC3D-3483FA9A1A9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38.6</c:v>
                </c:pt>
                <c:pt idx="1">
                  <c:v>40.4</c:v>
                </c:pt>
                <c:pt idx="2">
                  <c:v>41.98</c:v>
                </c:pt>
                <c:pt idx="3">
                  <c:v>44.01</c:v>
                </c:pt>
                <c:pt idx="4">
                  <c:v>44.96</c:v>
                </c:pt>
              </c:numCache>
            </c:numRef>
          </c:val>
          <c:extLst>
            <c:ext xmlns:c16="http://schemas.microsoft.com/office/drawing/2014/chart" uri="{C3380CC4-5D6E-409C-BE32-E72D297353CC}">
              <c16:uniqueId val="{00000000-D409-4285-BA5C-69520D10BB3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D409-4285-BA5C-69520D10BB3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78-49F5-9CB1-E4399BCB195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D978-49F5-9CB1-E4399BCB195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
                  <c:v>0</c:v>
                </c:pt>
                <c:pt idx="1">
                  <c:v>48.69</c:v>
                </c:pt>
                <c:pt idx="2">
                  <c:v>60.62</c:v>
                </c:pt>
                <c:pt idx="3">
                  <c:v>6.16</c:v>
                </c:pt>
                <c:pt idx="4" formatCode="#,##0.00;&quot;△&quot;#,##0.00">
                  <c:v>0</c:v>
                </c:pt>
              </c:numCache>
            </c:numRef>
          </c:val>
          <c:extLst>
            <c:ext xmlns:c16="http://schemas.microsoft.com/office/drawing/2014/chart" uri="{C3380CC4-5D6E-409C-BE32-E72D297353CC}">
              <c16:uniqueId val="{00000000-102D-428E-9BC0-0C4B3F68067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102D-428E-9BC0-0C4B3F68067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28.36</c:v>
                </c:pt>
                <c:pt idx="1">
                  <c:v>45.62</c:v>
                </c:pt>
                <c:pt idx="2">
                  <c:v>35.74</c:v>
                </c:pt>
                <c:pt idx="3">
                  <c:v>50.76</c:v>
                </c:pt>
                <c:pt idx="4">
                  <c:v>61.21</c:v>
                </c:pt>
              </c:numCache>
            </c:numRef>
          </c:val>
          <c:extLst>
            <c:ext xmlns:c16="http://schemas.microsoft.com/office/drawing/2014/chart" uri="{C3380CC4-5D6E-409C-BE32-E72D297353CC}">
              <c16:uniqueId val="{00000000-0854-4426-A23A-C7533CDDD9F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0854-4426-A23A-C7533CDDD9F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5B-4A0F-8A05-A41D3E6049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915B-4A0F-8A05-A41D3E6049C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39.630000000000003</c:v>
                </c:pt>
                <c:pt idx="1">
                  <c:v>22.31</c:v>
                </c:pt>
                <c:pt idx="2">
                  <c:v>32.32</c:v>
                </c:pt>
                <c:pt idx="3">
                  <c:v>43.62</c:v>
                </c:pt>
                <c:pt idx="4">
                  <c:v>41.46</c:v>
                </c:pt>
              </c:numCache>
            </c:numRef>
          </c:val>
          <c:extLst>
            <c:ext xmlns:c16="http://schemas.microsoft.com/office/drawing/2014/chart" uri="{C3380CC4-5D6E-409C-BE32-E72D297353CC}">
              <c16:uniqueId val="{00000000-53F4-4364-8700-BB2536EB9F4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53F4-4364-8700-BB2536EB9F4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394.96</c:v>
                </c:pt>
                <c:pt idx="1">
                  <c:v>700.23</c:v>
                </c:pt>
                <c:pt idx="2">
                  <c:v>481.24</c:v>
                </c:pt>
                <c:pt idx="3">
                  <c:v>359.27</c:v>
                </c:pt>
                <c:pt idx="4">
                  <c:v>375.92</c:v>
                </c:pt>
              </c:numCache>
            </c:numRef>
          </c:val>
          <c:extLst>
            <c:ext xmlns:c16="http://schemas.microsoft.com/office/drawing/2014/chart" uri="{C3380CC4-5D6E-409C-BE32-E72D297353CC}">
              <c16:uniqueId val="{00000000-929E-4ACD-9E5B-E09BDAF749F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929E-4ACD-9E5B-E09BDAF749F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【105.09】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【65.73】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【48.91】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【1,156.82】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【86.21】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【43.28】</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【215.73】</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【75.33】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【29.62】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【0.09】</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【0.11】</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zoomScale="85" zoomScaleNormal="85"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6</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徳島県　美馬市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8</v>
      </c>
      <c r="C7" s="56"/>
      <c r="D7" s="56"/>
      <c r="E7" s="56"/>
      <c r="F7" s="56"/>
      <c r="G7" s="56"/>
      <c r="H7" s="56"/>
      <c r="I7" s="56" t="s">
        <v>11</v>
      </c>
      <c r="J7" s="56"/>
      <c r="K7" s="56"/>
      <c r="L7" s="56"/>
      <c r="M7" s="56"/>
      <c r="N7" s="56"/>
      <c r="O7" s="56"/>
      <c r="P7" s="56" t="s">
        <v>7</v>
      </c>
      <c r="Q7" s="56"/>
      <c r="R7" s="56"/>
      <c r="S7" s="56"/>
      <c r="T7" s="56"/>
      <c r="U7" s="56"/>
      <c r="V7" s="56"/>
      <c r="W7" s="56" t="s">
        <v>10</v>
      </c>
      <c r="X7" s="56"/>
      <c r="Y7" s="56"/>
      <c r="Z7" s="56"/>
      <c r="AA7" s="56"/>
      <c r="AB7" s="56"/>
      <c r="AC7" s="56"/>
      <c r="AD7" s="56" t="s">
        <v>5</v>
      </c>
      <c r="AE7" s="56"/>
      <c r="AF7" s="56"/>
      <c r="AG7" s="56"/>
      <c r="AH7" s="56"/>
      <c r="AI7" s="56"/>
      <c r="AJ7" s="56"/>
      <c r="AK7" s="3"/>
      <c r="AL7" s="56" t="s">
        <v>12</v>
      </c>
      <c r="AM7" s="56"/>
      <c r="AN7" s="56"/>
      <c r="AO7" s="56"/>
      <c r="AP7" s="56"/>
      <c r="AQ7" s="56"/>
      <c r="AR7" s="56"/>
      <c r="AS7" s="56"/>
      <c r="AT7" s="56" t="s">
        <v>3</v>
      </c>
      <c r="AU7" s="56"/>
      <c r="AV7" s="56"/>
      <c r="AW7" s="56"/>
      <c r="AX7" s="56"/>
      <c r="AY7" s="56"/>
      <c r="AZ7" s="56"/>
      <c r="BA7" s="56"/>
      <c r="BB7" s="56" t="s">
        <v>0</v>
      </c>
      <c r="BC7" s="56"/>
      <c r="BD7" s="56"/>
      <c r="BE7" s="56"/>
      <c r="BF7" s="56"/>
      <c r="BG7" s="56"/>
      <c r="BH7" s="56"/>
      <c r="BI7" s="56"/>
      <c r="BJ7" s="3"/>
      <c r="BK7" s="3"/>
      <c r="BL7" s="67" t="s">
        <v>15</v>
      </c>
      <c r="BM7" s="68"/>
      <c r="BN7" s="68"/>
      <c r="BO7" s="68"/>
      <c r="BP7" s="68"/>
      <c r="BQ7" s="68"/>
      <c r="BR7" s="68"/>
      <c r="BS7" s="68"/>
      <c r="BT7" s="68"/>
      <c r="BU7" s="68"/>
      <c r="BV7" s="68"/>
      <c r="BW7" s="68"/>
      <c r="BX7" s="68"/>
      <c r="BY7" s="69"/>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0">
        <f>データ!S6</f>
        <v>26762</v>
      </c>
      <c r="AM8" s="50"/>
      <c r="AN8" s="50"/>
      <c r="AO8" s="50"/>
      <c r="AP8" s="50"/>
      <c r="AQ8" s="50"/>
      <c r="AR8" s="50"/>
      <c r="AS8" s="50"/>
      <c r="AT8" s="51">
        <f>データ!T6</f>
        <v>367.14</v>
      </c>
      <c r="AU8" s="51"/>
      <c r="AV8" s="51"/>
      <c r="AW8" s="51"/>
      <c r="AX8" s="51"/>
      <c r="AY8" s="51"/>
      <c r="AZ8" s="51"/>
      <c r="BA8" s="51"/>
      <c r="BB8" s="51">
        <f>データ!U6</f>
        <v>72.89</v>
      </c>
      <c r="BC8" s="51"/>
      <c r="BD8" s="51"/>
      <c r="BE8" s="51"/>
      <c r="BF8" s="51"/>
      <c r="BG8" s="51"/>
      <c r="BH8" s="51"/>
      <c r="BI8" s="51"/>
      <c r="BJ8" s="3"/>
      <c r="BK8" s="3"/>
      <c r="BL8" s="61" t="s">
        <v>17</v>
      </c>
      <c r="BM8" s="62"/>
      <c r="BN8" s="63" t="s">
        <v>18</v>
      </c>
      <c r="BO8" s="63"/>
      <c r="BP8" s="63"/>
      <c r="BQ8" s="63"/>
      <c r="BR8" s="63"/>
      <c r="BS8" s="63"/>
      <c r="BT8" s="63"/>
      <c r="BU8" s="63"/>
      <c r="BV8" s="63"/>
      <c r="BW8" s="63"/>
      <c r="BX8" s="63"/>
      <c r="BY8" s="64"/>
    </row>
    <row r="9" spans="1:78" ht="18.75" customHeight="1" x14ac:dyDescent="0.15">
      <c r="A9" s="2"/>
      <c r="B9" s="56" t="s">
        <v>19</v>
      </c>
      <c r="C9" s="56"/>
      <c r="D9" s="56"/>
      <c r="E9" s="56"/>
      <c r="F9" s="56"/>
      <c r="G9" s="56"/>
      <c r="H9" s="56"/>
      <c r="I9" s="56" t="s">
        <v>21</v>
      </c>
      <c r="J9" s="56"/>
      <c r="K9" s="56"/>
      <c r="L9" s="56"/>
      <c r="M9" s="56"/>
      <c r="N9" s="56"/>
      <c r="O9" s="56"/>
      <c r="P9" s="56" t="s">
        <v>23</v>
      </c>
      <c r="Q9" s="56"/>
      <c r="R9" s="56"/>
      <c r="S9" s="56"/>
      <c r="T9" s="56"/>
      <c r="U9" s="56"/>
      <c r="V9" s="56"/>
      <c r="W9" s="56" t="s">
        <v>25</v>
      </c>
      <c r="X9" s="56"/>
      <c r="Y9" s="56"/>
      <c r="Z9" s="56"/>
      <c r="AA9" s="56"/>
      <c r="AB9" s="56"/>
      <c r="AC9" s="56"/>
      <c r="AD9" s="56" t="s">
        <v>26</v>
      </c>
      <c r="AE9" s="56"/>
      <c r="AF9" s="56"/>
      <c r="AG9" s="56"/>
      <c r="AH9" s="56"/>
      <c r="AI9" s="56"/>
      <c r="AJ9" s="56"/>
      <c r="AK9" s="3"/>
      <c r="AL9" s="56" t="s">
        <v>28</v>
      </c>
      <c r="AM9" s="56"/>
      <c r="AN9" s="56"/>
      <c r="AO9" s="56"/>
      <c r="AP9" s="56"/>
      <c r="AQ9" s="56"/>
      <c r="AR9" s="56"/>
      <c r="AS9" s="56"/>
      <c r="AT9" s="56" t="s">
        <v>34</v>
      </c>
      <c r="AU9" s="56"/>
      <c r="AV9" s="56"/>
      <c r="AW9" s="56"/>
      <c r="AX9" s="56"/>
      <c r="AY9" s="56"/>
      <c r="AZ9" s="56"/>
      <c r="BA9" s="56"/>
      <c r="BB9" s="56" t="s">
        <v>36</v>
      </c>
      <c r="BC9" s="56"/>
      <c r="BD9" s="56"/>
      <c r="BE9" s="56"/>
      <c r="BF9" s="56"/>
      <c r="BG9" s="56"/>
      <c r="BH9" s="56"/>
      <c r="BI9" s="56"/>
      <c r="BJ9" s="3"/>
      <c r="BK9" s="3"/>
      <c r="BL9" s="57" t="s">
        <v>39</v>
      </c>
      <c r="BM9" s="58"/>
      <c r="BN9" s="59" t="s">
        <v>2</v>
      </c>
      <c r="BO9" s="59"/>
      <c r="BP9" s="59"/>
      <c r="BQ9" s="59"/>
      <c r="BR9" s="59"/>
      <c r="BS9" s="59"/>
      <c r="BT9" s="59"/>
      <c r="BU9" s="59"/>
      <c r="BV9" s="59"/>
      <c r="BW9" s="59"/>
      <c r="BX9" s="59"/>
      <c r="BY9" s="60"/>
    </row>
    <row r="10" spans="1:78" ht="18.75" customHeight="1" x14ac:dyDescent="0.15">
      <c r="A10" s="2"/>
      <c r="B10" s="51" t="str">
        <f>データ!N6</f>
        <v>-</v>
      </c>
      <c r="C10" s="51"/>
      <c r="D10" s="51"/>
      <c r="E10" s="51"/>
      <c r="F10" s="51"/>
      <c r="G10" s="51"/>
      <c r="H10" s="51"/>
      <c r="I10" s="51">
        <f>データ!O6</f>
        <v>73.52</v>
      </c>
      <c r="J10" s="51"/>
      <c r="K10" s="51"/>
      <c r="L10" s="51"/>
      <c r="M10" s="51"/>
      <c r="N10" s="51"/>
      <c r="O10" s="51"/>
      <c r="P10" s="51">
        <f>データ!P6</f>
        <v>9.77</v>
      </c>
      <c r="Q10" s="51"/>
      <c r="R10" s="51"/>
      <c r="S10" s="51"/>
      <c r="T10" s="51"/>
      <c r="U10" s="51"/>
      <c r="V10" s="51"/>
      <c r="W10" s="51">
        <f>データ!Q6</f>
        <v>103.37</v>
      </c>
      <c r="X10" s="51"/>
      <c r="Y10" s="51"/>
      <c r="Z10" s="51"/>
      <c r="AA10" s="51"/>
      <c r="AB10" s="51"/>
      <c r="AC10" s="51"/>
      <c r="AD10" s="50">
        <f>データ!R6</f>
        <v>3190</v>
      </c>
      <c r="AE10" s="50"/>
      <c r="AF10" s="50"/>
      <c r="AG10" s="50"/>
      <c r="AH10" s="50"/>
      <c r="AI10" s="50"/>
      <c r="AJ10" s="50"/>
      <c r="AK10" s="2"/>
      <c r="AL10" s="50">
        <f>データ!V6</f>
        <v>2596</v>
      </c>
      <c r="AM10" s="50"/>
      <c r="AN10" s="50"/>
      <c r="AO10" s="50"/>
      <c r="AP10" s="50"/>
      <c r="AQ10" s="50"/>
      <c r="AR10" s="50"/>
      <c r="AS10" s="50"/>
      <c r="AT10" s="51">
        <f>データ!W6</f>
        <v>0.95</v>
      </c>
      <c r="AU10" s="51"/>
      <c r="AV10" s="51"/>
      <c r="AW10" s="51"/>
      <c r="AX10" s="51"/>
      <c r="AY10" s="51"/>
      <c r="AZ10" s="51"/>
      <c r="BA10" s="51"/>
      <c r="BB10" s="51">
        <f>データ!X6</f>
        <v>2732.63</v>
      </c>
      <c r="BC10" s="51"/>
      <c r="BD10" s="51"/>
      <c r="BE10" s="51"/>
      <c r="BF10" s="51"/>
      <c r="BG10" s="51"/>
      <c r="BH10" s="51"/>
      <c r="BI10" s="51"/>
      <c r="BJ10" s="2"/>
      <c r="BK10" s="2"/>
      <c r="BL10" s="52" t="s">
        <v>14</v>
      </c>
      <c r="BM10" s="53"/>
      <c r="BN10" s="54" t="s">
        <v>24</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4</v>
      </c>
      <c r="BM11" s="30"/>
      <c r="BN11" s="30"/>
      <c r="BO11" s="30"/>
      <c r="BP11" s="30"/>
      <c r="BQ11" s="30"/>
      <c r="BR11" s="30"/>
      <c r="BS11" s="30"/>
      <c r="BT11" s="30"/>
      <c r="BU11" s="30"/>
      <c r="BV11" s="30"/>
      <c r="BW11" s="30"/>
      <c r="BX11" s="30"/>
      <c r="BY11" s="30"/>
      <c r="BZ11" s="3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1"/>
      <c r="BM13" s="31"/>
      <c r="BN13" s="31"/>
      <c r="BO13" s="31"/>
      <c r="BP13" s="31"/>
      <c r="BQ13" s="31"/>
      <c r="BR13" s="31"/>
      <c r="BS13" s="31"/>
      <c r="BT13" s="31"/>
      <c r="BU13" s="31"/>
      <c r="BV13" s="31"/>
      <c r="BW13" s="31"/>
      <c r="BX13" s="31"/>
      <c r="BY13" s="31"/>
      <c r="BZ13" s="31"/>
    </row>
    <row r="14" spans="1:78" ht="13.5" customHeight="1" x14ac:dyDescent="0.15">
      <c r="A14" s="2"/>
      <c r="B14" s="32" t="s">
        <v>22</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4"/>
      <c r="BK14" s="2"/>
      <c r="BL14" s="38" t="s">
        <v>41</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44" t="s">
        <v>113</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38" t="s">
        <v>31</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44" t="s">
        <v>111</v>
      </c>
      <c r="BM47" s="45"/>
      <c r="BN47" s="45"/>
      <c r="BO47" s="45"/>
      <c r="BP47" s="45"/>
      <c r="BQ47" s="45"/>
      <c r="BR47" s="45"/>
      <c r="BS47" s="45"/>
      <c r="BT47" s="45"/>
      <c r="BU47" s="45"/>
      <c r="BV47" s="45"/>
      <c r="BW47" s="45"/>
      <c r="BX47" s="45"/>
      <c r="BY47" s="45"/>
      <c r="BZ47" s="4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44"/>
      <c r="BM48" s="45"/>
      <c r="BN48" s="45"/>
      <c r="BO48" s="45"/>
      <c r="BP48" s="45"/>
      <c r="BQ48" s="45"/>
      <c r="BR48" s="45"/>
      <c r="BS48" s="45"/>
      <c r="BT48" s="45"/>
      <c r="BU48" s="45"/>
      <c r="BV48" s="45"/>
      <c r="BW48" s="45"/>
      <c r="BX48" s="45"/>
      <c r="BY48" s="45"/>
      <c r="BZ48" s="4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44"/>
      <c r="BM49" s="45"/>
      <c r="BN49" s="45"/>
      <c r="BO49" s="45"/>
      <c r="BP49" s="45"/>
      <c r="BQ49" s="45"/>
      <c r="BR49" s="45"/>
      <c r="BS49" s="45"/>
      <c r="BT49" s="45"/>
      <c r="BU49" s="45"/>
      <c r="BV49" s="45"/>
      <c r="BW49" s="45"/>
      <c r="BX49" s="45"/>
      <c r="BY49" s="45"/>
      <c r="BZ49" s="4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44"/>
      <c r="BM50" s="45"/>
      <c r="BN50" s="45"/>
      <c r="BO50" s="45"/>
      <c r="BP50" s="45"/>
      <c r="BQ50" s="45"/>
      <c r="BR50" s="45"/>
      <c r="BS50" s="45"/>
      <c r="BT50" s="45"/>
      <c r="BU50" s="45"/>
      <c r="BV50" s="45"/>
      <c r="BW50" s="45"/>
      <c r="BX50" s="45"/>
      <c r="BY50" s="45"/>
      <c r="BZ50" s="4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44"/>
      <c r="BM51" s="45"/>
      <c r="BN51" s="45"/>
      <c r="BO51" s="45"/>
      <c r="BP51" s="45"/>
      <c r="BQ51" s="45"/>
      <c r="BR51" s="45"/>
      <c r="BS51" s="45"/>
      <c r="BT51" s="45"/>
      <c r="BU51" s="45"/>
      <c r="BV51" s="45"/>
      <c r="BW51" s="45"/>
      <c r="BX51" s="45"/>
      <c r="BY51" s="45"/>
      <c r="BZ51" s="4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44"/>
      <c r="BM52" s="45"/>
      <c r="BN52" s="45"/>
      <c r="BO52" s="45"/>
      <c r="BP52" s="45"/>
      <c r="BQ52" s="45"/>
      <c r="BR52" s="45"/>
      <c r="BS52" s="45"/>
      <c r="BT52" s="45"/>
      <c r="BU52" s="45"/>
      <c r="BV52" s="45"/>
      <c r="BW52" s="45"/>
      <c r="BX52" s="45"/>
      <c r="BY52" s="45"/>
      <c r="BZ52" s="4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44"/>
      <c r="BM53" s="45"/>
      <c r="BN53" s="45"/>
      <c r="BO53" s="45"/>
      <c r="BP53" s="45"/>
      <c r="BQ53" s="45"/>
      <c r="BR53" s="45"/>
      <c r="BS53" s="45"/>
      <c r="BT53" s="45"/>
      <c r="BU53" s="45"/>
      <c r="BV53" s="45"/>
      <c r="BW53" s="45"/>
      <c r="BX53" s="45"/>
      <c r="BY53" s="45"/>
      <c r="BZ53" s="4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44"/>
      <c r="BM54" s="45"/>
      <c r="BN54" s="45"/>
      <c r="BO54" s="45"/>
      <c r="BP54" s="45"/>
      <c r="BQ54" s="45"/>
      <c r="BR54" s="45"/>
      <c r="BS54" s="45"/>
      <c r="BT54" s="45"/>
      <c r="BU54" s="45"/>
      <c r="BV54" s="45"/>
      <c r="BW54" s="45"/>
      <c r="BX54" s="45"/>
      <c r="BY54" s="45"/>
      <c r="BZ54" s="4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44"/>
      <c r="BM55" s="45"/>
      <c r="BN55" s="45"/>
      <c r="BO55" s="45"/>
      <c r="BP55" s="45"/>
      <c r="BQ55" s="45"/>
      <c r="BR55" s="45"/>
      <c r="BS55" s="45"/>
      <c r="BT55" s="45"/>
      <c r="BU55" s="45"/>
      <c r="BV55" s="45"/>
      <c r="BW55" s="45"/>
      <c r="BX55" s="45"/>
      <c r="BY55" s="45"/>
      <c r="BZ55" s="46"/>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44"/>
      <c r="BM56" s="45"/>
      <c r="BN56" s="45"/>
      <c r="BO56" s="45"/>
      <c r="BP56" s="45"/>
      <c r="BQ56" s="45"/>
      <c r="BR56" s="45"/>
      <c r="BS56" s="45"/>
      <c r="BT56" s="45"/>
      <c r="BU56" s="45"/>
      <c r="BV56" s="45"/>
      <c r="BW56" s="45"/>
      <c r="BX56" s="45"/>
      <c r="BY56" s="45"/>
      <c r="BZ56" s="46"/>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44"/>
      <c r="BM57" s="45"/>
      <c r="BN57" s="45"/>
      <c r="BO57" s="45"/>
      <c r="BP57" s="45"/>
      <c r="BQ57" s="45"/>
      <c r="BR57" s="45"/>
      <c r="BS57" s="45"/>
      <c r="BT57" s="45"/>
      <c r="BU57" s="45"/>
      <c r="BV57" s="45"/>
      <c r="BW57" s="45"/>
      <c r="BX57" s="45"/>
      <c r="BY57" s="45"/>
      <c r="BZ57" s="46"/>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44"/>
      <c r="BM58" s="45"/>
      <c r="BN58" s="45"/>
      <c r="BO58" s="45"/>
      <c r="BP58" s="45"/>
      <c r="BQ58" s="45"/>
      <c r="BR58" s="45"/>
      <c r="BS58" s="45"/>
      <c r="BT58" s="45"/>
      <c r="BU58" s="45"/>
      <c r="BV58" s="45"/>
      <c r="BW58" s="45"/>
      <c r="BX58" s="45"/>
      <c r="BY58" s="45"/>
      <c r="BZ58" s="46"/>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44"/>
      <c r="BM59" s="45"/>
      <c r="BN59" s="45"/>
      <c r="BO59" s="45"/>
      <c r="BP59" s="45"/>
      <c r="BQ59" s="45"/>
      <c r="BR59" s="45"/>
      <c r="BS59" s="45"/>
      <c r="BT59" s="45"/>
      <c r="BU59" s="45"/>
      <c r="BV59" s="45"/>
      <c r="BW59" s="45"/>
      <c r="BX59" s="45"/>
      <c r="BY59" s="45"/>
      <c r="BZ59" s="46"/>
    </row>
    <row r="60" spans="1:78" ht="13.5" customHeight="1" x14ac:dyDescent="0.15">
      <c r="A60" s="2"/>
      <c r="B60" s="35" t="s">
        <v>43</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44"/>
      <c r="BM60" s="45"/>
      <c r="BN60" s="45"/>
      <c r="BO60" s="45"/>
      <c r="BP60" s="45"/>
      <c r="BQ60" s="45"/>
      <c r="BR60" s="45"/>
      <c r="BS60" s="45"/>
      <c r="BT60" s="45"/>
      <c r="BU60" s="45"/>
      <c r="BV60" s="45"/>
      <c r="BW60" s="45"/>
      <c r="BX60" s="45"/>
      <c r="BY60" s="45"/>
      <c r="BZ60" s="46"/>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44"/>
      <c r="BM61" s="45"/>
      <c r="BN61" s="45"/>
      <c r="BO61" s="45"/>
      <c r="BP61" s="45"/>
      <c r="BQ61" s="45"/>
      <c r="BR61" s="45"/>
      <c r="BS61" s="45"/>
      <c r="BT61" s="45"/>
      <c r="BU61" s="45"/>
      <c r="BV61" s="45"/>
      <c r="BW61" s="45"/>
      <c r="BX61" s="45"/>
      <c r="BY61" s="45"/>
      <c r="BZ61" s="4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44"/>
      <c r="BM62" s="45"/>
      <c r="BN62" s="45"/>
      <c r="BO62" s="45"/>
      <c r="BP62" s="45"/>
      <c r="BQ62" s="45"/>
      <c r="BR62" s="45"/>
      <c r="BS62" s="45"/>
      <c r="BT62" s="45"/>
      <c r="BU62" s="45"/>
      <c r="BV62" s="45"/>
      <c r="BW62" s="45"/>
      <c r="BX62" s="45"/>
      <c r="BY62" s="45"/>
      <c r="BZ62" s="4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47"/>
      <c r="BM63" s="48"/>
      <c r="BN63" s="48"/>
      <c r="BO63" s="48"/>
      <c r="BP63" s="48"/>
      <c r="BQ63" s="48"/>
      <c r="BR63" s="48"/>
      <c r="BS63" s="48"/>
      <c r="BT63" s="48"/>
      <c r="BU63" s="48"/>
      <c r="BV63" s="48"/>
      <c r="BW63" s="48"/>
      <c r="BX63" s="48"/>
      <c r="BY63" s="48"/>
      <c r="BZ63" s="4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38" t="s">
        <v>44</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44" t="s">
        <v>112</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44"/>
      <c r="BM80" s="45"/>
      <c r="BN80" s="45"/>
      <c r="BO80" s="45"/>
      <c r="BP80" s="45"/>
      <c r="BQ80" s="45"/>
      <c r="BR80" s="45"/>
      <c r="BS80" s="45"/>
      <c r="BT80" s="45"/>
      <c r="BU80" s="45"/>
      <c r="BV80" s="45"/>
      <c r="BW80" s="45"/>
      <c r="BX80" s="45"/>
      <c r="BY80" s="45"/>
      <c r="BZ80" s="46"/>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44"/>
      <c r="BM81" s="45"/>
      <c r="BN81" s="45"/>
      <c r="BO81" s="45"/>
      <c r="BP81" s="45"/>
      <c r="BQ81" s="45"/>
      <c r="BR81" s="45"/>
      <c r="BS81" s="45"/>
      <c r="BT81" s="45"/>
      <c r="BU81" s="45"/>
      <c r="BV81" s="45"/>
      <c r="BW81" s="45"/>
      <c r="BX81" s="45"/>
      <c r="BY81" s="45"/>
      <c r="BZ81" s="46"/>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47"/>
      <c r="BM82" s="48"/>
      <c r="BN82" s="48"/>
      <c r="BO82" s="48"/>
      <c r="BP82" s="48"/>
      <c r="BQ82" s="48"/>
      <c r="BR82" s="48"/>
      <c r="BS82" s="48"/>
      <c r="BT82" s="48"/>
      <c r="BU82" s="48"/>
      <c r="BV82" s="48"/>
      <c r="BW82" s="48"/>
      <c r="BX82" s="48"/>
      <c r="BY82" s="48"/>
      <c r="BZ82" s="49"/>
    </row>
    <row r="83" spans="1:78" x14ac:dyDescent="0.15">
      <c r="C83" s="28" t="s">
        <v>16</v>
      </c>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row>
    <row r="84" spans="1:78" hidden="1" x14ac:dyDescent="0.15">
      <c r="B84" s="6" t="s">
        <v>9</v>
      </c>
      <c r="C84" s="6"/>
      <c r="D84" s="6"/>
      <c r="E84" s="6" t="s">
        <v>45</v>
      </c>
      <c r="F84" s="6" t="s">
        <v>30</v>
      </c>
      <c r="G84" s="6" t="s">
        <v>47</v>
      </c>
      <c r="H84" s="6" t="s">
        <v>48</v>
      </c>
      <c r="I84" s="6" t="s">
        <v>50</v>
      </c>
      <c r="J84" s="6" t="s">
        <v>27</v>
      </c>
      <c r="K84" s="6" t="s">
        <v>51</v>
      </c>
      <c r="L84" s="6" t="s">
        <v>52</v>
      </c>
      <c r="M84" s="6" t="s">
        <v>53</v>
      </c>
      <c r="N84" s="6" t="s">
        <v>46</v>
      </c>
      <c r="O84" s="6" t="s">
        <v>29</v>
      </c>
    </row>
    <row r="85" spans="1:78" hidden="1" x14ac:dyDescent="0.15">
      <c r="B85" s="6"/>
      <c r="C85" s="6"/>
      <c r="D85" s="6"/>
      <c r="E85" s="6" t="str">
        <f>データ!AI6</f>
        <v>【105.09】</v>
      </c>
      <c r="F85" s="6" t="str">
        <f>データ!AT6</f>
        <v>【65.73】</v>
      </c>
      <c r="G85" s="6" t="str">
        <f>データ!BE6</f>
        <v>【48.91】</v>
      </c>
      <c r="H85" s="6" t="str">
        <f>データ!BP6</f>
        <v>【1,156.82】</v>
      </c>
      <c r="I85" s="6" t="str">
        <f>データ!CA6</f>
        <v>【75.33】</v>
      </c>
      <c r="J85" s="6" t="str">
        <f>データ!CL6</f>
        <v>【215.73】</v>
      </c>
      <c r="K85" s="6" t="str">
        <f>データ!CW6</f>
        <v>【43.28】</v>
      </c>
      <c r="L85" s="6" t="str">
        <f>データ!DH6</f>
        <v>【86.21】</v>
      </c>
      <c r="M85" s="6" t="str">
        <f>データ!DS6</f>
        <v>【29.62】</v>
      </c>
      <c r="N85" s="6" t="str">
        <f>データ!ED6</f>
        <v>【0.09】</v>
      </c>
      <c r="O85" s="6" t="str">
        <f>データ!EO6</f>
        <v>【0.11】</v>
      </c>
    </row>
  </sheetData>
  <sheetProtection algorithmName="SHA-512" hashValue="vw+Cnj3I1oEgeX0V4dlYuSlxgVfSpkhw/EFjRy8FD7Cz1ZniAxwb3WEddPK7dKzvoYCDFDbflzYmeotnkJKu+Q==" saltValue="mrglgJqe0jz3+vTnbebKl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R13"/>
  <sheetViews>
    <sheetView showGridLines="0" workbookViewId="0"/>
  </sheetViews>
  <sheetFormatPr defaultRowHeight="13.5" x14ac:dyDescent="0.15"/>
  <cols>
    <col min="2" max="144" width="11.875" customWidth="1"/>
  </cols>
  <sheetData>
    <row r="1" spans="1:148" x14ac:dyDescent="0.15">
      <c r="A1" t="s">
        <v>54</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15">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58</v>
      </c>
      <c r="B3" s="16" t="s">
        <v>59</v>
      </c>
      <c r="C3" s="16" t="s">
        <v>42</v>
      </c>
      <c r="D3" s="16" t="s">
        <v>20</v>
      </c>
      <c r="E3" s="16" t="s">
        <v>38</v>
      </c>
      <c r="F3" s="16" t="s">
        <v>49</v>
      </c>
      <c r="G3" s="16" t="s">
        <v>60</v>
      </c>
      <c r="H3" s="71" t="s">
        <v>1</v>
      </c>
      <c r="I3" s="72"/>
      <c r="J3" s="72"/>
      <c r="K3" s="72"/>
      <c r="L3" s="72"/>
      <c r="M3" s="72"/>
      <c r="N3" s="72"/>
      <c r="O3" s="72"/>
      <c r="P3" s="72"/>
      <c r="Q3" s="72"/>
      <c r="R3" s="72"/>
      <c r="S3" s="72"/>
      <c r="T3" s="72"/>
      <c r="U3" s="72"/>
      <c r="V3" s="72"/>
      <c r="W3" s="72"/>
      <c r="X3" s="73"/>
      <c r="Y3" s="77" t="s">
        <v>33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43</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57</v>
      </c>
      <c r="B4" s="17"/>
      <c r="C4" s="17"/>
      <c r="D4" s="17"/>
      <c r="E4" s="17"/>
      <c r="F4" s="17"/>
      <c r="G4" s="17"/>
      <c r="H4" s="74"/>
      <c r="I4" s="75"/>
      <c r="J4" s="75"/>
      <c r="K4" s="75"/>
      <c r="L4" s="75"/>
      <c r="M4" s="75"/>
      <c r="N4" s="75"/>
      <c r="O4" s="75"/>
      <c r="P4" s="75"/>
      <c r="Q4" s="75"/>
      <c r="R4" s="75"/>
      <c r="S4" s="75"/>
      <c r="T4" s="75"/>
      <c r="U4" s="75"/>
      <c r="V4" s="75"/>
      <c r="W4" s="75"/>
      <c r="X4" s="76"/>
      <c r="Y4" s="78" t="s">
        <v>13</v>
      </c>
      <c r="Z4" s="78"/>
      <c r="AA4" s="78"/>
      <c r="AB4" s="78"/>
      <c r="AC4" s="78"/>
      <c r="AD4" s="78"/>
      <c r="AE4" s="78"/>
      <c r="AF4" s="78"/>
      <c r="AG4" s="78"/>
      <c r="AH4" s="78"/>
      <c r="AI4" s="78"/>
      <c r="AJ4" s="78" t="s">
        <v>37</v>
      </c>
      <c r="AK4" s="78"/>
      <c r="AL4" s="78"/>
      <c r="AM4" s="78"/>
      <c r="AN4" s="78"/>
      <c r="AO4" s="78"/>
      <c r="AP4" s="78"/>
      <c r="AQ4" s="78"/>
      <c r="AR4" s="78"/>
      <c r="AS4" s="78"/>
      <c r="AT4" s="78"/>
      <c r="AU4" s="78" t="s">
        <v>61</v>
      </c>
      <c r="AV4" s="78"/>
      <c r="AW4" s="78"/>
      <c r="AX4" s="78"/>
      <c r="AY4" s="78"/>
      <c r="AZ4" s="78"/>
      <c r="BA4" s="78"/>
      <c r="BB4" s="78"/>
      <c r="BC4" s="78"/>
      <c r="BD4" s="78"/>
      <c r="BE4" s="78"/>
      <c r="BF4" s="78" t="s">
        <v>62</v>
      </c>
      <c r="BG4" s="78"/>
      <c r="BH4" s="78"/>
      <c r="BI4" s="78"/>
      <c r="BJ4" s="78"/>
      <c r="BK4" s="78"/>
      <c r="BL4" s="78"/>
      <c r="BM4" s="78"/>
      <c r="BN4" s="78"/>
      <c r="BO4" s="78"/>
      <c r="BP4" s="78"/>
      <c r="BQ4" s="78" t="s">
        <v>55</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32</v>
      </c>
      <c r="CY4" s="78"/>
      <c r="CZ4" s="78"/>
      <c r="DA4" s="78"/>
      <c r="DB4" s="78"/>
      <c r="DC4" s="78"/>
      <c r="DD4" s="78"/>
      <c r="DE4" s="78"/>
      <c r="DF4" s="78"/>
      <c r="DG4" s="78"/>
      <c r="DH4" s="78"/>
      <c r="DI4" s="78" t="s">
        <v>40</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8"/>
      <c r="C5" s="18"/>
      <c r="D5" s="18"/>
      <c r="E5" s="18"/>
      <c r="F5" s="18"/>
      <c r="G5" s="18"/>
      <c r="H5" s="22" t="s">
        <v>68</v>
      </c>
      <c r="I5" s="22" t="s">
        <v>69</v>
      </c>
      <c r="J5" s="22" t="s">
        <v>70</v>
      </c>
      <c r="K5" s="22" t="s">
        <v>71</v>
      </c>
      <c r="L5" s="22" t="s">
        <v>72</v>
      </c>
      <c r="M5" s="22" t="s">
        <v>5</v>
      </c>
      <c r="N5" s="22" t="s">
        <v>73</v>
      </c>
      <c r="O5" s="22" t="s">
        <v>74</v>
      </c>
      <c r="P5" s="22" t="s">
        <v>75</v>
      </c>
      <c r="Q5" s="22" t="s">
        <v>76</v>
      </c>
      <c r="R5" s="22" t="s">
        <v>77</v>
      </c>
      <c r="S5" s="22" t="s">
        <v>78</v>
      </c>
      <c r="T5" s="22" t="s">
        <v>79</v>
      </c>
      <c r="U5" s="22" t="s">
        <v>80</v>
      </c>
      <c r="V5" s="22" t="s">
        <v>81</v>
      </c>
      <c r="W5" s="22" t="s">
        <v>82</v>
      </c>
      <c r="X5" s="22" t="s">
        <v>83</v>
      </c>
      <c r="Y5" s="22" t="s">
        <v>35</v>
      </c>
      <c r="Z5" s="22" t="s">
        <v>84</v>
      </c>
      <c r="AA5" s="22" t="s">
        <v>85</v>
      </c>
      <c r="AB5" s="22" t="s">
        <v>86</v>
      </c>
      <c r="AC5" s="22" t="s">
        <v>87</v>
      </c>
      <c r="AD5" s="22" t="s">
        <v>88</v>
      </c>
      <c r="AE5" s="22" t="s">
        <v>89</v>
      </c>
      <c r="AF5" s="22" t="s">
        <v>90</v>
      </c>
      <c r="AG5" s="22" t="s">
        <v>91</v>
      </c>
      <c r="AH5" s="22" t="s">
        <v>92</v>
      </c>
      <c r="AI5" s="22" t="s">
        <v>9</v>
      </c>
      <c r="AJ5" s="22" t="s">
        <v>35</v>
      </c>
      <c r="AK5" s="22" t="s">
        <v>84</v>
      </c>
      <c r="AL5" s="22" t="s">
        <v>85</v>
      </c>
      <c r="AM5" s="22" t="s">
        <v>86</v>
      </c>
      <c r="AN5" s="22" t="s">
        <v>87</v>
      </c>
      <c r="AO5" s="22" t="s">
        <v>88</v>
      </c>
      <c r="AP5" s="22" t="s">
        <v>89</v>
      </c>
      <c r="AQ5" s="22" t="s">
        <v>90</v>
      </c>
      <c r="AR5" s="22" t="s">
        <v>91</v>
      </c>
      <c r="AS5" s="22" t="s">
        <v>92</v>
      </c>
      <c r="AT5" s="22" t="s">
        <v>93</v>
      </c>
      <c r="AU5" s="22" t="s">
        <v>35</v>
      </c>
      <c r="AV5" s="22" t="s">
        <v>84</v>
      </c>
      <c r="AW5" s="22" t="s">
        <v>85</v>
      </c>
      <c r="AX5" s="22" t="s">
        <v>86</v>
      </c>
      <c r="AY5" s="22" t="s">
        <v>87</v>
      </c>
      <c r="AZ5" s="22" t="s">
        <v>88</v>
      </c>
      <c r="BA5" s="22" t="s">
        <v>89</v>
      </c>
      <c r="BB5" s="22" t="s">
        <v>90</v>
      </c>
      <c r="BC5" s="22" t="s">
        <v>91</v>
      </c>
      <c r="BD5" s="22" t="s">
        <v>92</v>
      </c>
      <c r="BE5" s="22" t="s">
        <v>93</v>
      </c>
      <c r="BF5" s="22" t="s">
        <v>35</v>
      </c>
      <c r="BG5" s="22" t="s">
        <v>84</v>
      </c>
      <c r="BH5" s="22" t="s">
        <v>85</v>
      </c>
      <c r="BI5" s="22" t="s">
        <v>86</v>
      </c>
      <c r="BJ5" s="22" t="s">
        <v>87</v>
      </c>
      <c r="BK5" s="22" t="s">
        <v>88</v>
      </c>
      <c r="BL5" s="22" t="s">
        <v>89</v>
      </c>
      <c r="BM5" s="22" t="s">
        <v>90</v>
      </c>
      <c r="BN5" s="22" t="s">
        <v>91</v>
      </c>
      <c r="BO5" s="22" t="s">
        <v>92</v>
      </c>
      <c r="BP5" s="22" t="s">
        <v>93</v>
      </c>
      <c r="BQ5" s="22" t="s">
        <v>35</v>
      </c>
      <c r="BR5" s="22" t="s">
        <v>84</v>
      </c>
      <c r="BS5" s="22" t="s">
        <v>85</v>
      </c>
      <c r="BT5" s="22" t="s">
        <v>86</v>
      </c>
      <c r="BU5" s="22" t="s">
        <v>87</v>
      </c>
      <c r="BV5" s="22" t="s">
        <v>88</v>
      </c>
      <c r="BW5" s="22" t="s">
        <v>89</v>
      </c>
      <c r="BX5" s="22" t="s">
        <v>90</v>
      </c>
      <c r="BY5" s="22" t="s">
        <v>91</v>
      </c>
      <c r="BZ5" s="22" t="s">
        <v>92</v>
      </c>
      <c r="CA5" s="22" t="s">
        <v>93</v>
      </c>
      <c r="CB5" s="22" t="s">
        <v>35</v>
      </c>
      <c r="CC5" s="22" t="s">
        <v>84</v>
      </c>
      <c r="CD5" s="22" t="s">
        <v>85</v>
      </c>
      <c r="CE5" s="22" t="s">
        <v>86</v>
      </c>
      <c r="CF5" s="22" t="s">
        <v>87</v>
      </c>
      <c r="CG5" s="22" t="s">
        <v>88</v>
      </c>
      <c r="CH5" s="22" t="s">
        <v>89</v>
      </c>
      <c r="CI5" s="22" t="s">
        <v>90</v>
      </c>
      <c r="CJ5" s="22" t="s">
        <v>91</v>
      </c>
      <c r="CK5" s="22" t="s">
        <v>92</v>
      </c>
      <c r="CL5" s="22" t="s">
        <v>93</v>
      </c>
      <c r="CM5" s="22" t="s">
        <v>35</v>
      </c>
      <c r="CN5" s="22" t="s">
        <v>84</v>
      </c>
      <c r="CO5" s="22" t="s">
        <v>85</v>
      </c>
      <c r="CP5" s="22" t="s">
        <v>86</v>
      </c>
      <c r="CQ5" s="22" t="s">
        <v>87</v>
      </c>
      <c r="CR5" s="22" t="s">
        <v>88</v>
      </c>
      <c r="CS5" s="22" t="s">
        <v>89</v>
      </c>
      <c r="CT5" s="22" t="s">
        <v>90</v>
      </c>
      <c r="CU5" s="22" t="s">
        <v>91</v>
      </c>
      <c r="CV5" s="22" t="s">
        <v>92</v>
      </c>
      <c r="CW5" s="22" t="s">
        <v>93</v>
      </c>
      <c r="CX5" s="22" t="s">
        <v>35</v>
      </c>
      <c r="CY5" s="22" t="s">
        <v>84</v>
      </c>
      <c r="CZ5" s="22" t="s">
        <v>85</v>
      </c>
      <c r="DA5" s="22" t="s">
        <v>86</v>
      </c>
      <c r="DB5" s="22" t="s">
        <v>87</v>
      </c>
      <c r="DC5" s="22" t="s">
        <v>88</v>
      </c>
      <c r="DD5" s="22" t="s">
        <v>89</v>
      </c>
      <c r="DE5" s="22" t="s">
        <v>90</v>
      </c>
      <c r="DF5" s="22" t="s">
        <v>91</v>
      </c>
      <c r="DG5" s="22" t="s">
        <v>92</v>
      </c>
      <c r="DH5" s="22" t="s">
        <v>93</v>
      </c>
      <c r="DI5" s="22" t="s">
        <v>35</v>
      </c>
      <c r="DJ5" s="22" t="s">
        <v>84</v>
      </c>
      <c r="DK5" s="22" t="s">
        <v>85</v>
      </c>
      <c r="DL5" s="22" t="s">
        <v>86</v>
      </c>
      <c r="DM5" s="22" t="s">
        <v>87</v>
      </c>
      <c r="DN5" s="22" t="s">
        <v>88</v>
      </c>
      <c r="DO5" s="22" t="s">
        <v>89</v>
      </c>
      <c r="DP5" s="22" t="s">
        <v>90</v>
      </c>
      <c r="DQ5" s="22" t="s">
        <v>91</v>
      </c>
      <c r="DR5" s="22" t="s">
        <v>92</v>
      </c>
      <c r="DS5" s="22" t="s">
        <v>93</v>
      </c>
      <c r="DT5" s="22" t="s">
        <v>35</v>
      </c>
      <c r="DU5" s="22" t="s">
        <v>84</v>
      </c>
      <c r="DV5" s="22" t="s">
        <v>85</v>
      </c>
      <c r="DW5" s="22" t="s">
        <v>86</v>
      </c>
      <c r="DX5" s="22" t="s">
        <v>87</v>
      </c>
      <c r="DY5" s="22" t="s">
        <v>88</v>
      </c>
      <c r="DZ5" s="22" t="s">
        <v>89</v>
      </c>
      <c r="EA5" s="22" t="s">
        <v>90</v>
      </c>
      <c r="EB5" s="22" t="s">
        <v>91</v>
      </c>
      <c r="EC5" s="22" t="s">
        <v>92</v>
      </c>
      <c r="ED5" s="22" t="s">
        <v>93</v>
      </c>
      <c r="EE5" s="22" t="s">
        <v>35</v>
      </c>
      <c r="EF5" s="22" t="s">
        <v>84</v>
      </c>
      <c r="EG5" s="22" t="s">
        <v>85</v>
      </c>
      <c r="EH5" s="22" t="s">
        <v>86</v>
      </c>
      <c r="EI5" s="22" t="s">
        <v>87</v>
      </c>
      <c r="EJ5" s="22" t="s">
        <v>88</v>
      </c>
      <c r="EK5" s="22" t="s">
        <v>89</v>
      </c>
      <c r="EL5" s="22" t="s">
        <v>90</v>
      </c>
      <c r="EM5" s="22" t="s">
        <v>91</v>
      </c>
      <c r="EN5" s="22" t="s">
        <v>92</v>
      </c>
      <c r="EO5" s="22" t="s">
        <v>93</v>
      </c>
    </row>
    <row r="6" spans="1:148" s="13" customFormat="1" x14ac:dyDescent="0.15">
      <c r="A6" s="14" t="s">
        <v>94</v>
      </c>
      <c r="B6" s="19">
        <f t="shared" ref="B6:X6" si="1">B7</f>
        <v>2023</v>
      </c>
      <c r="C6" s="19">
        <f t="shared" si="1"/>
        <v>362077</v>
      </c>
      <c r="D6" s="19">
        <f t="shared" si="1"/>
        <v>46</v>
      </c>
      <c r="E6" s="19">
        <f t="shared" si="1"/>
        <v>17</v>
      </c>
      <c r="F6" s="19">
        <f t="shared" si="1"/>
        <v>4</v>
      </c>
      <c r="G6" s="19">
        <f t="shared" si="1"/>
        <v>0</v>
      </c>
      <c r="H6" s="19" t="str">
        <f t="shared" si="1"/>
        <v>徳島県　美馬市</v>
      </c>
      <c r="I6" s="19" t="str">
        <f t="shared" si="1"/>
        <v>法適用</v>
      </c>
      <c r="J6" s="19" t="str">
        <f t="shared" si="1"/>
        <v>下水道事業</v>
      </c>
      <c r="K6" s="19" t="str">
        <f t="shared" si="1"/>
        <v>特定環境保全公共下水道</v>
      </c>
      <c r="L6" s="19" t="str">
        <f t="shared" si="1"/>
        <v>D2</v>
      </c>
      <c r="M6" s="19" t="str">
        <f t="shared" si="1"/>
        <v>非設置</v>
      </c>
      <c r="N6" s="23" t="str">
        <f t="shared" si="1"/>
        <v>-</v>
      </c>
      <c r="O6" s="23">
        <f t="shared" si="1"/>
        <v>73.52</v>
      </c>
      <c r="P6" s="23">
        <f t="shared" si="1"/>
        <v>9.77</v>
      </c>
      <c r="Q6" s="23">
        <f t="shared" si="1"/>
        <v>103.37</v>
      </c>
      <c r="R6" s="23">
        <f t="shared" si="1"/>
        <v>3190</v>
      </c>
      <c r="S6" s="23">
        <f t="shared" si="1"/>
        <v>26762</v>
      </c>
      <c r="T6" s="23">
        <f t="shared" si="1"/>
        <v>367.14</v>
      </c>
      <c r="U6" s="23">
        <f t="shared" si="1"/>
        <v>72.89</v>
      </c>
      <c r="V6" s="23">
        <f t="shared" si="1"/>
        <v>2596</v>
      </c>
      <c r="W6" s="23">
        <f t="shared" si="1"/>
        <v>0.95</v>
      </c>
      <c r="X6" s="23">
        <f t="shared" si="1"/>
        <v>2732.63</v>
      </c>
      <c r="Y6" s="27">
        <f t="shared" ref="Y6:AH6" si="2">IF(Y7="",NA(),Y7)</f>
        <v>101.06</v>
      </c>
      <c r="Z6" s="27">
        <f t="shared" si="2"/>
        <v>100.11</v>
      </c>
      <c r="AA6" s="27">
        <f t="shared" si="2"/>
        <v>98.17</v>
      </c>
      <c r="AB6" s="27">
        <f t="shared" si="2"/>
        <v>108.16</v>
      </c>
      <c r="AC6" s="27">
        <f t="shared" si="2"/>
        <v>111.85</v>
      </c>
      <c r="AD6" s="27">
        <f t="shared" si="2"/>
        <v>102.73</v>
      </c>
      <c r="AE6" s="27">
        <f t="shared" si="2"/>
        <v>105.78</v>
      </c>
      <c r="AF6" s="27">
        <f t="shared" si="2"/>
        <v>106.09</v>
      </c>
      <c r="AG6" s="27">
        <f t="shared" si="2"/>
        <v>106.44</v>
      </c>
      <c r="AH6" s="27">
        <f t="shared" si="2"/>
        <v>107.11</v>
      </c>
      <c r="AI6" s="23" t="str">
        <f>IF(AI7="","",IF(AI7="-","【-】","【"&amp;SUBSTITUTE(TEXT(AI7,"#,##0.00"),"-","△")&amp;"】"))</f>
        <v>【105.09】</v>
      </c>
      <c r="AJ6" s="23">
        <f t="shared" ref="AJ6:AS6" si="3">IF(AJ7="",NA(),AJ7)</f>
        <v>0</v>
      </c>
      <c r="AK6" s="27">
        <f t="shared" si="3"/>
        <v>48.69</v>
      </c>
      <c r="AL6" s="27">
        <f t="shared" si="3"/>
        <v>60.62</v>
      </c>
      <c r="AM6" s="27">
        <f t="shared" si="3"/>
        <v>6.16</v>
      </c>
      <c r="AN6" s="23">
        <f t="shared" si="3"/>
        <v>0</v>
      </c>
      <c r="AO6" s="27">
        <f t="shared" si="3"/>
        <v>94.97</v>
      </c>
      <c r="AP6" s="27">
        <f t="shared" si="3"/>
        <v>63.96</v>
      </c>
      <c r="AQ6" s="27">
        <f t="shared" si="3"/>
        <v>69.42</v>
      </c>
      <c r="AR6" s="27">
        <f t="shared" si="3"/>
        <v>72.86</v>
      </c>
      <c r="AS6" s="27">
        <f t="shared" si="3"/>
        <v>69.540000000000006</v>
      </c>
      <c r="AT6" s="23" t="str">
        <f>IF(AT7="","",IF(AT7="-","【-】","【"&amp;SUBSTITUTE(TEXT(AT7,"#,##0.00"),"-","△")&amp;"】"))</f>
        <v>【65.73】</v>
      </c>
      <c r="AU6" s="27">
        <f t="shared" ref="AU6:BD6" si="4">IF(AU7="",NA(),AU7)</f>
        <v>28.36</v>
      </c>
      <c r="AV6" s="27">
        <f t="shared" si="4"/>
        <v>45.62</v>
      </c>
      <c r="AW6" s="27">
        <f t="shared" si="4"/>
        <v>35.74</v>
      </c>
      <c r="AX6" s="27">
        <f t="shared" si="4"/>
        <v>50.76</v>
      </c>
      <c r="AY6" s="27">
        <f t="shared" si="4"/>
        <v>61.21</v>
      </c>
      <c r="AZ6" s="27">
        <f t="shared" si="4"/>
        <v>47.72</v>
      </c>
      <c r="BA6" s="27">
        <f t="shared" si="4"/>
        <v>44.24</v>
      </c>
      <c r="BB6" s="27">
        <f t="shared" si="4"/>
        <v>43.07</v>
      </c>
      <c r="BC6" s="27">
        <f t="shared" si="4"/>
        <v>45.42</v>
      </c>
      <c r="BD6" s="27">
        <f t="shared" si="4"/>
        <v>50.63</v>
      </c>
      <c r="BE6" s="23" t="str">
        <f>IF(BE7="","",IF(BE7="-","【-】","【"&amp;SUBSTITUTE(TEXT(BE7,"#,##0.00"),"-","△")&amp;"】"))</f>
        <v>【48.91】</v>
      </c>
      <c r="BF6" s="23">
        <f t="shared" ref="BF6:BO6" si="5">IF(BF7="",NA(),BF7)</f>
        <v>0</v>
      </c>
      <c r="BG6" s="23">
        <f t="shared" si="5"/>
        <v>0</v>
      </c>
      <c r="BH6" s="23">
        <f t="shared" si="5"/>
        <v>0</v>
      </c>
      <c r="BI6" s="23">
        <f t="shared" si="5"/>
        <v>0</v>
      </c>
      <c r="BJ6" s="23">
        <f t="shared" si="5"/>
        <v>0</v>
      </c>
      <c r="BK6" s="27">
        <f t="shared" si="5"/>
        <v>1206.79</v>
      </c>
      <c r="BL6" s="27">
        <f t="shared" si="5"/>
        <v>1258.43</v>
      </c>
      <c r="BM6" s="27">
        <f t="shared" si="5"/>
        <v>1163.75</v>
      </c>
      <c r="BN6" s="27">
        <f t="shared" si="5"/>
        <v>1195.47</v>
      </c>
      <c r="BO6" s="27">
        <f t="shared" si="5"/>
        <v>1168.69</v>
      </c>
      <c r="BP6" s="23" t="str">
        <f>IF(BP7="","",IF(BP7="-","【-】","【"&amp;SUBSTITUTE(TEXT(BP7,"#,##0.00"),"-","△")&amp;"】"))</f>
        <v>【1,156.82】</v>
      </c>
      <c r="BQ6" s="27">
        <f t="shared" ref="BQ6:BZ6" si="6">IF(BQ7="",NA(),BQ7)</f>
        <v>39.630000000000003</v>
      </c>
      <c r="BR6" s="27">
        <f t="shared" si="6"/>
        <v>22.31</v>
      </c>
      <c r="BS6" s="27">
        <f t="shared" si="6"/>
        <v>32.32</v>
      </c>
      <c r="BT6" s="27">
        <f t="shared" si="6"/>
        <v>43.62</v>
      </c>
      <c r="BU6" s="27">
        <f t="shared" si="6"/>
        <v>41.46</v>
      </c>
      <c r="BV6" s="27">
        <f t="shared" si="6"/>
        <v>71.84</v>
      </c>
      <c r="BW6" s="27">
        <f t="shared" si="6"/>
        <v>73.36</v>
      </c>
      <c r="BX6" s="27">
        <f t="shared" si="6"/>
        <v>72.599999999999994</v>
      </c>
      <c r="BY6" s="27">
        <f t="shared" si="6"/>
        <v>69.430000000000007</v>
      </c>
      <c r="BZ6" s="27">
        <f t="shared" si="6"/>
        <v>70.709999999999994</v>
      </c>
      <c r="CA6" s="23" t="str">
        <f>IF(CA7="","",IF(CA7="-","【-】","【"&amp;SUBSTITUTE(TEXT(CA7,"#,##0.00"),"-","△")&amp;"】"))</f>
        <v>【75.33】</v>
      </c>
      <c r="CB6" s="27">
        <f t="shared" ref="CB6:CK6" si="7">IF(CB7="",NA(),CB7)</f>
        <v>394.96</v>
      </c>
      <c r="CC6" s="27">
        <f t="shared" si="7"/>
        <v>700.23</v>
      </c>
      <c r="CD6" s="27">
        <f t="shared" si="7"/>
        <v>481.24</v>
      </c>
      <c r="CE6" s="27">
        <f t="shared" si="7"/>
        <v>359.27</v>
      </c>
      <c r="CF6" s="27">
        <f t="shared" si="7"/>
        <v>375.92</v>
      </c>
      <c r="CG6" s="27">
        <f t="shared" si="7"/>
        <v>228.47</v>
      </c>
      <c r="CH6" s="27">
        <f t="shared" si="7"/>
        <v>224.88</v>
      </c>
      <c r="CI6" s="27">
        <f t="shared" si="7"/>
        <v>228.64</v>
      </c>
      <c r="CJ6" s="27">
        <f t="shared" si="7"/>
        <v>239.46</v>
      </c>
      <c r="CK6" s="27">
        <f t="shared" si="7"/>
        <v>233.15</v>
      </c>
      <c r="CL6" s="23" t="str">
        <f>IF(CL7="","",IF(CL7="-","【-】","【"&amp;SUBSTITUTE(TEXT(CL7,"#,##0.00"),"-","△")&amp;"】"))</f>
        <v>【215.73】</v>
      </c>
      <c r="CM6" s="27">
        <f t="shared" ref="CM6:CV6" si="8">IF(CM7="",NA(),CM7)</f>
        <v>32.17</v>
      </c>
      <c r="CN6" s="27">
        <f t="shared" si="8"/>
        <v>32.5</v>
      </c>
      <c r="CO6" s="27">
        <f t="shared" si="8"/>
        <v>32.83</v>
      </c>
      <c r="CP6" s="27">
        <f t="shared" si="8"/>
        <v>33.42</v>
      </c>
      <c r="CQ6" s="27">
        <f t="shared" si="8"/>
        <v>33.42</v>
      </c>
      <c r="CR6" s="27">
        <f t="shared" si="8"/>
        <v>42.47</v>
      </c>
      <c r="CS6" s="27">
        <f t="shared" si="8"/>
        <v>42.4</v>
      </c>
      <c r="CT6" s="27">
        <f t="shared" si="8"/>
        <v>42.28</v>
      </c>
      <c r="CU6" s="27">
        <f t="shared" si="8"/>
        <v>41.06</v>
      </c>
      <c r="CV6" s="27">
        <f t="shared" si="8"/>
        <v>42.09</v>
      </c>
      <c r="CW6" s="23" t="str">
        <f>IF(CW7="","",IF(CW7="-","【-】","【"&amp;SUBSTITUTE(TEXT(CW7,"#,##0.00"),"-","△")&amp;"】"))</f>
        <v>【43.28】</v>
      </c>
      <c r="CX6" s="27">
        <f t="shared" ref="CX6:DG6" si="9">IF(CX7="",NA(),CX7)</f>
        <v>48.91</v>
      </c>
      <c r="CY6" s="27">
        <f t="shared" si="9"/>
        <v>51.95</v>
      </c>
      <c r="CZ6" s="27">
        <f t="shared" si="9"/>
        <v>50.24</v>
      </c>
      <c r="DA6" s="27">
        <f t="shared" si="9"/>
        <v>51.09</v>
      </c>
      <c r="DB6" s="27">
        <f t="shared" si="9"/>
        <v>52.47</v>
      </c>
      <c r="DC6" s="27">
        <f t="shared" si="9"/>
        <v>83.75</v>
      </c>
      <c r="DD6" s="27">
        <f t="shared" si="9"/>
        <v>84.19</v>
      </c>
      <c r="DE6" s="27">
        <f t="shared" si="9"/>
        <v>84.34</v>
      </c>
      <c r="DF6" s="27">
        <f t="shared" si="9"/>
        <v>84.34</v>
      </c>
      <c r="DG6" s="27">
        <f t="shared" si="9"/>
        <v>84.73</v>
      </c>
      <c r="DH6" s="23" t="str">
        <f>IF(DH7="","",IF(DH7="-","【-】","【"&amp;SUBSTITUTE(TEXT(DH7,"#,##0.00"),"-","△")&amp;"】"))</f>
        <v>【86.21】</v>
      </c>
      <c r="DI6" s="27">
        <f t="shared" ref="DI6:DR6" si="10">IF(DI7="",NA(),DI7)</f>
        <v>38.6</v>
      </c>
      <c r="DJ6" s="27">
        <f t="shared" si="10"/>
        <v>40.4</v>
      </c>
      <c r="DK6" s="27">
        <f t="shared" si="10"/>
        <v>41.98</v>
      </c>
      <c r="DL6" s="27">
        <f t="shared" si="10"/>
        <v>44.01</v>
      </c>
      <c r="DM6" s="27">
        <f t="shared" si="10"/>
        <v>44.96</v>
      </c>
      <c r="DN6" s="27">
        <f t="shared" si="10"/>
        <v>24.68</v>
      </c>
      <c r="DO6" s="27">
        <f t="shared" si="10"/>
        <v>21.36</v>
      </c>
      <c r="DP6" s="27">
        <f t="shared" si="10"/>
        <v>22.79</v>
      </c>
      <c r="DQ6" s="27">
        <f t="shared" si="10"/>
        <v>24.8</v>
      </c>
      <c r="DR6" s="27">
        <f t="shared" si="10"/>
        <v>26.77</v>
      </c>
      <c r="DS6" s="23" t="str">
        <f>IF(DS7="","",IF(DS7="-","【-】","【"&amp;SUBSTITUTE(TEXT(DS7,"#,##0.00"),"-","△")&amp;"】"))</f>
        <v>【29.62】</v>
      </c>
      <c r="DT6" s="23">
        <f t="shared" ref="DT6:EC6" si="11">IF(DT7="",NA(),DT7)</f>
        <v>0</v>
      </c>
      <c r="DU6" s="23">
        <f t="shared" si="11"/>
        <v>0</v>
      </c>
      <c r="DV6" s="23">
        <f t="shared" si="11"/>
        <v>0</v>
      </c>
      <c r="DW6" s="23">
        <f t="shared" si="11"/>
        <v>0</v>
      </c>
      <c r="DX6" s="23">
        <f t="shared" si="11"/>
        <v>0</v>
      </c>
      <c r="DY6" s="27">
        <f t="shared" si="11"/>
        <v>8.6199999999999992</v>
      </c>
      <c r="DZ6" s="27">
        <f t="shared" si="11"/>
        <v>0.01</v>
      </c>
      <c r="EA6" s="27">
        <f t="shared" si="11"/>
        <v>0.01</v>
      </c>
      <c r="EB6" s="27">
        <f t="shared" si="11"/>
        <v>0.02</v>
      </c>
      <c r="EC6" s="27">
        <f t="shared" si="11"/>
        <v>7.0000000000000007E-2</v>
      </c>
      <c r="ED6" s="23" t="str">
        <f>IF(ED7="","",IF(ED7="-","【-】","【"&amp;SUBSTITUTE(TEXT(ED7,"#,##0.00"),"-","△")&amp;"】"))</f>
        <v>【0.09】</v>
      </c>
      <c r="EE6" s="23">
        <f t="shared" ref="EE6:EN6" si="12">IF(EE7="",NA(),EE7)</f>
        <v>0</v>
      </c>
      <c r="EF6" s="23">
        <f t="shared" si="12"/>
        <v>0</v>
      </c>
      <c r="EG6" s="23">
        <f t="shared" si="12"/>
        <v>0</v>
      </c>
      <c r="EH6" s="23">
        <f t="shared" si="12"/>
        <v>0</v>
      </c>
      <c r="EI6" s="23">
        <f t="shared" si="12"/>
        <v>0</v>
      </c>
      <c r="EJ6" s="27">
        <f t="shared" si="12"/>
        <v>0.36</v>
      </c>
      <c r="EK6" s="27">
        <f t="shared" si="12"/>
        <v>0.39</v>
      </c>
      <c r="EL6" s="27">
        <f t="shared" si="12"/>
        <v>0.1</v>
      </c>
      <c r="EM6" s="27">
        <f t="shared" si="12"/>
        <v>0.08</v>
      </c>
      <c r="EN6" s="27">
        <f t="shared" si="12"/>
        <v>0.06</v>
      </c>
      <c r="EO6" s="23" t="str">
        <f>IF(EO7="","",IF(EO7="-","【-】","【"&amp;SUBSTITUTE(TEXT(EO7,"#,##0.00"),"-","△")&amp;"】"))</f>
        <v>【0.11】</v>
      </c>
    </row>
    <row r="7" spans="1:148" s="13" customFormat="1" x14ac:dyDescent="0.15">
      <c r="A7" s="14"/>
      <c r="B7" s="20">
        <v>2023</v>
      </c>
      <c r="C7" s="20">
        <v>362077</v>
      </c>
      <c r="D7" s="20">
        <v>46</v>
      </c>
      <c r="E7" s="20">
        <v>17</v>
      </c>
      <c r="F7" s="20">
        <v>4</v>
      </c>
      <c r="G7" s="20">
        <v>0</v>
      </c>
      <c r="H7" s="20" t="s">
        <v>95</v>
      </c>
      <c r="I7" s="20" t="s">
        <v>96</v>
      </c>
      <c r="J7" s="20" t="s">
        <v>97</v>
      </c>
      <c r="K7" s="20" t="s">
        <v>98</v>
      </c>
      <c r="L7" s="20" t="s">
        <v>99</v>
      </c>
      <c r="M7" s="20" t="s">
        <v>100</v>
      </c>
      <c r="N7" s="24" t="s">
        <v>102</v>
      </c>
      <c r="O7" s="24">
        <v>73.52</v>
      </c>
      <c r="P7" s="24">
        <v>9.77</v>
      </c>
      <c r="Q7" s="24">
        <v>103.37</v>
      </c>
      <c r="R7" s="24">
        <v>3190</v>
      </c>
      <c r="S7" s="24">
        <v>26762</v>
      </c>
      <c r="T7" s="24">
        <v>367.14</v>
      </c>
      <c r="U7" s="24">
        <v>72.89</v>
      </c>
      <c r="V7" s="24">
        <v>2596</v>
      </c>
      <c r="W7" s="24">
        <v>0.95</v>
      </c>
      <c r="X7" s="24">
        <v>2732.63</v>
      </c>
      <c r="Y7" s="24">
        <v>101.06</v>
      </c>
      <c r="Z7" s="24">
        <v>100.11</v>
      </c>
      <c r="AA7" s="24">
        <v>98.17</v>
      </c>
      <c r="AB7" s="24">
        <v>108.16</v>
      </c>
      <c r="AC7" s="24">
        <v>111.85</v>
      </c>
      <c r="AD7" s="24">
        <v>102.73</v>
      </c>
      <c r="AE7" s="24">
        <v>105.78</v>
      </c>
      <c r="AF7" s="24">
        <v>106.09</v>
      </c>
      <c r="AG7" s="24">
        <v>106.44</v>
      </c>
      <c r="AH7" s="24">
        <v>107.11</v>
      </c>
      <c r="AI7" s="24">
        <v>105.09</v>
      </c>
      <c r="AJ7" s="24">
        <v>0</v>
      </c>
      <c r="AK7" s="24">
        <v>48.69</v>
      </c>
      <c r="AL7" s="24">
        <v>60.62</v>
      </c>
      <c r="AM7" s="24">
        <v>6.16</v>
      </c>
      <c r="AN7" s="24">
        <v>0</v>
      </c>
      <c r="AO7" s="24">
        <v>94.97</v>
      </c>
      <c r="AP7" s="24">
        <v>63.96</v>
      </c>
      <c r="AQ7" s="24">
        <v>69.42</v>
      </c>
      <c r="AR7" s="24">
        <v>72.86</v>
      </c>
      <c r="AS7" s="24">
        <v>69.540000000000006</v>
      </c>
      <c r="AT7" s="24">
        <v>65.73</v>
      </c>
      <c r="AU7" s="24">
        <v>28.36</v>
      </c>
      <c r="AV7" s="24">
        <v>45.62</v>
      </c>
      <c r="AW7" s="24">
        <v>35.74</v>
      </c>
      <c r="AX7" s="24">
        <v>50.76</v>
      </c>
      <c r="AY7" s="24">
        <v>61.21</v>
      </c>
      <c r="AZ7" s="24">
        <v>47.72</v>
      </c>
      <c r="BA7" s="24">
        <v>44.24</v>
      </c>
      <c r="BB7" s="24">
        <v>43.07</v>
      </c>
      <c r="BC7" s="24">
        <v>45.42</v>
      </c>
      <c r="BD7" s="24">
        <v>50.63</v>
      </c>
      <c r="BE7" s="24">
        <v>48.91</v>
      </c>
      <c r="BF7" s="24">
        <v>0</v>
      </c>
      <c r="BG7" s="24">
        <v>0</v>
      </c>
      <c r="BH7" s="24">
        <v>0</v>
      </c>
      <c r="BI7" s="24">
        <v>0</v>
      </c>
      <c r="BJ7" s="24">
        <v>0</v>
      </c>
      <c r="BK7" s="24">
        <v>1206.79</v>
      </c>
      <c r="BL7" s="24">
        <v>1258.43</v>
      </c>
      <c r="BM7" s="24">
        <v>1163.75</v>
      </c>
      <c r="BN7" s="24">
        <v>1195.47</v>
      </c>
      <c r="BO7" s="24">
        <v>1168.69</v>
      </c>
      <c r="BP7" s="24">
        <v>1156.82</v>
      </c>
      <c r="BQ7" s="24">
        <v>39.630000000000003</v>
      </c>
      <c r="BR7" s="24">
        <v>22.31</v>
      </c>
      <c r="BS7" s="24">
        <v>32.32</v>
      </c>
      <c r="BT7" s="24">
        <v>43.62</v>
      </c>
      <c r="BU7" s="24">
        <v>41.46</v>
      </c>
      <c r="BV7" s="24">
        <v>71.84</v>
      </c>
      <c r="BW7" s="24">
        <v>73.36</v>
      </c>
      <c r="BX7" s="24">
        <v>72.599999999999994</v>
      </c>
      <c r="BY7" s="24">
        <v>69.430000000000007</v>
      </c>
      <c r="BZ7" s="24">
        <v>70.709999999999994</v>
      </c>
      <c r="CA7" s="24">
        <v>75.33</v>
      </c>
      <c r="CB7" s="24">
        <v>394.96</v>
      </c>
      <c r="CC7" s="24">
        <v>700.23</v>
      </c>
      <c r="CD7" s="24">
        <v>481.24</v>
      </c>
      <c r="CE7" s="24">
        <v>359.27</v>
      </c>
      <c r="CF7" s="24">
        <v>375.92</v>
      </c>
      <c r="CG7" s="24">
        <v>228.47</v>
      </c>
      <c r="CH7" s="24">
        <v>224.88</v>
      </c>
      <c r="CI7" s="24">
        <v>228.64</v>
      </c>
      <c r="CJ7" s="24">
        <v>239.46</v>
      </c>
      <c r="CK7" s="24">
        <v>233.15</v>
      </c>
      <c r="CL7" s="24">
        <v>215.73</v>
      </c>
      <c r="CM7" s="24">
        <v>32.17</v>
      </c>
      <c r="CN7" s="24">
        <v>32.5</v>
      </c>
      <c r="CO7" s="24">
        <v>32.83</v>
      </c>
      <c r="CP7" s="24">
        <v>33.42</v>
      </c>
      <c r="CQ7" s="24">
        <v>33.42</v>
      </c>
      <c r="CR7" s="24">
        <v>42.47</v>
      </c>
      <c r="CS7" s="24">
        <v>42.4</v>
      </c>
      <c r="CT7" s="24">
        <v>42.28</v>
      </c>
      <c r="CU7" s="24">
        <v>41.06</v>
      </c>
      <c r="CV7" s="24">
        <v>42.09</v>
      </c>
      <c r="CW7" s="24">
        <v>43.28</v>
      </c>
      <c r="CX7" s="24">
        <v>48.91</v>
      </c>
      <c r="CY7" s="24">
        <v>51.95</v>
      </c>
      <c r="CZ7" s="24">
        <v>50.24</v>
      </c>
      <c r="DA7" s="24">
        <v>51.09</v>
      </c>
      <c r="DB7" s="24">
        <v>52.47</v>
      </c>
      <c r="DC7" s="24">
        <v>83.75</v>
      </c>
      <c r="DD7" s="24">
        <v>84.19</v>
      </c>
      <c r="DE7" s="24">
        <v>84.34</v>
      </c>
      <c r="DF7" s="24">
        <v>84.34</v>
      </c>
      <c r="DG7" s="24">
        <v>84.73</v>
      </c>
      <c r="DH7" s="24">
        <v>86.21</v>
      </c>
      <c r="DI7" s="24">
        <v>38.6</v>
      </c>
      <c r="DJ7" s="24">
        <v>40.4</v>
      </c>
      <c r="DK7" s="24">
        <v>41.98</v>
      </c>
      <c r="DL7" s="24">
        <v>44.01</v>
      </c>
      <c r="DM7" s="24">
        <v>44.96</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15"/>
      <c r="B9" s="15" t="s">
        <v>103</v>
      </c>
      <c r="C9" s="15" t="s">
        <v>104</v>
      </c>
      <c r="D9" s="15" t="s">
        <v>105</v>
      </c>
      <c r="E9" s="15" t="s">
        <v>106</v>
      </c>
      <c r="F9" s="15"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15" t="s">
        <v>59</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15">
      <c r="B11">
        <v>22</v>
      </c>
      <c r="C11">
        <v>21</v>
      </c>
      <c r="D11">
        <v>20</v>
      </c>
      <c r="E11">
        <v>19</v>
      </c>
      <c r="F11">
        <v>18</v>
      </c>
      <c r="G11" t="s">
        <v>101</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2417146</cp:lastModifiedBy>
  <dcterms:created xsi:type="dcterms:W3CDTF">2025-01-24T07:13:58Z</dcterms:created>
  <dcterms:modified xsi:type="dcterms:W3CDTF">2025-02-17T00:59:40Z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2025-02-04T06:54:22Z</vt:filetime>
  </property>
</Properties>
</file>