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950200上下水道局経営企画課\財務２係\03共通\☆照会・回答（県・庁内等）\県\経営比較分析表\令和６年度\02_回答\"/>
    </mc:Choice>
  </mc:AlternateContent>
  <workbookProtection workbookAlgorithmName="SHA-512" workbookHashValue="97tJzgSBtVcghrj3ojl9y9lVQkOARH5P7e/eEu5MVzUV0czbLyLGFcfaRFyJxCbmW6DUYu6oJ0O8aMefDEI16w==" workbookSaltValue="cSsvKhJPrmqwCyHGExb16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<sst xmlns="http://schemas.openxmlformats.org/spreadsheetml/2006/main" count="253" uniqueCount="116">
  <si>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</si>
  <si>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</si>
  <si>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</si>
  <si>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</si>
  <si>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</si>
  <si>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</si>
  <si>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</si>
  <si>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</si>
  <si>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</si>
  <si>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</si>
  <si>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</si>
  <si>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</si>
  <si>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</si>
  <si>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</si>
  <si>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</si>
  <si>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</si>
  <si>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</si>
  <si>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</si>
  <si>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</si>
  <si>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</si>
  <si>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</si>
  <si>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</si>
  <si>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</si>
  <si>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</si>
  <si>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</si>
  <si>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</si>
  <si>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</si>
  <si>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</si>
  <si>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</si>
  <si>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</si>
  <si>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</si>
  <si>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</si>
  <si>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</si>
  <si>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</si>
  <si>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</si>
  <si>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</si>
  <si>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</si>
  <si>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</si>
  <si>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</si>
  <si>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</si>
  <si>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</si>
  <si>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</si>
  <si>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</si>
  <si>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</si>
  <si>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</si>
  <si>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</si>
  <si>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</si>
  <si>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</si>
  <si>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</si>
  <si>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</si>
  <si>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</si>
  <si>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</si>
  <si>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</si>
  <si>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</si>
  <si>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</si>
  <si>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</si>
  <si>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</si>
  <si>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</si>
  <si>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</si>
  <si>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</si>
  <si>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</si>
  <si>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</si>
  <si>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</si>
  <si>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</si>
  <si>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</si>
  <si>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</si>
  <si>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</si>
  <si>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</si>
  <si>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</si>
  <si>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</si>
  <si>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</si>
  <si>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</si>
  <si>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</si>
  <si>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</si>
  <si>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</si>
  <si>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</si>
  <si>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</si>
  <si>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</si>
  <si>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</si>
  <si>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</si>
  <si>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</si>
  <si>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</si>
  <si>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</si>
  <si>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</si>
  <si>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</si>
  <si>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</si>
  <si>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</si>
  <si>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</si>
  <si>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</si>
  <si>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</si>
  <si>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</si>
  <si>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</si>
  <si>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</si>
  <si>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</si>
  <si>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</si>
  <si>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</si>
  <si>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</si>
  <si>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</si>
  <si>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</si>
  <si>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</si>
  <si>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</si>
  <si>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</si>
  <si>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</si>
  <si>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</si>
  <si>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</si>
  <si>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</si>
  <si>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</si>
  <si>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</si>
  <si>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</si>
  <si>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</si>
  <si>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</si>
  <si>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</si>
  <si>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</si>
  <si>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においては、施設の老朽化に伴う修繕費がかさんだことで、結果２年連続の赤字決算を計上し、①経常収支比率は100％を割り込むと共に、②累積欠損金比率も全国平均は下回っているものの割合が増加している。
　当該施設は、民間企業等からの受贈資産であるため、施設整備時における起債発行が無かったことから、④企業債残高対事業規模比率は全国平均より低く、⑥汚水処理原価も安価であることに加え、限られた地域へのサービス提供であることから、⑤経費回収率も全国平均より高くなっている。
　他方、施設の老朽化に係る設備の更新が必要となっている一方で、コロナ禍より続く物品の調達の遅れ等に起因する工期の長期化により、前年度発注し、繰越を行った工事の工期が年度末まで及んだ影響で、支出における未払金が発生したことから、③流動比率は、全国平均を下回っている。
　また、受贈資産であることから、整備が完了しており、⑦施設利用率、⑧水洗化率も全国平均を上回る状況となっている。</t>
    <rPh sb="36" eb="37">
      <t>ネン</t>
    </rPh>
    <rPh sb="37" eb="39">
      <t>レンゾク</t>
    </rPh>
    <rPh sb="79" eb="81">
      <t>ゼンコク</t>
    </rPh>
    <rPh sb="81" eb="83">
      <t>ヘイキン</t>
    </rPh>
    <rPh sb="84" eb="86">
      <t>シタマワ</t>
    </rPh>
    <rPh sb="93" eb="95">
      <t>ワリアイ</t>
    </rPh>
    <rPh sb="96" eb="98">
      <t>ゾウカ</t>
    </rPh>
    <rPh sb="158" eb="159">
      <t>タイ</t>
    </rPh>
    <rPh sb="183" eb="185">
      <t>アンカ</t>
    </rPh>
    <rPh sb="239" eb="241">
      <t>タホウ</t>
    </rPh>
    <rPh sb="242" eb="244">
      <t>シセツ</t>
    </rPh>
    <rPh sb="245" eb="248">
      <t>ロウキュウカ</t>
    </rPh>
    <rPh sb="251" eb="253">
      <t>セツビ</t>
    </rPh>
    <rPh sb="254" eb="256">
      <t>コウシン</t>
    </rPh>
    <rPh sb="257" eb="259">
      <t>ヒツヨウ</t>
    </rPh>
    <rPh sb="265" eb="267">
      <t>イッポウ</t>
    </rPh>
    <rPh sb="272" eb="273">
      <t>ワザワイ</t>
    </rPh>
    <rPh sb="275" eb="276">
      <t>ツヅ</t>
    </rPh>
    <rPh sb="277" eb="279">
      <t>ブッピン</t>
    </rPh>
    <rPh sb="280" eb="282">
      <t>チョウタツ</t>
    </rPh>
    <rPh sb="283" eb="284">
      <t>オク</t>
    </rPh>
    <rPh sb="285" eb="286">
      <t>トウ</t>
    </rPh>
    <rPh sb="287" eb="289">
      <t>キイン</t>
    </rPh>
    <rPh sb="291" eb="293">
      <t>コウキ</t>
    </rPh>
    <rPh sb="294" eb="297">
      <t>チョウキカ</t>
    </rPh>
    <rPh sb="301" eb="304">
      <t>ゼンネンド</t>
    </rPh>
    <rPh sb="304" eb="306">
      <t>ハッチュウ</t>
    </rPh>
    <rPh sb="308" eb="310">
      <t>クリコシ</t>
    </rPh>
    <rPh sb="311" eb="312">
      <t>オコナ</t>
    </rPh>
    <rPh sb="314" eb="316">
      <t>コウジ</t>
    </rPh>
    <rPh sb="317" eb="319">
      <t>コウキ</t>
    </rPh>
    <rPh sb="320" eb="323">
      <t>ネンドマツ</t>
    </rPh>
    <rPh sb="325" eb="326">
      <t>オヨ</t>
    </rPh>
    <rPh sb="328" eb="330">
      <t>エイキョウ</t>
    </rPh>
    <rPh sb="332" eb="334">
      <t>シシュツ</t>
    </rPh>
    <rPh sb="338" eb="341">
      <t>ミバライキン</t>
    </rPh>
    <rPh sb="342" eb="344">
      <t>ハッセイ</t>
    </rPh>
    <rPh sb="352" eb="354">
      <t>リュウドウ</t>
    </rPh>
    <rPh sb="354" eb="356">
      <t>ヒリツ</t>
    </rPh>
    <rPh sb="358" eb="360">
      <t>ゼンコク</t>
    </rPh>
    <rPh sb="360" eb="362">
      <t>ヘイキン</t>
    </rPh>
    <rPh sb="363" eb="365">
      <t>シタマワ</t>
    </rPh>
    <phoneticPr fontId="4"/>
  </si>
  <si>
    <t>　特定環境保全公共下水道事業の各施設については、供用から40年以上を経過しており、老朽化が進んでいることから、①有形固定資産減価償却率は、全国平均を大幅に上回っている。
　他方、地方公営企業法等に定められている法定耐用年数の50年を超過していないことから、②管渠老朽化率は０％となるものの、供用開始からの年数が経っていることから、今後率の上昇が見込まれる。
　現時点においては、まだ管渠老朽化対応を進めていないことから、③管渠改善率も０％となっている。</t>
    <rPh sb="131" eb="133">
      <t>ロウキュウ</t>
    </rPh>
    <rPh sb="169" eb="171">
      <t>ジョウショウ</t>
    </rPh>
    <phoneticPr fontId="4"/>
  </si>
  <si>
    <t>　本市の特定環境保全公共下水道事業の各施設については、供用開始後40年以上を経過していることもあり、今後計画的に施設の改築・更新等を進める必要がある。
　改築・更新等に多額の費用が見込まれる一方、提供区域における人口減少や節水機器の普及等に伴う使用量の減に伴い、経営状況は引き続き厳しい状況が続くと想定され、事業の継続の観点から、基準外繰入金に依存しない事業経営に取り組む必要がある。
　将来にわたって、持続的かつ安定的な下水道サービスを提供するため、下水道使用料の適正化や、ウォーターPPPの導入、事業の外部委託の活用により事業の集約・集中を進める等一層の経営の効率化・健全化を図る必要がある。</t>
    <rPh sb="98" eb="100">
      <t>テイキョウ</t>
    </rPh>
    <rPh sb="100" eb="102">
      <t>クイキ</t>
    </rPh>
    <rPh sb="118" eb="1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</si>
</sst>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21-4241-90EA-682E5FAAF2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B321-4241-90EA-682E5FAAF2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51.31</c:v>
                </c:pt>
                <c:pt idx="2">
                  <c:v>51.35</c:v>
                </c:pt>
                <c:pt idx="3">
                  <c:v>49.66</c:v>
                </c:pt>
                <c:pt idx="4">
                  <c:v>46.7</c:v>
                </c:pt>
              </c:numCache>
            </c:numRef>
          </c:val>
          <c:extLst>
            <c:ext xmlns:c16="http://schemas.microsoft.com/office/drawing/2014/chart" uri="{C3380CC4-5D6E-409C-BE32-E72D297353CC}">
              <c16:uniqueId val="{00000000-9756-4C63-8498-94D4F99FDD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9756-4C63-8498-94D4F99FDD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53C8-4FFE-B04A-B3AE3E6F94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67.09</c:v>
                </c:pt>
                <c:pt idx="3">
                  <c:v>67.31</c:v>
                </c:pt>
                <c:pt idx="4">
                  <c:v>63.97</c:v>
                </c:pt>
              </c:numCache>
            </c:numRef>
          </c:val>
          <c:smooth val="0"/>
          <c:extLst>
            <c:ext xmlns:c16="http://schemas.microsoft.com/office/drawing/2014/chart" uri="{C3380CC4-5D6E-409C-BE32-E72D297353CC}">
              <c16:uniqueId val="{00000001-53C8-4FFE-B04A-B3AE3E6F94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90.57</c:v>
                </c:pt>
                <c:pt idx="4">
                  <c:v>93.13</c:v>
                </c:pt>
              </c:numCache>
            </c:numRef>
          </c:val>
          <c:extLst>
            <c:ext xmlns:c16="http://schemas.microsoft.com/office/drawing/2014/chart" uri="{C3380CC4-5D6E-409C-BE32-E72D297353CC}">
              <c16:uniqueId val="{00000000-8865-48D5-A902-964797712C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99.59</c:v>
                </c:pt>
                <c:pt idx="3">
                  <c:v>95.51</c:v>
                </c:pt>
                <c:pt idx="4">
                  <c:v>98.85</c:v>
                </c:pt>
              </c:numCache>
            </c:numRef>
          </c:val>
          <c:smooth val="0"/>
          <c:extLst>
            <c:ext xmlns:c16="http://schemas.microsoft.com/office/drawing/2014/chart" uri="{C3380CC4-5D6E-409C-BE32-E72D297353CC}">
              <c16:uniqueId val="{00000001-8865-48D5-A902-964797712C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66.489999999999995</c:v>
                </c:pt>
                <c:pt idx="2">
                  <c:v>67.709999999999994</c:v>
                </c:pt>
                <c:pt idx="3">
                  <c:v>69.89</c:v>
                </c:pt>
                <c:pt idx="4">
                  <c:v>70.260000000000005</c:v>
                </c:pt>
              </c:numCache>
            </c:numRef>
          </c:val>
          <c:extLst>
            <c:ext xmlns:c16="http://schemas.microsoft.com/office/drawing/2014/chart" uri="{C3380CC4-5D6E-409C-BE32-E72D297353CC}">
              <c16:uniqueId val="{00000000-CE6A-4A2F-9390-3908FC03EC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18.97</c:v>
                </c:pt>
                <c:pt idx="3">
                  <c:v>21.72</c:v>
                </c:pt>
                <c:pt idx="4">
                  <c:v>19.75</c:v>
                </c:pt>
              </c:numCache>
            </c:numRef>
          </c:val>
          <c:smooth val="0"/>
          <c:extLst>
            <c:ext xmlns:c16="http://schemas.microsoft.com/office/drawing/2014/chart" uri="{C3380CC4-5D6E-409C-BE32-E72D297353CC}">
              <c16:uniqueId val="{00000001-CE6A-4A2F-9390-3908FC03EC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66-4FB8-853D-F75B211E50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266-4FB8-853D-F75B211E50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36.24</c:v>
                </c:pt>
                <c:pt idx="4" formatCode="#,##0.00;&quot;△&quot;#,##0.00;&quot;-&quot;">
                  <c:v>55.33</c:v>
                </c:pt>
              </c:numCache>
            </c:numRef>
          </c:val>
          <c:extLst>
            <c:ext xmlns:c16="http://schemas.microsoft.com/office/drawing/2014/chart" uri="{C3380CC4-5D6E-409C-BE32-E72D297353CC}">
              <c16:uniqueId val="{00000000-AE3A-44EA-8246-44999EFBDD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366.52</c:v>
                </c:pt>
                <c:pt idx="3">
                  <c:v>393.98</c:v>
                </c:pt>
                <c:pt idx="4">
                  <c:v>313.61</c:v>
                </c:pt>
              </c:numCache>
            </c:numRef>
          </c:val>
          <c:smooth val="0"/>
          <c:extLst>
            <c:ext xmlns:c16="http://schemas.microsoft.com/office/drawing/2014/chart" uri="{C3380CC4-5D6E-409C-BE32-E72D297353CC}">
              <c16:uniqueId val="{00000001-AE3A-44EA-8246-44999EFBDD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487.6</c:v>
                </c:pt>
                <c:pt idx="2">
                  <c:v>174.1</c:v>
                </c:pt>
                <c:pt idx="3">
                  <c:v>208.4</c:v>
                </c:pt>
                <c:pt idx="4">
                  <c:v>76.81</c:v>
                </c:pt>
              </c:numCache>
            </c:numRef>
          </c:val>
          <c:extLst>
            <c:ext xmlns:c16="http://schemas.microsoft.com/office/drawing/2014/chart" uri="{C3380CC4-5D6E-409C-BE32-E72D297353CC}">
              <c16:uniqueId val="{00000000-69A7-4D1A-9AC4-643C08C1B8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89.11</c:v>
                </c:pt>
                <c:pt idx="3">
                  <c:v>82.97</c:v>
                </c:pt>
                <c:pt idx="4">
                  <c:v>113.15</c:v>
                </c:pt>
              </c:numCache>
            </c:numRef>
          </c:val>
          <c:smooth val="0"/>
          <c:extLst>
            <c:ext xmlns:c16="http://schemas.microsoft.com/office/drawing/2014/chart" uri="{C3380CC4-5D6E-409C-BE32-E72D297353CC}">
              <c16:uniqueId val="{00000001-69A7-4D1A-9AC4-643C08C1B8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204.57</c:v>
                </c:pt>
                <c:pt idx="2">
                  <c:v>267.20999999999998</c:v>
                </c:pt>
                <c:pt idx="3">
                  <c:v>255.87</c:v>
                </c:pt>
                <c:pt idx="4">
                  <c:v>286.68</c:v>
                </c:pt>
              </c:numCache>
            </c:numRef>
          </c:val>
          <c:extLst>
            <c:ext xmlns:c16="http://schemas.microsoft.com/office/drawing/2014/chart" uri="{C3380CC4-5D6E-409C-BE32-E72D297353CC}">
              <c16:uniqueId val="{00000000-904D-4D01-BD13-E4BE81080F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1042.6400000000001</c:v>
                </c:pt>
                <c:pt idx="3">
                  <c:v>1305.58</c:v>
                </c:pt>
                <c:pt idx="4">
                  <c:v>1219.99</c:v>
                </c:pt>
              </c:numCache>
            </c:numRef>
          </c:val>
          <c:smooth val="0"/>
          <c:extLst>
            <c:ext xmlns:c16="http://schemas.microsoft.com/office/drawing/2014/chart" uri="{C3380CC4-5D6E-409C-BE32-E72D297353CC}">
              <c16:uniqueId val="{00000001-904D-4D01-BD13-E4BE81080F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81.510000000000005</c:v>
                </c:pt>
                <c:pt idx="2">
                  <c:v>58.72</c:v>
                </c:pt>
                <c:pt idx="3">
                  <c:v>73.13</c:v>
                </c:pt>
                <c:pt idx="4">
                  <c:v>80.650000000000006</c:v>
                </c:pt>
              </c:numCache>
            </c:numRef>
          </c:val>
          <c:extLst>
            <c:ext xmlns:c16="http://schemas.microsoft.com/office/drawing/2014/chart" uri="{C3380CC4-5D6E-409C-BE32-E72D297353CC}">
              <c16:uniqueId val="{00000000-C336-4C1D-BB7B-E079D31694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55.76</c:v>
                </c:pt>
                <c:pt idx="3">
                  <c:v>51.73</c:v>
                </c:pt>
                <c:pt idx="4">
                  <c:v>48.61</c:v>
                </c:pt>
              </c:numCache>
            </c:numRef>
          </c:val>
          <c:smooth val="0"/>
          <c:extLst>
            <c:ext xmlns:c16="http://schemas.microsoft.com/office/drawing/2014/chart" uri="{C3380CC4-5D6E-409C-BE32-E72D297353CC}">
              <c16:uniqueId val="{00000001-C336-4C1D-BB7B-E079D31694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122.76</c:v>
                </c:pt>
                <c:pt idx="2">
                  <c:v>170.29</c:v>
                </c:pt>
                <c:pt idx="3">
                  <c:v>149.44999999999999</c:v>
                </c:pt>
                <c:pt idx="4">
                  <c:v>158.72999999999999</c:v>
                </c:pt>
              </c:numCache>
            </c:numRef>
          </c:val>
          <c:extLst>
            <c:ext xmlns:c16="http://schemas.microsoft.com/office/drawing/2014/chart" uri="{C3380CC4-5D6E-409C-BE32-E72D297353CC}">
              <c16:uniqueId val="{00000000-41DC-4CE0-A4C7-5827E9715E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41DC-4CE0-A4C7-5827E9715E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 zoomScaleNormal="100" workbookViewId="0">
      <selection activeCell="CD76" sqref="CD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徳島市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D3</v>
      </c>
      <c r="X8" s="34"/>
      <c r="Y8" s="34"/>
      <c r="Z8" s="34"/>
      <c r="AA8" s="34"/>
      <c r="AB8" s="34"/>
      <c r="AC8" s="34"/>
      <c r="AD8" s="35" t="str">
        <f>データ!$M$6</f>
        <v>自治体職員</v>
      </c>
      <c r="AE8" s="35"/>
      <c r="AF8" s="35"/>
      <c r="AG8" s="35"/>
      <c r="AH8" s="35"/>
      <c r="AI8" s="35"/>
      <c r="AJ8" s="35"/>
      <c r="AK8" s="3"/>
      <c r="AL8" s="36">
        <f>データ!S6</f>
        <v>246967</v>
      </c>
      <c r="AM8" s="36"/>
      <c r="AN8" s="36"/>
      <c r="AO8" s="36"/>
      <c r="AP8" s="36"/>
      <c r="AQ8" s="36"/>
      <c r="AR8" s="36"/>
      <c r="AS8" s="36"/>
      <c r="AT8" s="37">
        <f>データ!T6</f>
        <v>191.52</v>
      </c>
      <c r="AU8" s="37"/>
      <c r="AV8" s="37"/>
      <c r="AW8" s="37"/>
      <c r="AX8" s="37"/>
      <c r="AY8" s="37"/>
      <c r="AZ8" s="37"/>
      <c r="BA8" s="37"/>
      <c r="BB8" s="37">
        <f>データ!U6</f>
        <v>1289.51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76.209999999999994</v>
      </c>
      <c r="J10" s="37"/>
      <c r="K10" s="37"/>
      <c r="L10" s="37"/>
      <c r="M10" s="37"/>
      <c r="N10" s="37"/>
      <c r="O10" s="37"/>
      <c r="P10" s="37">
        <f>データ!P6</f>
        <v>2.3199999999999998</v>
      </c>
      <c r="Q10" s="37"/>
      <c r="R10" s="37"/>
      <c r="S10" s="37"/>
      <c r="T10" s="37"/>
      <c r="U10" s="37"/>
      <c r="V10" s="37"/>
      <c r="W10" s="37">
        <f>データ!Q6</f>
        <v>115.15</v>
      </c>
      <c r="X10" s="37"/>
      <c r="Y10" s="37"/>
      <c r="Z10" s="37"/>
      <c r="AA10" s="37"/>
      <c r="AB10" s="37"/>
      <c r="AC10" s="37"/>
      <c r="AD10" s="36">
        <f>データ!R6</f>
        <v>2750</v>
      </c>
      <c r="AE10" s="36"/>
      <c r="AF10" s="36"/>
      <c r="AG10" s="36"/>
      <c r="AH10" s="36"/>
      <c r="AI10" s="36"/>
      <c r="AJ10" s="36"/>
      <c r="AK10" s="2"/>
      <c r="AL10" s="36">
        <f>データ!V6</f>
        <v>5698</v>
      </c>
      <c r="AM10" s="36"/>
      <c r="AN10" s="36"/>
      <c r="AO10" s="36"/>
      <c r="AP10" s="36"/>
      <c r="AQ10" s="36"/>
      <c r="AR10" s="36"/>
      <c r="AS10" s="36"/>
      <c r="AT10" s="37">
        <f>データ!W6</f>
        <v>0.87</v>
      </c>
      <c r="AU10" s="37"/>
      <c r="AV10" s="37"/>
      <c r="AW10" s="37"/>
      <c r="AX10" s="37"/>
      <c r="AY10" s="37"/>
      <c r="AZ10" s="37"/>
      <c r="BA10" s="37"/>
      <c r="BB10" s="37">
        <f>データ!X6</f>
        <v>6549.43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vHgtej9Gs92j3GS81vZmsHKL6Sk4APUuw43b9PzUhFqae6K9vPtoehMNaJw6g8Vq4Hr72bgFEKGOvSMETddZQ==" saltValue="aUv7Xpn0IAIyE4O0f7uw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362018</v>
      </c>
      <c r="D6" s="19">
        <f t="shared" si="3"/>
        <v>46</v>
      </c>
      <c r="E6" s="19">
        <f t="shared" si="3"/>
        <v>17</v>
      </c>
      <c r="F6" s="19">
        <f t="shared" si="3"/>
        <v>4</v>
      </c>
      <c r="G6" s="19">
        <f t="shared" si="3"/>
        <v>0</v>
      </c>
      <c r="H6" s="19" t="str">
        <f t="shared" si="3"/>
        <v>徳島県　徳島市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76.209999999999994</v>
      </c>
      <c r="P6" s="20">
        <f t="shared" si="3"/>
        <v>2.3199999999999998</v>
      </c>
      <c r="Q6" s="20">
        <f t="shared" si="3"/>
        <v>115.15</v>
      </c>
      <c r="R6" s="20">
        <f t="shared" si="3"/>
        <v>2750</v>
      </c>
      <c r="S6" s="20">
        <f t="shared" si="3"/>
        <v>246967</v>
      </c>
      <c r="T6" s="20">
        <f t="shared" si="3"/>
        <v>191.52</v>
      </c>
      <c r="U6" s="20">
        <f t="shared" si="3"/>
        <v>1289.51</v>
      </c>
      <c r="V6" s="20">
        <f t="shared" si="3"/>
        <v>5698</v>
      </c>
      <c r="W6" s="20">
        <f t="shared" si="3"/>
        <v>0.87</v>
      </c>
      <c r="X6" s="20">
        <f t="shared" si="3"/>
        <v>6549.43</v>
      </c>
      <c r="Y6" s="21" t="str">
        <f>IF(Y7="",NA(),Y7)</f>
        <v>-</v>
      </c>
      <c r="Z6" s="21">
        <f t="shared" ref="Z6:AH6" si="4">IF(Z7="",NA(),Z7)</f>
        <v>100</v>
      </c>
      <c r="AA6" s="21">
        <f t="shared" si="4"/>
        <v>100</v>
      </c>
      <c r="AB6" s="21">
        <f t="shared" si="4"/>
        <v>90.57</v>
      </c>
      <c r="AC6" s="21">
        <f t="shared" si="4"/>
        <v>93.13</v>
      </c>
      <c r="AD6" s="21" t="str">
        <f t="shared" si="4"/>
        <v>-</v>
      </c>
      <c r="AE6" s="21">
        <f t="shared" si="4"/>
        <v>100.3</v>
      </c>
      <c r="AF6" s="21">
        <f t="shared" si="4"/>
        <v>99.59</v>
      </c>
      <c r="AG6" s="21">
        <f t="shared" si="4"/>
        <v>95.51</v>
      </c>
      <c r="AH6" s="21">
        <f t="shared" si="4"/>
        <v>98.85</v>
      </c>
      <c r="AI6" s="20" t="str">
        <f>IF(AI7="","",IF(AI7="-","【-】","【"&amp;SUBSTITUTE(TEXT(AI7,"#,##0.00"),"-","△")&amp;"】"))</f>
        <v>【105.09】</v>
      </c>
      <c r="AJ6" s="21" t="str">
        <f>IF(AJ7="",NA(),AJ7)</f>
        <v>-</v>
      </c>
      <c r="AK6" s="20">
        <f t="shared" ref="AK6:AS6" si="5">IF(AK7="",NA(),AK7)</f>
        <v>0</v>
      </c>
      <c r="AL6" s="20">
        <f t="shared" si="5"/>
        <v>0</v>
      </c>
      <c r="AM6" s="21">
        <f t="shared" si="5"/>
        <v>36.24</v>
      </c>
      <c r="AN6" s="21">
        <f t="shared" si="5"/>
        <v>55.33</v>
      </c>
      <c r="AO6" s="21" t="str">
        <f t="shared" si="5"/>
        <v>-</v>
      </c>
      <c r="AP6" s="21">
        <f t="shared" si="5"/>
        <v>254.91</v>
      </c>
      <c r="AQ6" s="21">
        <f t="shared" si="5"/>
        <v>366.52</v>
      </c>
      <c r="AR6" s="21">
        <f t="shared" si="5"/>
        <v>393.98</v>
      </c>
      <c r="AS6" s="21">
        <f t="shared" si="5"/>
        <v>313.61</v>
      </c>
      <c r="AT6" s="20" t="str">
        <f>IF(AT7="","",IF(AT7="-","【-】","【"&amp;SUBSTITUTE(TEXT(AT7,"#,##0.00"),"-","△")&amp;"】"))</f>
        <v>【65.73】</v>
      </c>
      <c r="AU6" s="21" t="str">
        <f>IF(AU7="",NA(),AU7)</f>
        <v>-</v>
      </c>
      <c r="AV6" s="21">
        <f t="shared" ref="AV6:BD6" si="6">IF(AV7="",NA(),AV7)</f>
        <v>487.6</v>
      </c>
      <c r="AW6" s="21">
        <f t="shared" si="6"/>
        <v>174.1</v>
      </c>
      <c r="AX6" s="21">
        <f t="shared" si="6"/>
        <v>208.4</v>
      </c>
      <c r="AY6" s="21">
        <f t="shared" si="6"/>
        <v>76.81</v>
      </c>
      <c r="AZ6" s="21" t="str">
        <f t="shared" si="6"/>
        <v>-</v>
      </c>
      <c r="BA6" s="21">
        <f t="shared" si="6"/>
        <v>64.17</v>
      </c>
      <c r="BB6" s="21">
        <f t="shared" si="6"/>
        <v>89.11</v>
      </c>
      <c r="BC6" s="21">
        <f t="shared" si="6"/>
        <v>82.97</v>
      </c>
      <c r="BD6" s="21">
        <f t="shared" si="6"/>
        <v>113.15</v>
      </c>
      <c r="BE6" s="20" t="str">
        <f>IF(BE7="","",IF(BE7="-","【-】","【"&amp;SUBSTITUTE(TEXT(BE7,"#,##0.00"),"-","△")&amp;"】"))</f>
        <v>【48.91】</v>
      </c>
      <c r="BF6" s="21" t="str">
        <f>IF(BF7="",NA(),BF7)</f>
        <v>-</v>
      </c>
      <c r="BG6" s="21">
        <f t="shared" ref="BG6:BO6" si="7">IF(BG7="",NA(),BG7)</f>
        <v>204.57</v>
      </c>
      <c r="BH6" s="21">
        <f t="shared" si="7"/>
        <v>267.20999999999998</v>
      </c>
      <c r="BI6" s="21">
        <f t="shared" si="7"/>
        <v>255.87</v>
      </c>
      <c r="BJ6" s="21">
        <f t="shared" si="7"/>
        <v>286.68</v>
      </c>
      <c r="BK6" s="21" t="str">
        <f t="shared" si="7"/>
        <v>-</v>
      </c>
      <c r="BL6" s="21">
        <f t="shared" si="7"/>
        <v>1209.45</v>
      </c>
      <c r="BM6" s="21">
        <f t="shared" si="7"/>
        <v>1042.6400000000001</v>
      </c>
      <c r="BN6" s="21">
        <f t="shared" si="7"/>
        <v>1305.58</v>
      </c>
      <c r="BO6" s="21">
        <f t="shared" si="7"/>
        <v>1219.99</v>
      </c>
      <c r="BP6" s="20" t="str">
        <f>IF(BP7="","",IF(BP7="-","【-】","【"&amp;SUBSTITUTE(TEXT(BP7,"#,##0.00"),"-","△")&amp;"】"))</f>
        <v>【1,156.82】</v>
      </c>
      <c r="BQ6" s="21" t="str">
        <f>IF(BQ7="",NA(),BQ7)</f>
        <v>-</v>
      </c>
      <c r="BR6" s="21">
        <f t="shared" ref="BR6:BZ6" si="8">IF(BR7="",NA(),BR7)</f>
        <v>81.510000000000005</v>
      </c>
      <c r="BS6" s="21">
        <f t="shared" si="8"/>
        <v>58.72</v>
      </c>
      <c r="BT6" s="21">
        <f t="shared" si="8"/>
        <v>73.13</v>
      </c>
      <c r="BU6" s="21">
        <f t="shared" si="8"/>
        <v>80.650000000000006</v>
      </c>
      <c r="BV6" s="21" t="str">
        <f t="shared" si="8"/>
        <v>-</v>
      </c>
      <c r="BW6" s="21">
        <f t="shared" si="8"/>
        <v>55.93</v>
      </c>
      <c r="BX6" s="21">
        <f t="shared" si="8"/>
        <v>55.76</v>
      </c>
      <c r="BY6" s="21">
        <f t="shared" si="8"/>
        <v>51.73</v>
      </c>
      <c r="BZ6" s="21">
        <f t="shared" si="8"/>
        <v>48.61</v>
      </c>
      <c r="CA6" s="20" t="str">
        <f>IF(CA7="","",IF(CA7="-","【-】","【"&amp;SUBSTITUTE(TEXT(CA7,"#,##0.00"),"-","△")&amp;"】"))</f>
        <v>【75.33】</v>
      </c>
      <c r="CB6" s="21" t="str">
        <f>IF(CB7="",NA(),CB7)</f>
        <v>-</v>
      </c>
      <c r="CC6" s="21">
        <f t="shared" ref="CC6:CK6" si="9">IF(CC7="",NA(),CC7)</f>
        <v>122.76</v>
      </c>
      <c r="CD6" s="21">
        <f t="shared" si="9"/>
        <v>170.29</v>
      </c>
      <c r="CE6" s="21">
        <f t="shared" si="9"/>
        <v>149.44999999999999</v>
      </c>
      <c r="CF6" s="21">
        <f t="shared" si="9"/>
        <v>158.72999999999999</v>
      </c>
      <c r="CG6" s="21" t="str">
        <f t="shared" si="9"/>
        <v>-</v>
      </c>
      <c r="CH6" s="21">
        <f t="shared" si="9"/>
        <v>289.60000000000002</v>
      </c>
      <c r="CI6" s="21">
        <f t="shared" si="9"/>
        <v>296.14999999999998</v>
      </c>
      <c r="CJ6" s="21">
        <f t="shared" si="9"/>
        <v>290.54000000000002</v>
      </c>
      <c r="CK6" s="21">
        <f t="shared" si="9"/>
        <v>319.42</v>
      </c>
      <c r="CL6" s="20" t="str">
        <f>IF(CL7="","",IF(CL7="-","【-】","【"&amp;SUBSTITUTE(TEXT(CL7,"#,##0.00"),"-","△")&amp;"】"))</f>
        <v>【215.73】</v>
      </c>
      <c r="CM6" s="21" t="str">
        <f>IF(CM7="",NA(),CM7)</f>
        <v>-</v>
      </c>
      <c r="CN6" s="21">
        <f t="shared" ref="CN6:CV6" si="10">IF(CN7="",NA(),CN7)</f>
        <v>51.31</v>
      </c>
      <c r="CO6" s="21">
        <f t="shared" si="10"/>
        <v>51.35</v>
      </c>
      <c r="CP6" s="21">
        <f t="shared" si="10"/>
        <v>49.66</v>
      </c>
      <c r="CQ6" s="21">
        <f t="shared" si="10"/>
        <v>46.7</v>
      </c>
      <c r="CR6" s="21" t="str">
        <f t="shared" si="10"/>
        <v>-</v>
      </c>
      <c r="CS6" s="21">
        <f t="shared" si="10"/>
        <v>36.71</v>
      </c>
      <c r="CT6" s="21">
        <f t="shared" si="10"/>
        <v>33.799999999999997</v>
      </c>
      <c r="CU6" s="21">
        <f t="shared" si="10"/>
        <v>32.380000000000003</v>
      </c>
      <c r="CV6" s="21">
        <f t="shared" si="10"/>
        <v>36.03</v>
      </c>
      <c r="CW6" s="20" t="str">
        <f>IF(CW7="","",IF(CW7="-","【-】","【"&amp;SUBSTITUTE(TEXT(CW7,"#,##0.00"),"-","△")&amp;"】"))</f>
        <v>【43.28】</v>
      </c>
      <c r="CX6" s="21" t="str">
        <f>IF(CX7="",NA(),CX7)</f>
        <v>-</v>
      </c>
      <c r="CY6" s="21">
        <f t="shared" ref="CY6:DG6" si="11">IF(CY7="",NA(),CY7)</f>
        <v>100</v>
      </c>
      <c r="CZ6" s="21">
        <f t="shared" si="11"/>
        <v>100</v>
      </c>
      <c r="DA6" s="21">
        <f t="shared" si="11"/>
        <v>100</v>
      </c>
      <c r="DB6" s="21">
        <f t="shared" si="11"/>
        <v>100</v>
      </c>
      <c r="DC6" s="21" t="str">
        <f t="shared" si="11"/>
        <v>-</v>
      </c>
      <c r="DD6" s="21">
        <f t="shared" si="11"/>
        <v>70.05</v>
      </c>
      <c r="DE6" s="21">
        <f t="shared" si="11"/>
        <v>67.09</v>
      </c>
      <c r="DF6" s="21">
        <f t="shared" si="11"/>
        <v>67.31</v>
      </c>
      <c r="DG6" s="21">
        <f t="shared" si="11"/>
        <v>63.97</v>
      </c>
      <c r="DH6" s="20" t="str">
        <f>IF(DH7="","",IF(DH7="-","【-】","【"&amp;SUBSTITUTE(TEXT(DH7,"#,##0.00"),"-","△")&amp;"】"))</f>
        <v>【86.21】</v>
      </c>
      <c r="DI6" s="21" t="str">
        <f>IF(DI7="",NA(),DI7)</f>
        <v>-</v>
      </c>
      <c r="DJ6" s="21">
        <f t="shared" ref="DJ6:DR6" si="12">IF(DJ7="",NA(),DJ7)</f>
        <v>66.489999999999995</v>
      </c>
      <c r="DK6" s="21">
        <f t="shared" si="12"/>
        <v>67.709999999999994</v>
      </c>
      <c r="DL6" s="21">
        <f t="shared" si="12"/>
        <v>69.89</v>
      </c>
      <c r="DM6" s="21">
        <f t="shared" si="12"/>
        <v>70.260000000000005</v>
      </c>
      <c r="DN6" s="21" t="str">
        <f t="shared" si="12"/>
        <v>-</v>
      </c>
      <c r="DO6" s="21">
        <f t="shared" si="12"/>
        <v>15.82</v>
      </c>
      <c r="DP6" s="21">
        <f t="shared" si="12"/>
        <v>18.97</v>
      </c>
      <c r="DQ6" s="21">
        <f t="shared" si="12"/>
        <v>21.72</v>
      </c>
      <c r="DR6" s="21">
        <f t="shared" si="12"/>
        <v>19.75</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0">
        <f t="shared" si="14"/>
        <v>0</v>
      </c>
      <c r="EM6" s="20">
        <f t="shared" si="14"/>
        <v>0</v>
      </c>
      <c r="EN6" s="21">
        <f t="shared" si="14"/>
        <v>0.08</v>
      </c>
      <c r="EO6" s="20" t="str">
        <f>IF(EO7="","",IF(EO7="-","【-】","【"&amp;SUBSTITUTE(TEXT(EO7,"#,##0.00"),"-","△")&amp;"】"))</f>
        <v>【0.11】</v>
      </c>
    </row>
    <row r="7" spans="1:148" s="22" customFormat="1" x14ac:dyDescent="0.15">
      <c r="A7" s="14"/>
      <c r="B7" s="23">
        <v>2023</v>
      </c>
      <c r="C7" s="23">
        <v>362018</v>
      </c>
      <c r="D7" s="23">
        <v>46</v>
      </c>
      <c r="E7" s="23">
        <v>17</v>
      </c>
      <c r="F7" s="23">
        <v>4</v>
      </c>
      <c r="G7" s="23">
        <v>0</v>
      </c>
      <c r="H7" s="23" t="s">
        <v>96</v>
      </c>
      <c r="I7" s="23" t="s">
        <v>97</v>
      </c>
      <c r="J7" s="23" t="s">
        <v>98</v>
      </c>
      <c r="K7" s="23" t="s">
        <v>99</v>
      </c>
      <c r="L7" s="23" t="s">
        <v>100</v>
      </c>
      <c r="M7" s="23" t="s">
        <v>101</v>
      </c>
      <c r="N7" s="24" t="s">
        <v>102</v>
      </c>
      <c r="O7" s="24">
        <v>76.209999999999994</v>
      </c>
      <c r="P7" s="24">
        <v>2.3199999999999998</v>
      </c>
      <c r="Q7" s="24">
        <v>115.15</v>
      </c>
      <c r="R7" s="24">
        <v>2750</v>
      </c>
      <c r="S7" s="24">
        <v>246967</v>
      </c>
      <c r="T7" s="24">
        <v>191.52</v>
      </c>
      <c r="U7" s="24">
        <v>1289.51</v>
      </c>
      <c r="V7" s="24">
        <v>5698</v>
      </c>
      <c r="W7" s="24">
        <v>0.87</v>
      </c>
      <c r="X7" s="24">
        <v>6549.43</v>
      </c>
      <c r="Y7" s="24" t="s">
        <v>102</v>
      </c>
      <c r="Z7" s="24">
        <v>100</v>
      </c>
      <c r="AA7" s="24">
        <v>100</v>
      </c>
      <c r="AB7" s="24">
        <v>90.57</v>
      </c>
      <c r="AC7" s="24">
        <v>93.13</v>
      </c>
      <c r="AD7" s="24" t="s">
        <v>102</v>
      </c>
      <c r="AE7" s="24">
        <v>100.3</v>
      </c>
      <c r="AF7" s="24">
        <v>99.59</v>
      </c>
      <c r="AG7" s="24">
        <v>95.51</v>
      </c>
      <c r="AH7" s="24">
        <v>98.85</v>
      </c>
      <c r="AI7" s="24">
        <v>105.09</v>
      </c>
      <c r="AJ7" s="24" t="s">
        <v>102</v>
      </c>
      <c r="AK7" s="24">
        <v>0</v>
      </c>
      <c r="AL7" s="24">
        <v>0</v>
      </c>
      <c r="AM7" s="24">
        <v>36.24</v>
      </c>
      <c r="AN7" s="24">
        <v>55.33</v>
      </c>
      <c r="AO7" s="24" t="s">
        <v>102</v>
      </c>
      <c r="AP7" s="24">
        <v>254.91</v>
      </c>
      <c r="AQ7" s="24">
        <v>366.52</v>
      </c>
      <c r="AR7" s="24">
        <v>393.98</v>
      </c>
      <c r="AS7" s="24">
        <v>313.61</v>
      </c>
      <c r="AT7" s="24">
        <v>65.73</v>
      </c>
      <c r="AU7" s="24" t="s">
        <v>102</v>
      </c>
      <c r="AV7" s="24">
        <v>487.6</v>
      </c>
      <c r="AW7" s="24">
        <v>174.1</v>
      </c>
      <c r="AX7" s="24">
        <v>208.4</v>
      </c>
      <c r="AY7" s="24">
        <v>76.81</v>
      </c>
      <c r="AZ7" s="24" t="s">
        <v>102</v>
      </c>
      <c r="BA7" s="24">
        <v>64.17</v>
      </c>
      <c r="BB7" s="24">
        <v>89.11</v>
      </c>
      <c r="BC7" s="24">
        <v>82.97</v>
      </c>
      <c r="BD7" s="24">
        <v>113.15</v>
      </c>
      <c r="BE7" s="24">
        <v>48.91</v>
      </c>
      <c r="BF7" s="24" t="s">
        <v>102</v>
      </c>
      <c r="BG7" s="24">
        <v>204.57</v>
      </c>
      <c r="BH7" s="24">
        <v>267.20999999999998</v>
      </c>
      <c r="BI7" s="24">
        <v>255.87</v>
      </c>
      <c r="BJ7" s="24">
        <v>286.68</v>
      </c>
      <c r="BK7" s="24" t="s">
        <v>102</v>
      </c>
      <c r="BL7" s="24">
        <v>1209.45</v>
      </c>
      <c r="BM7" s="24">
        <v>1042.6400000000001</v>
      </c>
      <c r="BN7" s="24">
        <v>1305.58</v>
      </c>
      <c r="BO7" s="24">
        <v>1219.99</v>
      </c>
      <c r="BP7" s="24">
        <v>1156.82</v>
      </c>
      <c r="BQ7" s="24" t="s">
        <v>102</v>
      </c>
      <c r="BR7" s="24">
        <v>81.510000000000005</v>
      </c>
      <c r="BS7" s="24">
        <v>58.72</v>
      </c>
      <c r="BT7" s="24">
        <v>73.13</v>
      </c>
      <c r="BU7" s="24">
        <v>80.650000000000006</v>
      </c>
      <c r="BV7" s="24" t="s">
        <v>102</v>
      </c>
      <c r="BW7" s="24">
        <v>55.93</v>
      </c>
      <c r="BX7" s="24">
        <v>55.76</v>
      </c>
      <c r="BY7" s="24">
        <v>51.73</v>
      </c>
      <c r="BZ7" s="24">
        <v>48.61</v>
      </c>
      <c r="CA7" s="24">
        <v>75.33</v>
      </c>
      <c r="CB7" s="24" t="s">
        <v>102</v>
      </c>
      <c r="CC7" s="24">
        <v>122.76</v>
      </c>
      <c r="CD7" s="24">
        <v>170.29</v>
      </c>
      <c r="CE7" s="24">
        <v>149.44999999999999</v>
      </c>
      <c r="CF7" s="24">
        <v>158.72999999999999</v>
      </c>
      <c r="CG7" s="24" t="s">
        <v>102</v>
      </c>
      <c r="CH7" s="24">
        <v>289.60000000000002</v>
      </c>
      <c r="CI7" s="24">
        <v>296.14999999999998</v>
      </c>
      <c r="CJ7" s="24">
        <v>290.54000000000002</v>
      </c>
      <c r="CK7" s="24">
        <v>319.42</v>
      </c>
      <c r="CL7" s="24">
        <v>215.73</v>
      </c>
      <c r="CM7" s="24" t="s">
        <v>102</v>
      </c>
      <c r="CN7" s="24">
        <v>51.31</v>
      </c>
      <c r="CO7" s="24">
        <v>51.35</v>
      </c>
      <c r="CP7" s="24">
        <v>49.66</v>
      </c>
      <c r="CQ7" s="24">
        <v>46.7</v>
      </c>
      <c r="CR7" s="24" t="s">
        <v>102</v>
      </c>
      <c r="CS7" s="24">
        <v>36.71</v>
      </c>
      <c r="CT7" s="24">
        <v>33.799999999999997</v>
      </c>
      <c r="CU7" s="24">
        <v>32.380000000000003</v>
      </c>
      <c r="CV7" s="24">
        <v>36.03</v>
      </c>
      <c r="CW7" s="24">
        <v>43.28</v>
      </c>
      <c r="CX7" s="24" t="s">
        <v>102</v>
      </c>
      <c r="CY7" s="24">
        <v>100</v>
      </c>
      <c r="CZ7" s="24">
        <v>100</v>
      </c>
      <c r="DA7" s="24">
        <v>100</v>
      </c>
      <c r="DB7" s="24">
        <v>100</v>
      </c>
      <c r="DC7" s="24" t="s">
        <v>102</v>
      </c>
      <c r="DD7" s="24">
        <v>70.05</v>
      </c>
      <c r="DE7" s="24">
        <v>67.09</v>
      </c>
      <c r="DF7" s="24">
        <v>67.31</v>
      </c>
      <c r="DG7" s="24">
        <v>63.97</v>
      </c>
      <c r="DH7" s="24">
        <v>86.21</v>
      </c>
      <c r="DI7" s="24" t="s">
        <v>102</v>
      </c>
      <c r="DJ7" s="24">
        <v>66.489999999999995</v>
      </c>
      <c r="DK7" s="24">
        <v>67.709999999999994</v>
      </c>
      <c r="DL7" s="24">
        <v>69.89</v>
      </c>
      <c r="DM7" s="24">
        <v>70.260000000000005</v>
      </c>
      <c r="DN7" s="24" t="s">
        <v>102</v>
      </c>
      <c r="DO7" s="24">
        <v>15.82</v>
      </c>
      <c r="DP7" s="24">
        <v>18.97</v>
      </c>
      <c r="DQ7" s="24">
        <v>21.72</v>
      </c>
      <c r="DR7" s="24">
        <v>19.75</v>
      </c>
      <c r="DS7" s="24">
        <v>29.62</v>
      </c>
      <c r="DT7" s="24" t="s">
        <v>102</v>
      </c>
      <c r="DU7" s="24">
        <v>0</v>
      </c>
      <c r="DV7" s="24">
        <v>0</v>
      </c>
      <c r="DW7" s="24">
        <v>0</v>
      </c>
      <c r="DX7" s="24">
        <v>0</v>
      </c>
      <c r="DY7" s="24" t="s">
        <v>102</v>
      </c>
      <c r="DZ7" s="24">
        <v>0</v>
      </c>
      <c r="EA7" s="24">
        <v>0</v>
      </c>
      <c r="EB7" s="24">
        <v>0</v>
      </c>
      <c r="EC7" s="24">
        <v>0</v>
      </c>
      <c r="ED7" s="24">
        <v>0.09</v>
      </c>
      <c r="EE7" s="24" t="s">
        <v>102</v>
      </c>
      <c r="EF7" s="24">
        <v>0</v>
      </c>
      <c r="EG7" s="24">
        <v>0</v>
      </c>
      <c r="EH7" s="24">
        <v>0</v>
      </c>
      <c r="EI7" s="24">
        <v>0</v>
      </c>
      <c r="EJ7" s="24" t="s">
        <v>102</v>
      </c>
      <c r="EK7" s="24">
        <v>0.02</v>
      </c>
      <c r="EL7" s="24">
        <v>0</v>
      </c>
      <c r="EM7" s="24">
        <v>0</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大中　宏治</cp:lastModifiedBy>
  <cp:lastPrinted>2025-01-28T02:06:50Z</cp:lastPrinted>
  <dcterms:created xsi:type="dcterms:W3CDTF">2025-01-24T07:13:57Z</dcterms:created>
  <dcterms:modified xsi:type="dcterms:W3CDTF">2025-01-28T02:06:55Z</dcterms:modified>
  <cp:category/>
</cp:coreProperties>
</file>