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5 R6年度地方債担当（研修生下席）\②後期（吉田）\01_地方公営企業\009_公営企業に係る経営比較分析表（令和５年度決算）の分析等について（依頼）\08_HP公開\【法  適  用】経営比較分析表\06-01［法適］下水道（公共）\"/>
    </mc:Choice>
  </mc:AlternateContent>
  <xr:revisionPtr revIDLastSave="0" documentId="13_ncr:1_{347D4420-3D49-434D-8607-F31751C1F24D}" xr6:coauthVersionLast="47" xr6:coauthVersionMax="47" xr10:uidLastSave="{00000000-0000-0000-0000-000000000000}"/>
  <workbookProtection workbookAlgorithmName="SHA-512" workbookHashValue="QLmpZGfr9WBrnuHoUSD3DwbUYY6JST5cR0kNzzT6SvJYmmbAjnSMOt8pZTi2Z44IvxqhlRdB8BDVZ6G88G/0lQ==" workbookSaltValue="y9AqikUxdmWVCj2nDyqDrg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K85" i="4"/>
  <c r="J85" i="4"/>
  <c r="G85" i="4"/>
  <c r="I8" i="4"/>
</calcChain>
</file>

<file path=xl/sharedStrings.xml><?xml version="1.0" encoding="utf-8"?>
<sst xmlns="http://schemas.openxmlformats.org/spreadsheetml/2006/main" count="236" uniqueCount="115">
  <si>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</si>
  <si>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</si>
  <si>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</si>
  <si>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</si>
  <si>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</si>
  <si>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</si>
  <si>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</si>
  <si>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</si>
  <si>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</si>
  <si>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</si>
  <si>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</si>
  <si>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</si>
  <si>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</si>
  <si>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</si>
  <si>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</si>
  <si>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</si>
  <si>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</si>
  <si>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</si>
  <si>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</si>
  <si>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</si>
  <si>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</si>
  <si>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</si>
  <si>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</si>
  <si>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</si>
  <si>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</si>
  <si>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</si>
  <si>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</si>
  <si>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</si>
  <si>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</si>
  <si>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</si>
  <si>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</si>
  <si>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</si>
  <si>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</si>
  <si>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</si>
  <si>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</si>
  <si>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</si>
  <si>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</si>
  <si>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</si>
  <si>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</si>
  <si>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</si>
  <si>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</si>
  <si>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</si>
  <si>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</si>
  <si>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</si>
  <si>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</si>
  <si>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</si>
  <si>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</si>
  <si>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</si>
  <si>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</si>
  <si>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</si>
  <si>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</si>
  <si>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</si>
  <si>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</si>
  <si>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</si>
  <si>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</si>
  <si>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</si>
  <si>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</si>
  <si>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</si>
  <si>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</si>
  <si>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</si>
  <si>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</si>
  <si>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</si>
  <si>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</si>
  <si>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</si>
  <si>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</si>
  <si>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</si>
  <si>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</si>
  <si>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</si>
  <si>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</si>
  <si>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</si>
  <si>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</si>
  <si>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</si>
  <si>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</si>
  <si>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</si>
  <si>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</si>
  <si>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</si>
  <si>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</si>
  <si>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</si>
  <si>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</si>
  <si>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</si>
  <si>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</si>
  <si>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</si>
  <si>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</si>
  <si>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</si>
  <si>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</si>
  <si>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</si>
  <si>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</si>
  <si>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</si>
  <si>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</si>
  <si>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</si>
  <si>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</si>
  <si>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</si>
  <si>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</si>
  <si>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</si>
  <si>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</si>
  <si>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</si>
  <si>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北島町</t>
  </si>
  <si>
    <t>法適用</t>
  </si>
  <si>
    <t>下水道事業</t>
  </si>
  <si>
    <t>公共下水道</t>
  </si>
  <si>
    <t>Cc3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</si>
  <si>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</si>
  <si>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</si>
  <si>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</si>
  <si>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</si>
  <si>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</si>
  <si>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</si>
  <si>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</si>
  <si>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</si>
  <si>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</si>
  <si>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</si>
  <si>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</si>
  <si>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施設整備開始は平成13年度であり、施設の老朽化は見られない。</t>
    <phoneticPr fontId="4"/>
  </si>
  <si>
    <t>経営状況等の把握に努め、面整備を進めていくとともに、水洗化率の向上に向けた取り組みを継続、強化していくことにより経営基盤の強化を図りたい。</t>
    <phoneticPr fontId="4"/>
  </si>
  <si>
    <t>①経常収支比率は100％を超えているものの、一般会計からの補助金収入に依存しているため、基準外繰入の縮小に取り組む必要がある。
③流動比率（短期的な債務に対する支払能力）は100％を超えており、類似団体の平均を上回っている。
④企業債残高対事業規模比率は、類似団体の平均を下回っているがその要因は、一般会計負担によるところが大きい。
⑥汚水処理原価は下降傾向にあり、⑤経費回収率は上昇し、ほぼ類似団体並みとなったが、⑧水洗化率は類似団体と比較し低い水準であり、向上に向けた取り組みが必要である。
当事業は、現在設備投資の段階であり、収益を確保するのに十分な基盤を形成しているところである。</t>
    <rPh sb="136" eb="137">
      <t>シタ</t>
    </rPh>
    <rPh sb="175" eb="177">
      <t>カコウ</t>
    </rPh>
    <rPh sb="177" eb="179">
      <t>ケイコウ</t>
    </rPh>
    <rPh sb="184" eb="186">
      <t>ケイヒ</t>
    </rPh>
    <rPh sb="186" eb="189">
      <t>カイシュウリツ</t>
    </rPh>
    <rPh sb="190" eb="192">
      <t>ジョウショウ</t>
    </rPh>
    <rPh sb="200" eb="201">
      <t>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</si>
</sst>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0-4339-9FA2-BACC9497E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0.03</c:v>
                </c:pt>
                <c:pt idx="2">
                  <c:v>0.05</c:v>
                </c:pt>
                <c:pt idx="3" formatCode="#,##0.00;&quot;△&quot;#,##0.00">
                  <c:v>0</c:v>
                </c:pt>
                <c:pt idx="4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F0-4339-9FA2-BACC9497E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103.7</c:v>
                </c:pt>
                <c:pt idx="1">
                  <c:v>103.21</c:v>
                </c:pt>
                <c:pt idx="2">
                  <c:v>115.47</c:v>
                </c:pt>
                <c:pt idx="3">
                  <c:v>105.74</c:v>
                </c:pt>
                <c:pt idx="4">
                  <c:v>105.51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7-4236-8319-54A8518D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101.29</c:v>
                </c:pt>
                <c:pt idx="1">
                  <c:v>105.2</c:v>
                </c:pt>
                <c:pt idx="2">
                  <c:v>102.6</c:v>
                </c:pt>
                <c:pt idx="3">
                  <c:v>106.2</c:v>
                </c:pt>
                <c:pt idx="4">
                  <c:v>110.29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7-4236-8319-54A8518D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11.64</c:v>
                </c:pt>
                <c:pt idx="1">
                  <c:v>12.81</c:v>
                </c:pt>
                <c:pt idx="2">
                  <c:v>14.14</c:v>
                </c:pt>
                <c:pt idx="3">
                  <c:v>15.22</c:v>
                </c:pt>
                <c:pt idx="4">
                  <c:v>16.420000000000002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9-41E9-91D4-02AB7383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4.83</c:v>
                </c:pt>
                <c:pt idx="1">
                  <c:v>6.42</c:v>
                </c:pt>
                <c:pt idx="2">
                  <c:v>8.2799999999999994</c:v>
                </c:pt>
                <c:pt idx="3">
                  <c:v>11.95</c:v>
                </c:pt>
                <c:pt idx="4">
                  <c:v>17.48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9-41E9-91D4-02AB7383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1-4276-9740-3DE58A28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0.77</c:v>
                </c:pt>
                <c:pt idx="4" formatCode="#,##0.00;&quot;△&quot;#,##0.00;&quot;-&quot;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1-4276-9740-3DE58A28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F-422A-814E-C27C8780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46.03</c:v>
                </c:pt>
                <c:pt idx="1">
                  <c:v>47.88</c:v>
                </c:pt>
                <c:pt idx="2">
                  <c:v>55.31</c:v>
                </c:pt>
                <c:pt idx="3">
                  <c:v>21.34</c:v>
                </c:pt>
                <c:pt idx="4">
                  <c:v>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DF-422A-814E-C27C8780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117.56</c:v>
                </c:pt>
                <c:pt idx="1">
                  <c:v>119.72</c:v>
                </c:pt>
                <c:pt idx="2">
                  <c:v>127.34</c:v>
                </c:pt>
                <c:pt idx="3">
                  <c:v>113.42</c:v>
                </c:pt>
                <c:pt idx="4">
                  <c:v>115.83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0-4242-AC1D-019299A4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159.65</c:v>
                </c:pt>
                <c:pt idx="1">
                  <c:v>151.49</c:v>
                </c:pt>
                <c:pt idx="2">
                  <c:v>123.63</c:v>
                </c:pt>
                <c:pt idx="3">
                  <c:v>79.94</c:v>
                </c:pt>
                <c:pt idx="4">
                  <c:v>85.11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0-4242-AC1D-019299A47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5496.79</c:v>
                </c:pt>
                <c:pt idx="1">
                  <c:v>5008.1899999999996</c:v>
                </c:pt>
                <c:pt idx="2">
                  <c:v>4833.53</c:v>
                </c:pt>
                <c:pt idx="3">
                  <c:v>1954.58</c:v>
                </c:pt>
                <c:pt idx="4">
                  <c:v>1896.51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79-4FA3-80A3-F11989A5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2154.8200000000002</c:v>
                </c:pt>
                <c:pt idx="1">
                  <c:v>2103.92</c:v>
                </c:pt>
                <c:pt idx="2">
                  <c:v>2411.29</c:v>
                </c:pt>
                <c:pt idx="3">
                  <c:v>940.79</c:v>
                </c:pt>
                <c:pt idx="4">
                  <c:v>2528.25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9-4FA3-80A3-F11989A5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51.31</c:v>
                </c:pt>
                <c:pt idx="1">
                  <c:v>51.01</c:v>
                </c:pt>
                <c:pt idx="2">
                  <c:v>58.37</c:v>
                </c:pt>
                <c:pt idx="3">
                  <c:v>60.65</c:v>
                </c:pt>
                <c:pt idx="4">
                  <c:v>70.900000000000006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B-4F74-B501-0C32143EC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73.63</c:v>
                </c:pt>
                <c:pt idx="1">
                  <c:v>83.47</c:v>
                </c:pt>
                <c:pt idx="2">
                  <c:v>79.77</c:v>
                </c:pt>
                <c:pt idx="3">
                  <c:v>74.13</c:v>
                </c:pt>
                <c:pt idx="4">
                  <c:v>67.989999999999995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B-4F74-B501-0C32143EC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324.31</c:v>
                </c:pt>
                <c:pt idx="1">
                  <c:v>325.39999999999998</c:v>
                </c:pt>
                <c:pt idx="2">
                  <c:v>281.41000000000003</c:v>
                </c:pt>
                <c:pt idx="3">
                  <c:v>270.67</c:v>
                </c:pt>
                <c:pt idx="4">
                  <c:v>231.44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7-46AE-BE14-77C72948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193.18</c:v>
                </c:pt>
                <c:pt idx="1">
                  <c:v>171.43</c:v>
                </c:pt>
                <c:pt idx="2">
                  <c:v>181.45</c:v>
                </c:pt>
                <c:pt idx="3">
                  <c:v>221.86</c:v>
                </c:pt>
                <c:pt idx="4">
                  <c:v>228.51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C7-46AE-BE14-77C72948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8F9-9D1A-3377CD1B1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41.81</c:v>
                </c:pt>
                <c:pt idx="1">
                  <c:v>44.35</c:v>
                </c:pt>
                <c:pt idx="2">
                  <c:v>45.46</c:v>
                </c:pt>
                <c:pt idx="3">
                  <c:v>46.26</c:v>
                </c:pt>
                <c:pt idx="4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7-48F9-9D1A-3377CD1B1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43.16</c:v>
                </c:pt>
                <c:pt idx="1">
                  <c:v>44.33</c:v>
                </c:pt>
                <c:pt idx="2">
                  <c:v>50.42</c:v>
                </c:pt>
                <c:pt idx="3">
                  <c:v>50.64</c:v>
                </c:pt>
                <c:pt idx="4">
                  <c:v>51.43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3-470F-92A9-A50A178CD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63.54</c:v>
                </c:pt>
                <c:pt idx="1">
                  <c:v>63.65</c:v>
                </c:pt>
                <c:pt idx="2">
                  <c:v>62.48</c:v>
                </c:pt>
                <c:pt idx="3">
                  <c:v>56.49</c:v>
                </c:pt>
                <c:pt idx="4">
                  <c:v>59.74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3-470F-92A9-A50A178CD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徳島県　北島町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Cc3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23680</v>
      </c>
      <c r="AM8" s="36"/>
      <c r="AN8" s="36"/>
      <c r="AO8" s="36"/>
      <c r="AP8" s="36"/>
      <c r="AQ8" s="36"/>
      <c r="AR8" s="36"/>
      <c r="AS8" s="36"/>
      <c r="AT8" s="37">
        <f>データ!T6</f>
        <v>8.74</v>
      </c>
      <c r="AU8" s="37"/>
      <c r="AV8" s="37"/>
      <c r="AW8" s="37"/>
      <c r="AX8" s="37"/>
      <c r="AY8" s="37"/>
      <c r="AZ8" s="37"/>
      <c r="BA8" s="37"/>
      <c r="BB8" s="37">
        <f>データ!U6</f>
        <v>2709.38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46.58</v>
      </c>
      <c r="J10" s="37"/>
      <c r="K10" s="37"/>
      <c r="L10" s="37"/>
      <c r="M10" s="37"/>
      <c r="N10" s="37"/>
      <c r="O10" s="37"/>
      <c r="P10" s="37">
        <f>データ!P6</f>
        <v>18.170000000000002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3130</v>
      </c>
      <c r="AE10" s="36"/>
      <c r="AF10" s="36"/>
      <c r="AG10" s="36"/>
      <c r="AH10" s="36"/>
      <c r="AI10" s="36"/>
      <c r="AJ10" s="36"/>
      <c r="AK10" s="2"/>
      <c r="AL10" s="36">
        <f>データ!V6</f>
        <v>4289</v>
      </c>
      <c r="AM10" s="36"/>
      <c r="AN10" s="36"/>
      <c r="AO10" s="36"/>
      <c r="AP10" s="36"/>
      <c r="AQ10" s="36"/>
      <c r="AR10" s="36"/>
      <c r="AS10" s="36"/>
      <c r="AT10" s="37">
        <f>データ!W6</f>
        <v>0.92</v>
      </c>
      <c r="AU10" s="37"/>
      <c r="AV10" s="37"/>
      <c r="AW10" s="37"/>
      <c r="AX10" s="37"/>
      <c r="AY10" s="37"/>
      <c r="AZ10" s="37"/>
      <c r="BA10" s="37"/>
      <c r="BB10" s="37">
        <f>データ!X6</f>
        <v>4661.96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112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113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IjA6EBEaK4lyuJAD0xIllWe0vaXAfKFjfHLKYMWNnapU+CQZWhKPVAw3E2TtszE/EQaCT6pMt/5FEcG341u65Q==" saltValue="fH1nIdFeaxBlQfsAtlURE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364029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徳島県　北島町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Cc3</v>
      </c>
      <c r="M6" s="19" t="str">
        <f t="shared" si="3"/>
        <v>非設置</v>
      </c>
      <c r="N6" s="20" t="str">
        <f t="shared" si="3"/>
        <v>-</v>
      </c>
      <c r="O6" s="20">
        <f t="shared" si="3"/>
        <v>46.58</v>
      </c>
      <c r="P6" s="20">
        <f t="shared" si="3"/>
        <v>18.170000000000002</v>
      </c>
      <c r="Q6" s="20">
        <f t="shared" si="3"/>
        <v>100</v>
      </c>
      <c r="R6" s="20">
        <f t="shared" si="3"/>
        <v>3130</v>
      </c>
      <c r="S6" s="20">
        <f t="shared" si="3"/>
        <v>23680</v>
      </c>
      <c r="T6" s="20">
        <f t="shared" si="3"/>
        <v>8.74</v>
      </c>
      <c r="U6" s="20">
        <f t="shared" si="3"/>
        <v>2709.38</v>
      </c>
      <c r="V6" s="20">
        <f t="shared" si="3"/>
        <v>4289</v>
      </c>
      <c r="W6" s="20">
        <f t="shared" si="3"/>
        <v>0.92</v>
      </c>
      <c r="X6" s="20">
        <f t="shared" si="3"/>
        <v>4661.96</v>
      </c>
      <c r="Y6" s="21">
        <f>IF(Y7="",NA(),Y7)</f>
        <v>103.7</v>
      </c>
      <c r="Z6" s="21">
        <f t="shared" ref="Z6:AH6" si="4">IF(Z7="",NA(),Z7)</f>
        <v>103.21</v>
      </c>
      <c r="AA6" s="21">
        <f t="shared" si="4"/>
        <v>115.47</v>
      </c>
      <c r="AB6" s="21">
        <f t="shared" si="4"/>
        <v>105.74</v>
      </c>
      <c r="AC6" s="21">
        <f t="shared" si="4"/>
        <v>105.51</v>
      </c>
      <c r="AD6" s="21">
        <f t="shared" si="4"/>
        <v>101.29</v>
      </c>
      <c r="AE6" s="21">
        <f t="shared" si="4"/>
        <v>105.2</v>
      </c>
      <c r="AF6" s="21">
        <f t="shared" si="4"/>
        <v>102.6</v>
      </c>
      <c r="AG6" s="21">
        <f t="shared" si="4"/>
        <v>106.2</v>
      </c>
      <c r="AH6" s="21">
        <f t="shared" si="4"/>
        <v>110.29</v>
      </c>
      <c r="AI6" s="20" t="str">
        <f>IF(AI7="","",IF(AI7="-","【-】","【"&amp;SUBSTITUTE(TEXT(AI7,"#,##0.00"),"-","△")&amp;"】"))</f>
        <v>【105.91】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46.03</v>
      </c>
      <c r="AP6" s="21">
        <f t="shared" si="5"/>
        <v>47.88</v>
      </c>
      <c r="AQ6" s="21">
        <f t="shared" si="5"/>
        <v>55.31</v>
      </c>
      <c r="AR6" s="21">
        <f t="shared" si="5"/>
        <v>21.34</v>
      </c>
      <c r="AS6" s="21">
        <f t="shared" si="5"/>
        <v>5.96</v>
      </c>
      <c r="AT6" s="20" t="str">
        <f>IF(AT7="","",IF(AT7="-","【-】","【"&amp;SUBSTITUTE(TEXT(AT7,"#,##0.00"),"-","△")&amp;"】"))</f>
        <v>【3.03】</v>
      </c>
      <c r="AU6" s="21">
        <f>IF(AU7="",NA(),AU7)</f>
        <v>117.56</v>
      </c>
      <c r="AV6" s="21">
        <f t="shared" ref="AV6:BD6" si="6">IF(AV7="",NA(),AV7)</f>
        <v>119.72</v>
      </c>
      <c r="AW6" s="21">
        <f t="shared" si="6"/>
        <v>127.34</v>
      </c>
      <c r="AX6" s="21">
        <f t="shared" si="6"/>
        <v>113.42</v>
      </c>
      <c r="AY6" s="21">
        <f t="shared" si="6"/>
        <v>115.83</v>
      </c>
      <c r="AZ6" s="21">
        <f t="shared" si="6"/>
        <v>159.65</v>
      </c>
      <c r="BA6" s="21">
        <f t="shared" si="6"/>
        <v>151.49</v>
      </c>
      <c r="BB6" s="21">
        <f t="shared" si="6"/>
        <v>123.63</v>
      </c>
      <c r="BC6" s="21">
        <f t="shared" si="6"/>
        <v>79.94</v>
      </c>
      <c r="BD6" s="21">
        <f t="shared" si="6"/>
        <v>85.11</v>
      </c>
      <c r="BE6" s="20" t="str">
        <f>IF(BE7="","",IF(BE7="-","【-】","【"&amp;SUBSTITUTE(TEXT(BE7,"#,##0.00"),"-","△")&amp;"】"))</f>
        <v>【78.43】</v>
      </c>
      <c r="BF6" s="21">
        <f>IF(BF7="",NA(),BF7)</f>
        <v>5496.79</v>
      </c>
      <c r="BG6" s="21">
        <f t="shared" ref="BG6:BO6" si="7">IF(BG7="",NA(),BG7)</f>
        <v>5008.1899999999996</v>
      </c>
      <c r="BH6" s="21">
        <f t="shared" si="7"/>
        <v>4833.53</v>
      </c>
      <c r="BI6" s="21">
        <f t="shared" si="7"/>
        <v>1954.58</v>
      </c>
      <c r="BJ6" s="21">
        <f t="shared" si="7"/>
        <v>1896.51</v>
      </c>
      <c r="BK6" s="21">
        <f t="shared" si="7"/>
        <v>2154.8200000000002</v>
      </c>
      <c r="BL6" s="21">
        <f t="shared" si="7"/>
        <v>2103.92</v>
      </c>
      <c r="BM6" s="21">
        <f t="shared" si="7"/>
        <v>2411.29</v>
      </c>
      <c r="BN6" s="21">
        <f t="shared" si="7"/>
        <v>940.79</v>
      </c>
      <c r="BO6" s="21">
        <f t="shared" si="7"/>
        <v>2528.25</v>
      </c>
      <c r="BP6" s="20" t="str">
        <f>IF(BP7="","",IF(BP7="-","【-】","【"&amp;SUBSTITUTE(TEXT(BP7,"#,##0.00"),"-","△")&amp;"】"))</f>
        <v>【630.82】</v>
      </c>
      <c r="BQ6" s="21">
        <f>IF(BQ7="",NA(),BQ7)</f>
        <v>51.31</v>
      </c>
      <c r="BR6" s="21">
        <f t="shared" ref="BR6:BZ6" si="8">IF(BR7="",NA(),BR7)</f>
        <v>51.01</v>
      </c>
      <c r="BS6" s="21">
        <f t="shared" si="8"/>
        <v>58.37</v>
      </c>
      <c r="BT6" s="21">
        <f t="shared" si="8"/>
        <v>60.65</v>
      </c>
      <c r="BU6" s="21">
        <f t="shared" si="8"/>
        <v>70.900000000000006</v>
      </c>
      <c r="BV6" s="21">
        <f t="shared" si="8"/>
        <v>73.63</v>
      </c>
      <c r="BW6" s="21">
        <f t="shared" si="8"/>
        <v>83.47</v>
      </c>
      <c r="BX6" s="21">
        <f t="shared" si="8"/>
        <v>79.77</v>
      </c>
      <c r="BY6" s="21">
        <f t="shared" si="8"/>
        <v>74.13</v>
      </c>
      <c r="BZ6" s="21">
        <f t="shared" si="8"/>
        <v>67.989999999999995</v>
      </c>
      <c r="CA6" s="20" t="str">
        <f>IF(CA7="","",IF(CA7="-","【-】","【"&amp;SUBSTITUTE(TEXT(CA7,"#,##0.00"),"-","△")&amp;"】"))</f>
        <v>【97.81】</v>
      </c>
      <c r="CB6" s="21">
        <f>IF(CB7="",NA(),CB7)</f>
        <v>324.31</v>
      </c>
      <c r="CC6" s="21">
        <f t="shared" ref="CC6:CK6" si="9">IF(CC7="",NA(),CC7)</f>
        <v>325.39999999999998</v>
      </c>
      <c r="CD6" s="21">
        <f t="shared" si="9"/>
        <v>281.41000000000003</v>
      </c>
      <c r="CE6" s="21">
        <f t="shared" si="9"/>
        <v>270.67</v>
      </c>
      <c r="CF6" s="21">
        <f t="shared" si="9"/>
        <v>231.44</v>
      </c>
      <c r="CG6" s="21">
        <f t="shared" si="9"/>
        <v>193.18</v>
      </c>
      <c r="CH6" s="21">
        <f t="shared" si="9"/>
        <v>171.43</v>
      </c>
      <c r="CI6" s="21">
        <f t="shared" si="9"/>
        <v>181.45</v>
      </c>
      <c r="CJ6" s="21">
        <f t="shared" si="9"/>
        <v>221.86</v>
      </c>
      <c r="CK6" s="21">
        <f t="shared" si="9"/>
        <v>228.51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41.81</v>
      </c>
      <c r="CS6" s="21">
        <f t="shared" si="10"/>
        <v>44.35</v>
      </c>
      <c r="CT6" s="21">
        <f t="shared" si="10"/>
        <v>45.46</v>
      </c>
      <c r="CU6" s="21">
        <f t="shared" si="10"/>
        <v>46.26</v>
      </c>
      <c r="CV6" s="21">
        <f t="shared" si="10"/>
        <v>48.5</v>
      </c>
      <c r="CW6" s="20" t="str">
        <f>IF(CW7="","",IF(CW7="-","【-】","【"&amp;SUBSTITUTE(TEXT(CW7,"#,##0.00"),"-","△")&amp;"】"))</f>
        <v>【58.94】</v>
      </c>
      <c r="CX6" s="21">
        <f>IF(CX7="",NA(),CX7)</f>
        <v>43.16</v>
      </c>
      <c r="CY6" s="21">
        <f t="shared" ref="CY6:DG6" si="11">IF(CY7="",NA(),CY7)</f>
        <v>44.33</v>
      </c>
      <c r="CZ6" s="21">
        <f t="shared" si="11"/>
        <v>50.42</v>
      </c>
      <c r="DA6" s="21">
        <f t="shared" si="11"/>
        <v>50.64</v>
      </c>
      <c r="DB6" s="21">
        <f t="shared" si="11"/>
        <v>51.43</v>
      </c>
      <c r="DC6" s="21">
        <f t="shared" si="11"/>
        <v>63.54</v>
      </c>
      <c r="DD6" s="21">
        <f t="shared" si="11"/>
        <v>63.65</v>
      </c>
      <c r="DE6" s="21">
        <f t="shared" si="11"/>
        <v>62.48</v>
      </c>
      <c r="DF6" s="21">
        <f t="shared" si="11"/>
        <v>56.49</v>
      </c>
      <c r="DG6" s="21">
        <f t="shared" si="11"/>
        <v>59.74</v>
      </c>
      <c r="DH6" s="20" t="str">
        <f>IF(DH7="","",IF(DH7="-","【-】","【"&amp;SUBSTITUTE(TEXT(DH7,"#,##0.00"),"-","△")&amp;"】"))</f>
        <v>【95.91】</v>
      </c>
      <c r="DI6" s="21">
        <f>IF(DI7="",NA(),DI7)</f>
        <v>11.64</v>
      </c>
      <c r="DJ6" s="21">
        <f t="shared" ref="DJ6:DR6" si="12">IF(DJ7="",NA(),DJ7)</f>
        <v>12.81</v>
      </c>
      <c r="DK6" s="21">
        <f t="shared" si="12"/>
        <v>14.14</v>
      </c>
      <c r="DL6" s="21">
        <f t="shared" si="12"/>
        <v>15.22</v>
      </c>
      <c r="DM6" s="21">
        <f t="shared" si="12"/>
        <v>16.420000000000002</v>
      </c>
      <c r="DN6" s="21">
        <f t="shared" si="12"/>
        <v>4.83</v>
      </c>
      <c r="DO6" s="21">
        <f t="shared" si="12"/>
        <v>6.42</v>
      </c>
      <c r="DP6" s="21">
        <f t="shared" si="12"/>
        <v>8.2799999999999994</v>
      </c>
      <c r="DQ6" s="21">
        <f t="shared" si="12"/>
        <v>11.95</v>
      </c>
      <c r="DR6" s="21">
        <f t="shared" si="12"/>
        <v>17.48</v>
      </c>
      <c r="DS6" s="20" t="str">
        <f>IF(DS7="","",IF(DS7="-","【-】","【"&amp;SUBSTITUTE(TEXT(DS7,"#,##0.00"),"-","△")&amp;"】"))</f>
        <v>【41.09】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1">
        <f t="shared" si="13"/>
        <v>0.77</v>
      </c>
      <c r="EC6" s="21">
        <f t="shared" si="13"/>
        <v>1.07</v>
      </c>
      <c r="ED6" s="20" t="str">
        <f>IF(ED7="","",IF(ED7="-","【-】","【"&amp;SUBSTITUTE(TEXT(ED7,"#,##0.00"),"-","△")&amp;"】"))</f>
        <v>【8.68】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7.0000000000000007E-2</v>
      </c>
      <c r="EK6" s="21">
        <f t="shared" si="14"/>
        <v>0.03</v>
      </c>
      <c r="EL6" s="21">
        <f t="shared" si="14"/>
        <v>0.05</v>
      </c>
      <c r="EM6" s="20">
        <f t="shared" si="14"/>
        <v>0</v>
      </c>
      <c r="EN6" s="21">
        <f t="shared" si="14"/>
        <v>0.96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15">
      <c r="A7" s="14"/>
      <c r="B7" s="23">
        <v>2023</v>
      </c>
      <c r="C7" s="23">
        <v>364029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46.58</v>
      </c>
      <c r="P7" s="24">
        <v>18.170000000000002</v>
      </c>
      <c r="Q7" s="24">
        <v>100</v>
      </c>
      <c r="R7" s="24">
        <v>3130</v>
      </c>
      <c r="S7" s="24">
        <v>23680</v>
      </c>
      <c r="T7" s="24">
        <v>8.74</v>
      </c>
      <c r="U7" s="24">
        <v>2709.38</v>
      </c>
      <c r="V7" s="24">
        <v>4289</v>
      </c>
      <c r="W7" s="24">
        <v>0.92</v>
      </c>
      <c r="X7" s="24">
        <v>4661.96</v>
      </c>
      <c r="Y7" s="24">
        <v>103.7</v>
      </c>
      <c r="Z7" s="24">
        <v>103.21</v>
      </c>
      <c r="AA7" s="24">
        <v>115.47</v>
      </c>
      <c r="AB7" s="24">
        <v>105.74</v>
      </c>
      <c r="AC7" s="24">
        <v>105.51</v>
      </c>
      <c r="AD7" s="24">
        <v>101.29</v>
      </c>
      <c r="AE7" s="24">
        <v>105.2</v>
      </c>
      <c r="AF7" s="24">
        <v>102.6</v>
      </c>
      <c r="AG7" s="24">
        <v>106.2</v>
      </c>
      <c r="AH7" s="24">
        <v>110.29</v>
      </c>
      <c r="AI7" s="24">
        <v>105.91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46.03</v>
      </c>
      <c r="AP7" s="24">
        <v>47.88</v>
      </c>
      <c r="AQ7" s="24">
        <v>55.31</v>
      </c>
      <c r="AR7" s="24">
        <v>21.34</v>
      </c>
      <c r="AS7" s="24">
        <v>5.96</v>
      </c>
      <c r="AT7" s="24">
        <v>3.03</v>
      </c>
      <c r="AU7" s="24">
        <v>117.56</v>
      </c>
      <c r="AV7" s="24">
        <v>119.72</v>
      </c>
      <c r="AW7" s="24">
        <v>127.34</v>
      </c>
      <c r="AX7" s="24">
        <v>113.42</v>
      </c>
      <c r="AY7" s="24">
        <v>115.83</v>
      </c>
      <c r="AZ7" s="24">
        <v>159.65</v>
      </c>
      <c r="BA7" s="24">
        <v>151.49</v>
      </c>
      <c r="BB7" s="24">
        <v>123.63</v>
      </c>
      <c r="BC7" s="24">
        <v>79.94</v>
      </c>
      <c r="BD7" s="24">
        <v>85.11</v>
      </c>
      <c r="BE7" s="24">
        <v>78.430000000000007</v>
      </c>
      <c r="BF7" s="24">
        <v>5496.79</v>
      </c>
      <c r="BG7" s="24">
        <v>5008.1899999999996</v>
      </c>
      <c r="BH7" s="24">
        <v>4833.53</v>
      </c>
      <c r="BI7" s="24">
        <v>1954.58</v>
      </c>
      <c r="BJ7" s="24">
        <v>1896.51</v>
      </c>
      <c r="BK7" s="24">
        <v>2154.8200000000002</v>
      </c>
      <c r="BL7" s="24">
        <v>2103.92</v>
      </c>
      <c r="BM7" s="24">
        <v>2411.29</v>
      </c>
      <c r="BN7" s="24">
        <v>940.79</v>
      </c>
      <c r="BO7" s="24">
        <v>2528.25</v>
      </c>
      <c r="BP7" s="24">
        <v>630.82000000000005</v>
      </c>
      <c r="BQ7" s="24">
        <v>51.31</v>
      </c>
      <c r="BR7" s="24">
        <v>51.01</v>
      </c>
      <c r="BS7" s="24">
        <v>58.37</v>
      </c>
      <c r="BT7" s="24">
        <v>60.65</v>
      </c>
      <c r="BU7" s="24">
        <v>70.900000000000006</v>
      </c>
      <c r="BV7" s="24">
        <v>73.63</v>
      </c>
      <c r="BW7" s="24">
        <v>83.47</v>
      </c>
      <c r="BX7" s="24">
        <v>79.77</v>
      </c>
      <c r="BY7" s="24">
        <v>74.13</v>
      </c>
      <c r="BZ7" s="24">
        <v>67.989999999999995</v>
      </c>
      <c r="CA7" s="24">
        <v>97.81</v>
      </c>
      <c r="CB7" s="24">
        <v>324.31</v>
      </c>
      <c r="CC7" s="24">
        <v>325.39999999999998</v>
      </c>
      <c r="CD7" s="24">
        <v>281.41000000000003</v>
      </c>
      <c r="CE7" s="24">
        <v>270.67</v>
      </c>
      <c r="CF7" s="24">
        <v>231.44</v>
      </c>
      <c r="CG7" s="24">
        <v>193.18</v>
      </c>
      <c r="CH7" s="24">
        <v>171.43</v>
      </c>
      <c r="CI7" s="24">
        <v>181.45</v>
      </c>
      <c r="CJ7" s="24">
        <v>221.86</v>
      </c>
      <c r="CK7" s="24">
        <v>228.51</v>
      </c>
      <c r="CL7" s="24">
        <v>138.75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41.81</v>
      </c>
      <c r="CS7" s="24">
        <v>44.35</v>
      </c>
      <c r="CT7" s="24">
        <v>45.46</v>
      </c>
      <c r="CU7" s="24">
        <v>46.26</v>
      </c>
      <c r="CV7" s="24">
        <v>48.5</v>
      </c>
      <c r="CW7" s="24">
        <v>58.94</v>
      </c>
      <c r="CX7" s="24">
        <v>43.16</v>
      </c>
      <c r="CY7" s="24">
        <v>44.33</v>
      </c>
      <c r="CZ7" s="24">
        <v>50.42</v>
      </c>
      <c r="DA7" s="24">
        <v>50.64</v>
      </c>
      <c r="DB7" s="24">
        <v>51.43</v>
      </c>
      <c r="DC7" s="24">
        <v>63.54</v>
      </c>
      <c r="DD7" s="24">
        <v>63.65</v>
      </c>
      <c r="DE7" s="24">
        <v>62.48</v>
      </c>
      <c r="DF7" s="24">
        <v>56.49</v>
      </c>
      <c r="DG7" s="24">
        <v>59.74</v>
      </c>
      <c r="DH7" s="24">
        <v>95.91</v>
      </c>
      <c r="DI7" s="24">
        <v>11.64</v>
      </c>
      <c r="DJ7" s="24">
        <v>12.81</v>
      </c>
      <c r="DK7" s="24">
        <v>14.14</v>
      </c>
      <c r="DL7" s="24">
        <v>15.22</v>
      </c>
      <c r="DM7" s="24">
        <v>16.420000000000002</v>
      </c>
      <c r="DN7" s="24">
        <v>4.83</v>
      </c>
      <c r="DO7" s="24">
        <v>6.42</v>
      </c>
      <c r="DP7" s="24">
        <v>8.2799999999999994</v>
      </c>
      <c r="DQ7" s="24">
        <v>11.95</v>
      </c>
      <c r="DR7" s="24">
        <v>17.48</v>
      </c>
      <c r="DS7" s="24">
        <v>41.09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0.77</v>
      </c>
      <c r="EC7" s="24">
        <v>1.07</v>
      </c>
      <c r="ED7" s="24">
        <v>8.68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7.0000000000000007E-2</v>
      </c>
      <c r="EK7" s="24">
        <v>0.03</v>
      </c>
      <c r="EL7" s="24">
        <v>0.05</v>
      </c>
      <c r="EM7" s="24">
        <v>0</v>
      </c>
      <c r="EN7" s="24">
        <v>0.96</v>
      </c>
      <c r="EO7" s="24">
        <v>0.22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2417146</cp:lastModifiedBy>
  <cp:lastPrinted>2025-01-31T06:19:37Z</cp:lastPrinted>
  <dcterms:created xsi:type="dcterms:W3CDTF">2025-01-24T07:06:04Z</dcterms:created>
  <dcterms:modified xsi:type="dcterms:W3CDTF">2025-02-17T01:47:44Z</dcterms:modified>
  <cp:category/>
</cp:coreProperties>
</file>