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1［法適］下水道（公共）\"/>
    </mc:Choice>
  </mc:AlternateContent>
  <xr:revisionPtr revIDLastSave="0" documentId="13_ncr:1_{392848EE-3EE8-4EE2-A42A-9BBFF0418446}" xr6:coauthVersionLast="47" xr6:coauthVersionMax="47" xr10:uidLastSave="{00000000-0000-0000-0000-000000000000}"/>
  <workbookProtection workbookAlgorithmName="SHA-512" workbookHashValue="19DgHK9SL7SNTVVOyK2pu5EX4lhzIRZ4WckJUsCf4WDnKsUC1Kv9QNcd/oxzlyYcZqSr72xGf4e2UD5aa+HReQ==" workbookSaltValue="VPThrJo4gweSM8V15xja7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AT10" i="4"/>
  <c r="AL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<sst xmlns="http://schemas.openxmlformats.org/spreadsheetml/2006/main" count="231" uniqueCount="116">
  <si>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</si>
  <si>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</si>
  <si>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</si>
  <si>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</si>
  <si>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</si>
  <si>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</si>
  <si>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</si>
  <si>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</si>
  <si>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</si>
  <si>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</si>
  <si>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</si>
  <si>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</si>
  <si>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</si>
  <si>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</si>
  <si>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</si>
  <si>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</si>
  <si>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</si>
  <si>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</si>
  <si>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</si>
  <si>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</si>
  <si>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</si>
  <si>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</si>
  <si>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</si>
  <si>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</si>
  <si>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</si>
  <si>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</si>
  <si>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</si>
  <si>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</si>
  <si>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</si>
  <si>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</si>
  <si>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</si>
  <si>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</si>
  <si>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</si>
  <si>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</si>
  <si>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</si>
  <si>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</si>
  <si>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</si>
  <si>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</si>
  <si>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</si>
  <si>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</si>
  <si>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</si>
  <si>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</si>
  <si>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</si>
  <si>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</si>
  <si>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</si>
  <si>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</si>
  <si>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</si>
  <si>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</si>
  <si>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</si>
  <si>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</si>
  <si>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</si>
  <si>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</si>
  <si>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</si>
  <si>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</si>
  <si>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</si>
  <si>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</si>
  <si>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</si>
  <si>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</si>
  <si>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</si>
  <si>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</si>
  <si>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</si>
  <si>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</si>
  <si>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</si>
  <si>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</si>
  <si>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</si>
  <si>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</si>
  <si>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</si>
  <si>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</si>
  <si>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</si>
  <si>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</si>
  <si>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</si>
  <si>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</si>
  <si>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</si>
  <si>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</si>
  <si>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</si>
  <si>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</si>
  <si>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</si>
  <si>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</si>
  <si>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</si>
  <si>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</si>
  <si>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</si>
  <si>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</si>
  <si>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</si>
  <si>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</si>
  <si>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</si>
  <si>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</si>
  <si>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</si>
  <si>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</si>
  <si>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</si>
  <si>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</si>
  <si>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</si>
  <si>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</si>
  <si>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</si>
  <si>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</si>
  <si>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</si>
  <si>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</si>
  <si>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</si>
  <si>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</si>
  <si>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</si>
  <si>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</si>
  <si>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</si>
  <si>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</si>
  <si>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</si>
  <si>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</si>
  <si>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</si>
  <si>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</si>
  <si>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</si>
  <si>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</si>
  <si>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</si>
  <si>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</si>
  <si>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</si>
  <si>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</si>
  <si>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</si>
  <si>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現在までに耐用年数を経過した管渠施設は存在しないが、処理場の機械設備等で更新時期を迎えているものがある。</t>
    <phoneticPr fontId="4"/>
  </si>
  <si>
    <t>本市では、使用料単価が全国及び類似団体との比較において低単価となっている。経費回収率についても100%を大きく下回っている状況であり、今後、人口減少や節水機器の普及、未普及対策事業の終了に伴い有収水量の大幅な増加が見込めないことが想定される。このような状況の中で、下水道事業が将来にわたって安定的に継続していくために使用料の見直しに向けた取り組みを進めている。</t>
    <rPh sb="126" eb="128">
      <t>ジョウキョウ</t>
    </rPh>
    <rPh sb="129" eb="130">
      <t>ナカ</t>
    </rPh>
    <rPh sb="158" eb="161">
      <t>シヨウリョウ</t>
    </rPh>
    <rPh sb="162" eb="164">
      <t>ミナオ</t>
    </rPh>
    <rPh sb="166" eb="167">
      <t>ム</t>
    </rPh>
    <rPh sb="169" eb="170">
      <t>ト</t>
    </rPh>
    <rPh sb="171" eb="172">
      <t>ク</t>
    </rPh>
    <rPh sb="174" eb="175">
      <t>スス</t>
    </rPh>
    <phoneticPr fontId="4"/>
  </si>
  <si>
    <t>経常収支比率は、健全経営の水準とされる100%を上回っているが、経費回収率は100%を下回っている。これは、汚水処理費が使用料収入で賄いきれておらず、一般会計からの繰入金等使用料以外の収入に依存している状態であり、維持管理費等コスト縮減と接続率の向上、使用料の適正化などによる適正収入の確保に取り組む必要がある。
流動比率については、100%を下回っているが、現金預金(流動資産)の増加や企業債(流動負債)の減少に伴い改善している。
なお、企業債残高対事業規模比率については、一般会計負担額を公共下水道事業、特定環境保全公共下水道事業及び農業集落排水事業の総額に対して算出しているため、事業別での比率は正しい数値となっていない。</t>
    <rPh sb="32" eb="34">
      <t>ケイヒ</t>
    </rPh>
    <rPh sb="34" eb="37">
      <t>カイシュウリツ</t>
    </rPh>
    <rPh sb="43" eb="45">
      <t>シタマワ</t>
    </rPh>
    <rPh sb="75" eb="77">
      <t>イッパン</t>
    </rPh>
    <rPh sb="77" eb="79">
      <t>カイケイ</t>
    </rPh>
    <rPh sb="82" eb="85">
      <t>クリイレキン</t>
    </rPh>
    <rPh sb="85" eb="86">
      <t>トウ</t>
    </rPh>
    <rPh sb="86" eb="89">
      <t>シヨウリョウ</t>
    </rPh>
    <rPh sb="89" eb="91">
      <t>イガイ</t>
    </rPh>
    <rPh sb="92" eb="94">
      <t>シュウニュウ</t>
    </rPh>
    <rPh sb="95" eb="97">
      <t>イゾン</t>
    </rPh>
    <rPh sb="101" eb="103">
      <t>ジョウタイ</t>
    </rPh>
    <rPh sb="119" eb="121">
      <t>セツゾク</t>
    </rPh>
    <rPh sb="126" eb="129">
      <t>シヨウリョウ</t>
    </rPh>
    <rPh sb="130" eb="133">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</si>
</sst>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8-4622-8E7C-8265CFE3AB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7.0000000000000007E-2</c:v>
                </c:pt>
                <c:pt idx="4">
                  <c:v>0.06</c:v>
                </c:pt>
              </c:numCache>
            </c:numRef>
          </c:val>
          <c:smooth val="0"/>
          <c:extLst>
            <c:ext xmlns:c16="http://schemas.microsoft.com/office/drawing/2014/chart" uri="{C3380CC4-5D6E-409C-BE32-E72D297353CC}">
              <c16:uniqueId val="{00000001-B9F8-4622-8E7C-8265CFE3AB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56.81</c:v>
                </c:pt>
                <c:pt idx="1">
                  <c:v>59.26</c:v>
                </c:pt>
                <c:pt idx="2">
                  <c:v>56.77</c:v>
                </c:pt>
                <c:pt idx="3">
                  <c:v>54.69</c:v>
                </c:pt>
                <c:pt idx="4">
                  <c:v>57</c:v>
                </c:pt>
              </c:numCache>
            </c:numRef>
          </c:val>
          <c:extLst>
            <c:ext xmlns:c16="http://schemas.microsoft.com/office/drawing/2014/chart" uri="{C3380CC4-5D6E-409C-BE32-E72D297353CC}">
              <c16:uniqueId val="{00000000-1EDF-4AE8-BB64-B1276F4410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54.86</c:v>
                </c:pt>
                <c:pt idx="4">
                  <c:v>55.04</c:v>
                </c:pt>
              </c:numCache>
            </c:numRef>
          </c:val>
          <c:smooth val="0"/>
          <c:extLst>
            <c:ext xmlns:c16="http://schemas.microsoft.com/office/drawing/2014/chart" uri="{C3380CC4-5D6E-409C-BE32-E72D297353CC}">
              <c16:uniqueId val="{00000001-1EDF-4AE8-BB64-B1276F4410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83.63</c:v>
                </c:pt>
                <c:pt idx="1">
                  <c:v>84.18</c:v>
                </c:pt>
                <c:pt idx="2">
                  <c:v>85.06</c:v>
                </c:pt>
                <c:pt idx="3">
                  <c:v>85.45</c:v>
                </c:pt>
                <c:pt idx="4">
                  <c:v>85.36</c:v>
                </c:pt>
              </c:numCache>
            </c:numRef>
          </c:val>
          <c:extLst>
            <c:ext xmlns:c16="http://schemas.microsoft.com/office/drawing/2014/chart" uri="{C3380CC4-5D6E-409C-BE32-E72D297353CC}">
              <c16:uniqueId val="{00000000-FF19-4402-B730-A4097BD504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91.37</c:v>
                </c:pt>
                <c:pt idx="4">
                  <c:v>91.92</c:v>
                </c:pt>
              </c:numCache>
            </c:numRef>
          </c:val>
          <c:smooth val="0"/>
          <c:extLst>
            <c:ext xmlns:c16="http://schemas.microsoft.com/office/drawing/2014/chart" uri="{C3380CC4-5D6E-409C-BE32-E72D297353CC}">
              <c16:uniqueId val="{00000001-FF19-4402-B730-A4097BD504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108.64</c:v>
                </c:pt>
                <c:pt idx="1">
                  <c:v>105.54</c:v>
                </c:pt>
                <c:pt idx="2">
                  <c:v>101.37</c:v>
                </c:pt>
                <c:pt idx="3">
                  <c:v>101</c:v>
                </c:pt>
                <c:pt idx="4">
                  <c:v>101.08</c:v>
                </c:pt>
              </c:numCache>
            </c:numRef>
          </c:val>
          <c:extLst>
            <c:ext xmlns:c16="http://schemas.microsoft.com/office/drawing/2014/chart" uri="{C3380CC4-5D6E-409C-BE32-E72D297353CC}">
              <c16:uniqueId val="{00000000-FB57-49D3-8759-4941E57F4E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107.81</c:v>
                </c:pt>
                <c:pt idx="2">
                  <c:v>107.54</c:v>
                </c:pt>
                <c:pt idx="3">
                  <c:v>105.35</c:v>
                </c:pt>
                <c:pt idx="4">
                  <c:v>106.8</c:v>
                </c:pt>
              </c:numCache>
            </c:numRef>
          </c:val>
          <c:smooth val="0"/>
          <c:extLst>
            <c:ext xmlns:c16="http://schemas.microsoft.com/office/drawing/2014/chart" uri="{C3380CC4-5D6E-409C-BE32-E72D297353CC}">
              <c16:uniqueId val="{00000001-FB57-49D3-8759-4941E57F4E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48.72</c:v>
                </c:pt>
                <c:pt idx="1">
                  <c:v>49.78</c:v>
                </c:pt>
                <c:pt idx="2">
                  <c:v>50.93</c:v>
                </c:pt>
                <c:pt idx="3">
                  <c:v>51.59</c:v>
                </c:pt>
                <c:pt idx="4">
                  <c:v>52.83</c:v>
                </c:pt>
              </c:numCache>
            </c:numRef>
          </c:val>
          <c:extLst>
            <c:ext xmlns:c16="http://schemas.microsoft.com/office/drawing/2014/chart" uri="{C3380CC4-5D6E-409C-BE32-E72D297353CC}">
              <c16:uniqueId val="{00000000-9B96-49CD-96B0-10F7998755B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19.93</c:v>
                </c:pt>
                <c:pt idx="2">
                  <c:v>21.94</c:v>
                </c:pt>
                <c:pt idx="3">
                  <c:v>29.42</c:v>
                </c:pt>
                <c:pt idx="4">
                  <c:v>31.14</c:v>
                </c:pt>
              </c:numCache>
            </c:numRef>
          </c:val>
          <c:smooth val="0"/>
          <c:extLst>
            <c:ext xmlns:c16="http://schemas.microsoft.com/office/drawing/2014/chart" uri="{C3380CC4-5D6E-409C-BE32-E72D297353CC}">
              <c16:uniqueId val="{00000001-9B96-49CD-96B0-10F7998755B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C-4A6E-8384-BFD31430CF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0.74</c:v>
                </c:pt>
                <c:pt idx="4" formatCode="#,##0.00;&quot;△&quot;#,##0.00;&quot;-&quot;">
                  <c:v>0.76</c:v>
                </c:pt>
              </c:numCache>
            </c:numRef>
          </c:val>
          <c:smooth val="0"/>
          <c:extLst>
            <c:ext xmlns:c16="http://schemas.microsoft.com/office/drawing/2014/chart" uri="{C3380CC4-5D6E-409C-BE32-E72D297353CC}">
              <c16:uniqueId val="{00000001-6F2C-4A6E-8384-BFD31430CF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C1-4232-8C52-250B3DEFBB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18.2</c:v>
                </c:pt>
                <c:pt idx="2">
                  <c:v>19.059999999999999</c:v>
                </c:pt>
                <c:pt idx="3">
                  <c:v>26.07</c:v>
                </c:pt>
                <c:pt idx="4">
                  <c:v>26.89</c:v>
                </c:pt>
              </c:numCache>
            </c:numRef>
          </c:val>
          <c:smooth val="0"/>
          <c:extLst>
            <c:ext xmlns:c16="http://schemas.microsoft.com/office/drawing/2014/chart" uri="{C3380CC4-5D6E-409C-BE32-E72D297353CC}">
              <c16:uniqueId val="{00000001-1DC1-4232-8C52-250B3DEFBB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36.369999999999997</c:v>
                </c:pt>
                <c:pt idx="1">
                  <c:v>34.31</c:v>
                </c:pt>
                <c:pt idx="2">
                  <c:v>51.48</c:v>
                </c:pt>
                <c:pt idx="3">
                  <c:v>63.8</c:v>
                </c:pt>
                <c:pt idx="4">
                  <c:v>67.44</c:v>
                </c:pt>
              </c:numCache>
            </c:numRef>
          </c:val>
          <c:extLst>
            <c:ext xmlns:c16="http://schemas.microsoft.com/office/drawing/2014/chart" uri="{C3380CC4-5D6E-409C-BE32-E72D297353CC}">
              <c16:uniqueId val="{00000000-861C-45E6-A1A0-6B7168AAAF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48.56</c:v>
                </c:pt>
                <c:pt idx="2">
                  <c:v>47.58</c:v>
                </c:pt>
                <c:pt idx="3">
                  <c:v>65.87</c:v>
                </c:pt>
                <c:pt idx="4">
                  <c:v>77.260000000000005</c:v>
                </c:pt>
              </c:numCache>
            </c:numRef>
          </c:val>
          <c:smooth val="0"/>
          <c:extLst>
            <c:ext xmlns:c16="http://schemas.microsoft.com/office/drawing/2014/chart" uri="{C3380CC4-5D6E-409C-BE32-E72D297353CC}">
              <c16:uniqueId val="{00000001-861C-45E6-A1A0-6B7168AAAF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2125.79</c:v>
                </c:pt>
                <c:pt idx="1">
                  <c:v>2013.7</c:v>
                </c:pt>
                <c:pt idx="2">
                  <c:v>1604.66</c:v>
                </c:pt>
                <c:pt idx="3">
                  <c:v>1589.4</c:v>
                </c:pt>
                <c:pt idx="4">
                  <c:v>1653.57</c:v>
                </c:pt>
              </c:numCache>
            </c:numRef>
          </c:val>
          <c:extLst>
            <c:ext xmlns:c16="http://schemas.microsoft.com/office/drawing/2014/chart" uri="{C3380CC4-5D6E-409C-BE32-E72D297353CC}">
              <c16:uniqueId val="{00000000-8A57-45A7-9C99-ECC84BC07A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742.08</c:v>
                </c:pt>
                <c:pt idx="4">
                  <c:v>730.84</c:v>
                </c:pt>
              </c:numCache>
            </c:numRef>
          </c:val>
          <c:smooth val="0"/>
          <c:extLst>
            <c:ext xmlns:c16="http://schemas.microsoft.com/office/drawing/2014/chart" uri="{C3380CC4-5D6E-409C-BE32-E72D297353CC}">
              <c16:uniqueId val="{00000001-8A57-45A7-9C99-ECC84BC07A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64.48</c:v>
                </c:pt>
                <c:pt idx="1">
                  <c:v>64.459999999999994</c:v>
                </c:pt>
                <c:pt idx="2">
                  <c:v>56.55</c:v>
                </c:pt>
                <c:pt idx="3">
                  <c:v>57.35</c:v>
                </c:pt>
                <c:pt idx="4">
                  <c:v>57.21</c:v>
                </c:pt>
              </c:numCache>
            </c:numRef>
          </c:val>
          <c:extLst>
            <c:ext xmlns:c16="http://schemas.microsoft.com/office/drawing/2014/chart" uri="{C3380CC4-5D6E-409C-BE32-E72D297353CC}">
              <c16:uniqueId val="{00000000-1560-4879-8AEB-60F26DCA993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86.51</c:v>
                </c:pt>
                <c:pt idx="4">
                  <c:v>89.17</c:v>
                </c:pt>
              </c:numCache>
            </c:numRef>
          </c:val>
          <c:smooth val="0"/>
          <c:extLst>
            <c:ext xmlns:c16="http://schemas.microsoft.com/office/drawing/2014/chart" uri="{C3380CC4-5D6E-409C-BE32-E72D297353CC}">
              <c16:uniqueId val="{00000001-1560-4879-8AEB-60F26DCA993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149.62</c:v>
                </c:pt>
                <c:pt idx="1">
                  <c:v>149.96</c:v>
                </c:pt>
                <c:pt idx="2">
                  <c:v>149.79</c:v>
                </c:pt>
                <c:pt idx="3">
                  <c:v>149.91</c:v>
                </c:pt>
                <c:pt idx="4">
                  <c:v>150.08000000000001</c:v>
                </c:pt>
              </c:numCache>
            </c:numRef>
          </c:val>
          <c:extLst>
            <c:ext xmlns:c16="http://schemas.microsoft.com/office/drawing/2014/chart" uri="{C3380CC4-5D6E-409C-BE32-E72D297353CC}">
              <c16:uniqueId val="{00000000-8C6F-4715-9249-3E0E3FF8D9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188.24</c:v>
                </c:pt>
                <c:pt idx="4">
                  <c:v>184.85</c:v>
                </c:pt>
              </c:numCache>
            </c:numRef>
          </c:val>
          <c:smooth val="0"/>
          <c:extLst>
            <c:ext xmlns:c16="http://schemas.microsoft.com/office/drawing/2014/chart" uri="{C3380CC4-5D6E-409C-BE32-E72D297353CC}">
              <c16:uniqueId val="{00000001-8C6F-4715-9249-3E0E3FF8D9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吉野川市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Cd1</v>
      </c>
      <c r="X8" s="64"/>
      <c r="Y8" s="64"/>
      <c r="Z8" s="64"/>
      <c r="AA8" s="64"/>
      <c r="AB8" s="64"/>
      <c r="AC8" s="64"/>
      <c r="AD8" s="65" t="str">
        <f>データ!$M$6</f>
        <v>非設置</v>
      </c>
      <c r="AE8" s="65"/>
      <c r="AF8" s="65"/>
      <c r="AG8" s="65"/>
      <c r="AH8" s="65"/>
      <c r="AI8" s="65"/>
      <c r="AJ8" s="65"/>
      <c r="AK8" s="3"/>
      <c r="AL8" s="44">
        <f>データ!S6</f>
        <v>38265</v>
      </c>
      <c r="AM8" s="44"/>
      <c r="AN8" s="44"/>
      <c r="AO8" s="44"/>
      <c r="AP8" s="44"/>
      <c r="AQ8" s="44"/>
      <c r="AR8" s="44"/>
      <c r="AS8" s="44"/>
      <c r="AT8" s="45">
        <f>データ!T6</f>
        <v>144.13999999999999</v>
      </c>
      <c r="AU8" s="45"/>
      <c r="AV8" s="45"/>
      <c r="AW8" s="45"/>
      <c r="AX8" s="45"/>
      <c r="AY8" s="45"/>
      <c r="AZ8" s="45"/>
      <c r="BA8" s="45"/>
      <c r="BB8" s="45">
        <f>データ!U6</f>
        <v>265.47000000000003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59.52</v>
      </c>
      <c r="J10" s="45"/>
      <c r="K10" s="45"/>
      <c r="L10" s="45"/>
      <c r="M10" s="45"/>
      <c r="N10" s="45"/>
      <c r="O10" s="45"/>
      <c r="P10" s="45">
        <f>データ!P6</f>
        <v>41.85</v>
      </c>
      <c r="Q10" s="45"/>
      <c r="R10" s="45"/>
      <c r="S10" s="45"/>
      <c r="T10" s="45"/>
      <c r="U10" s="45"/>
      <c r="V10" s="45"/>
      <c r="W10" s="45">
        <f>データ!Q6</f>
        <v>92.93</v>
      </c>
      <c r="X10" s="45"/>
      <c r="Y10" s="45"/>
      <c r="Z10" s="45"/>
      <c r="AA10" s="45"/>
      <c r="AB10" s="45"/>
      <c r="AC10" s="45"/>
      <c r="AD10" s="44">
        <f>データ!R6</f>
        <v>1980</v>
      </c>
      <c r="AE10" s="44"/>
      <c r="AF10" s="44"/>
      <c r="AG10" s="44"/>
      <c r="AH10" s="44"/>
      <c r="AI10" s="44"/>
      <c r="AJ10" s="44"/>
      <c r="AK10" s="2"/>
      <c r="AL10" s="44">
        <f>データ!V6</f>
        <v>15883</v>
      </c>
      <c r="AM10" s="44"/>
      <c r="AN10" s="44"/>
      <c r="AO10" s="44"/>
      <c r="AP10" s="44"/>
      <c r="AQ10" s="44"/>
      <c r="AR10" s="44"/>
      <c r="AS10" s="44"/>
      <c r="AT10" s="45">
        <f>データ!W6</f>
        <v>7.29</v>
      </c>
      <c r="AU10" s="45"/>
      <c r="AV10" s="45"/>
      <c r="AW10" s="45"/>
      <c r="AX10" s="45"/>
      <c r="AY10" s="45"/>
      <c r="AZ10" s="45"/>
      <c r="BA10" s="45"/>
      <c r="BB10" s="45">
        <f>データ!X6</f>
        <v>2178.7399999999998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3zh6Jh6RclzLxpIuXSqAU2+sLjF19YQnqBLuZXdVF2vatRc908KmmMDBHjZydfhgslYKaCMD7wsW6KsODP4Og==" saltValue="7I/o5ZqLjU/CUA3Txk6O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362051</v>
      </c>
      <c r="D6" s="19">
        <f t="shared" si="3"/>
        <v>46</v>
      </c>
      <c r="E6" s="19">
        <f t="shared" si="3"/>
        <v>17</v>
      </c>
      <c r="F6" s="19">
        <f t="shared" si="3"/>
        <v>1</v>
      </c>
      <c r="G6" s="19">
        <f t="shared" si="3"/>
        <v>0</v>
      </c>
      <c r="H6" s="19" t="str">
        <f t="shared" si="3"/>
        <v>徳島県　吉野川市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59.52</v>
      </c>
      <c r="P6" s="20">
        <f t="shared" si="3"/>
        <v>41.85</v>
      </c>
      <c r="Q6" s="20">
        <f t="shared" si="3"/>
        <v>92.93</v>
      </c>
      <c r="R6" s="20">
        <f t="shared" si="3"/>
        <v>1980</v>
      </c>
      <c r="S6" s="20">
        <f t="shared" si="3"/>
        <v>38265</v>
      </c>
      <c r="T6" s="20">
        <f t="shared" si="3"/>
        <v>144.13999999999999</v>
      </c>
      <c r="U6" s="20">
        <f t="shared" si="3"/>
        <v>265.47000000000003</v>
      </c>
      <c r="V6" s="20">
        <f t="shared" si="3"/>
        <v>15883</v>
      </c>
      <c r="W6" s="20">
        <f t="shared" si="3"/>
        <v>7.29</v>
      </c>
      <c r="X6" s="20">
        <f t="shared" si="3"/>
        <v>2178.7399999999998</v>
      </c>
      <c r="Y6" s="21">
        <f>IF(Y7="",NA(),Y7)</f>
        <v>108.64</v>
      </c>
      <c r="Z6" s="21">
        <f t="shared" ref="Z6:AH6" si="4">IF(Z7="",NA(),Z7)</f>
        <v>105.54</v>
      </c>
      <c r="AA6" s="21">
        <f t="shared" si="4"/>
        <v>101.37</v>
      </c>
      <c r="AB6" s="21">
        <f t="shared" si="4"/>
        <v>101</v>
      </c>
      <c r="AC6" s="21">
        <f t="shared" si="4"/>
        <v>101.08</v>
      </c>
      <c r="AD6" s="21">
        <f t="shared" si="4"/>
        <v>109.21</v>
      </c>
      <c r="AE6" s="21">
        <f t="shared" si="4"/>
        <v>107.81</v>
      </c>
      <c r="AF6" s="21">
        <f t="shared" si="4"/>
        <v>107.54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18.2</v>
      </c>
      <c r="AQ6" s="21">
        <f t="shared" si="5"/>
        <v>19.059999999999999</v>
      </c>
      <c r="AR6" s="21">
        <f t="shared" si="5"/>
        <v>26.07</v>
      </c>
      <c r="AS6" s="21">
        <f t="shared" si="5"/>
        <v>26.89</v>
      </c>
      <c r="AT6" s="20" t="str">
        <f>IF(AT7="","",IF(AT7="-","【-】","【"&amp;SUBSTITUTE(TEXT(AT7,"#,##0.00"),"-","△")&amp;"】"))</f>
        <v>【3.03】</v>
      </c>
      <c r="AU6" s="21">
        <f>IF(AU7="",NA(),AU7)</f>
        <v>36.369999999999997</v>
      </c>
      <c r="AV6" s="21">
        <f t="shared" ref="AV6:BD6" si="6">IF(AV7="",NA(),AV7)</f>
        <v>34.31</v>
      </c>
      <c r="AW6" s="21">
        <f t="shared" si="6"/>
        <v>51.48</v>
      </c>
      <c r="AX6" s="21">
        <f t="shared" si="6"/>
        <v>63.8</v>
      </c>
      <c r="AY6" s="21">
        <f t="shared" si="6"/>
        <v>67.44</v>
      </c>
      <c r="AZ6" s="21">
        <f t="shared" si="6"/>
        <v>57.26</v>
      </c>
      <c r="BA6" s="21">
        <f t="shared" si="6"/>
        <v>48.56</v>
      </c>
      <c r="BB6" s="21">
        <f t="shared" si="6"/>
        <v>47.58</v>
      </c>
      <c r="BC6" s="21">
        <f t="shared" si="6"/>
        <v>65.87</v>
      </c>
      <c r="BD6" s="21">
        <f t="shared" si="6"/>
        <v>77.260000000000005</v>
      </c>
      <c r="BE6" s="20" t="str">
        <f>IF(BE7="","",IF(BE7="-","【-】","【"&amp;SUBSTITUTE(TEXT(BE7,"#,##0.00"),"-","△")&amp;"】"))</f>
        <v>【78.43】</v>
      </c>
      <c r="BF6" s="21">
        <f>IF(BF7="",NA(),BF7)</f>
        <v>2125.79</v>
      </c>
      <c r="BG6" s="21">
        <f t="shared" ref="BG6:BO6" si="7">IF(BG7="",NA(),BG7)</f>
        <v>2013.7</v>
      </c>
      <c r="BH6" s="21">
        <f t="shared" si="7"/>
        <v>1604.66</v>
      </c>
      <c r="BI6" s="21">
        <f t="shared" si="7"/>
        <v>1589.4</v>
      </c>
      <c r="BJ6" s="21">
        <f t="shared" si="7"/>
        <v>1653.57</v>
      </c>
      <c r="BK6" s="21">
        <f t="shared" si="7"/>
        <v>1130.42</v>
      </c>
      <c r="BL6" s="21">
        <f t="shared" si="7"/>
        <v>1245.0999999999999</v>
      </c>
      <c r="BM6" s="21">
        <f t="shared" si="7"/>
        <v>1108.8</v>
      </c>
      <c r="BN6" s="21">
        <f t="shared" si="7"/>
        <v>742.08</v>
      </c>
      <c r="BO6" s="21">
        <f t="shared" si="7"/>
        <v>730.84</v>
      </c>
      <c r="BP6" s="20" t="str">
        <f>IF(BP7="","",IF(BP7="-","【-】","【"&amp;SUBSTITUTE(TEXT(BP7,"#,##0.00"),"-","△")&amp;"】"))</f>
        <v>【630.82】</v>
      </c>
      <c r="BQ6" s="21">
        <f>IF(BQ7="",NA(),BQ7)</f>
        <v>64.48</v>
      </c>
      <c r="BR6" s="21">
        <f t="shared" ref="BR6:BZ6" si="8">IF(BR7="",NA(),BR7)</f>
        <v>64.459999999999994</v>
      </c>
      <c r="BS6" s="21">
        <f t="shared" si="8"/>
        <v>56.55</v>
      </c>
      <c r="BT6" s="21">
        <f t="shared" si="8"/>
        <v>57.35</v>
      </c>
      <c r="BU6" s="21">
        <f t="shared" si="8"/>
        <v>57.21</v>
      </c>
      <c r="BV6" s="21">
        <f t="shared" si="8"/>
        <v>74.17</v>
      </c>
      <c r="BW6" s="21">
        <f t="shared" si="8"/>
        <v>79.77</v>
      </c>
      <c r="BX6" s="21">
        <f t="shared" si="8"/>
        <v>79.63</v>
      </c>
      <c r="BY6" s="21">
        <f t="shared" si="8"/>
        <v>86.51</v>
      </c>
      <c r="BZ6" s="21">
        <f t="shared" si="8"/>
        <v>89.17</v>
      </c>
      <c r="CA6" s="20" t="str">
        <f>IF(CA7="","",IF(CA7="-","【-】","【"&amp;SUBSTITUTE(TEXT(CA7,"#,##0.00"),"-","△")&amp;"】"))</f>
        <v>【97.81】</v>
      </c>
      <c r="CB6" s="21">
        <f>IF(CB7="",NA(),CB7)</f>
        <v>149.62</v>
      </c>
      <c r="CC6" s="21">
        <f t="shared" ref="CC6:CK6" si="9">IF(CC7="",NA(),CC7)</f>
        <v>149.96</v>
      </c>
      <c r="CD6" s="21">
        <f t="shared" si="9"/>
        <v>149.79</v>
      </c>
      <c r="CE6" s="21">
        <f t="shared" si="9"/>
        <v>149.91</v>
      </c>
      <c r="CF6" s="21">
        <f t="shared" si="9"/>
        <v>150.08000000000001</v>
      </c>
      <c r="CG6" s="21">
        <f t="shared" si="9"/>
        <v>230.95</v>
      </c>
      <c r="CH6" s="21">
        <f t="shared" si="9"/>
        <v>214.56</v>
      </c>
      <c r="CI6" s="21">
        <f t="shared" si="9"/>
        <v>213.66</v>
      </c>
      <c r="CJ6" s="21">
        <f t="shared" si="9"/>
        <v>188.24</v>
      </c>
      <c r="CK6" s="21">
        <f t="shared" si="9"/>
        <v>184.85</v>
      </c>
      <c r="CL6" s="20" t="str">
        <f>IF(CL7="","",IF(CL7="-","【-】","【"&amp;SUBSTITUTE(TEXT(CL7,"#,##0.00"),"-","△")&amp;"】"))</f>
        <v>【138.75】</v>
      </c>
      <c r="CM6" s="21">
        <f>IF(CM7="",NA(),CM7)</f>
        <v>56.81</v>
      </c>
      <c r="CN6" s="21">
        <f t="shared" ref="CN6:CV6" si="10">IF(CN7="",NA(),CN7)</f>
        <v>59.26</v>
      </c>
      <c r="CO6" s="21">
        <f t="shared" si="10"/>
        <v>56.77</v>
      </c>
      <c r="CP6" s="21">
        <f t="shared" si="10"/>
        <v>54.69</v>
      </c>
      <c r="CQ6" s="21">
        <f t="shared" si="10"/>
        <v>57</v>
      </c>
      <c r="CR6" s="21">
        <f t="shared" si="10"/>
        <v>49.27</v>
      </c>
      <c r="CS6" s="21">
        <f t="shared" si="10"/>
        <v>49.47</v>
      </c>
      <c r="CT6" s="21">
        <f t="shared" si="10"/>
        <v>48.19</v>
      </c>
      <c r="CU6" s="21">
        <f t="shared" si="10"/>
        <v>54.86</v>
      </c>
      <c r="CV6" s="21">
        <f t="shared" si="10"/>
        <v>55.04</v>
      </c>
      <c r="CW6" s="20" t="str">
        <f>IF(CW7="","",IF(CW7="-","【-】","【"&amp;SUBSTITUTE(TEXT(CW7,"#,##0.00"),"-","△")&amp;"】"))</f>
        <v>【58.94】</v>
      </c>
      <c r="CX6" s="21">
        <f>IF(CX7="",NA(),CX7)</f>
        <v>83.63</v>
      </c>
      <c r="CY6" s="21">
        <f t="shared" ref="CY6:DG6" si="11">IF(CY7="",NA(),CY7)</f>
        <v>84.18</v>
      </c>
      <c r="CZ6" s="21">
        <f t="shared" si="11"/>
        <v>85.06</v>
      </c>
      <c r="DA6" s="21">
        <f t="shared" si="11"/>
        <v>85.45</v>
      </c>
      <c r="DB6" s="21">
        <f t="shared" si="11"/>
        <v>85.36</v>
      </c>
      <c r="DC6" s="21">
        <f t="shared" si="11"/>
        <v>83.16</v>
      </c>
      <c r="DD6" s="21">
        <f t="shared" si="11"/>
        <v>82.06</v>
      </c>
      <c r="DE6" s="21">
        <f t="shared" si="11"/>
        <v>82.26</v>
      </c>
      <c r="DF6" s="21">
        <f t="shared" si="11"/>
        <v>91.37</v>
      </c>
      <c r="DG6" s="21">
        <f t="shared" si="11"/>
        <v>91.92</v>
      </c>
      <c r="DH6" s="20" t="str">
        <f>IF(DH7="","",IF(DH7="-","【-】","【"&amp;SUBSTITUTE(TEXT(DH7,"#,##0.00"),"-","△")&amp;"】"))</f>
        <v>【95.91】</v>
      </c>
      <c r="DI6" s="21">
        <f>IF(DI7="",NA(),DI7)</f>
        <v>48.72</v>
      </c>
      <c r="DJ6" s="21">
        <f t="shared" ref="DJ6:DR6" si="12">IF(DJ7="",NA(),DJ7)</f>
        <v>49.78</v>
      </c>
      <c r="DK6" s="21">
        <f t="shared" si="12"/>
        <v>50.93</v>
      </c>
      <c r="DL6" s="21">
        <f t="shared" si="12"/>
        <v>51.59</v>
      </c>
      <c r="DM6" s="21">
        <f t="shared" si="12"/>
        <v>52.83</v>
      </c>
      <c r="DN6" s="21">
        <f t="shared" si="12"/>
        <v>24.1</v>
      </c>
      <c r="DO6" s="21">
        <f t="shared" si="12"/>
        <v>19.93</v>
      </c>
      <c r="DP6" s="21">
        <f t="shared" si="12"/>
        <v>21.94</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362051</v>
      </c>
      <c r="D7" s="23">
        <v>46</v>
      </c>
      <c r="E7" s="23">
        <v>17</v>
      </c>
      <c r="F7" s="23">
        <v>1</v>
      </c>
      <c r="G7" s="23">
        <v>0</v>
      </c>
      <c r="H7" s="23" t="s">
        <v>96</v>
      </c>
      <c r="I7" s="23" t="s">
        <v>97</v>
      </c>
      <c r="J7" s="23" t="s">
        <v>98</v>
      </c>
      <c r="K7" s="23" t="s">
        <v>99</v>
      </c>
      <c r="L7" s="23" t="s">
        <v>100</v>
      </c>
      <c r="M7" s="23" t="s">
        <v>101</v>
      </c>
      <c r="N7" s="24" t="s">
        <v>102</v>
      </c>
      <c r="O7" s="24">
        <v>59.52</v>
      </c>
      <c r="P7" s="24">
        <v>41.85</v>
      </c>
      <c r="Q7" s="24">
        <v>92.93</v>
      </c>
      <c r="R7" s="24">
        <v>1980</v>
      </c>
      <c r="S7" s="24">
        <v>38265</v>
      </c>
      <c r="T7" s="24">
        <v>144.13999999999999</v>
      </c>
      <c r="U7" s="24">
        <v>265.47000000000003</v>
      </c>
      <c r="V7" s="24">
        <v>15883</v>
      </c>
      <c r="W7" s="24">
        <v>7.29</v>
      </c>
      <c r="X7" s="24">
        <v>2178.7399999999998</v>
      </c>
      <c r="Y7" s="24">
        <v>108.64</v>
      </c>
      <c r="Z7" s="24">
        <v>105.54</v>
      </c>
      <c r="AA7" s="24">
        <v>101.37</v>
      </c>
      <c r="AB7" s="24">
        <v>101</v>
      </c>
      <c r="AC7" s="24">
        <v>101.08</v>
      </c>
      <c r="AD7" s="24">
        <v>109.21</v>
      </c>
      <c r="AE7" s="24">
        <v>107.81</v>
      </c>
      <c r="AF7" s="24">
        <v>107.54</v>
      </c>
      <c r="AG7" s="24">
        <v>105.35</v>
      </c>
      <c r="AH7" s="24">
        <v>106.8</v>
      </c>
      <c r="AI7" s="24">
        <v>105.91</v>
      </c>
      <c r="AJ7" s="24">
        <v>0</v>
      </c>
      <c r="AK7" s="24">
        <v>0</v>
      </c>
      <c r="AL7" s="24">
        <v>0</v>
      </c>
      <c r="AM7" s="24">
        <v>0</v>
      </c>
      <c r="AN7" s="24">
        <v>0</v>
      </c>
      <c r="AO7" s="24">
        <v>15.73</v>
      </c>
      <c r="AP7" s="24">
        <v>18.2</v>
      </c>
      <c r="AQ7" s="24">
        <v>19.059999999999999</v>
      </c>
      <c r="AR7" s="24">
        <v>26.07</v>
      </c>
      <c r="AS7" s="24">
        <v>26.89</v>
      </c>
      <c r="AT7" s="24">
        <v>3.03</v>
      </c>
      <c r="AU7" s="24">
        <v>36.369999999999997</v>
      </c>
      <c r="AV7" s="24">
        <v>34.31</v>
      </c>
      <c r="AW7" s="24">
        <v>51.48</v>
      </c>
      <c r="AX7" s="24">
        <v>63.8</v>
      </c>
      <c r="AY7" s="24">
        <v>67.44</v>
      </c>
      <c r="AZ7" s="24">
        <v>57.26</v>
      </c>
      <c r="BA7" s="24">
        <v>48.56</v>
      </c>
      <c r="BB7" s="24">
        <v>47.58</v>
      </c>
      <c r="BC7" s="24">
        <v>65.87</v>
      </c>
      <c r="BD7" s="24">
        <v>77.260000000000005</v>
      </c>
      <c r="BE7" s="24">
        <v>78.430000000000007</v>
      </c>
      <c r="BF7" s="24">
        <v>2125.79</v>
      </c>
      <c r="BG7" s="24">
        <v>2013.7</v>
      </c>
      <c r="BH7" s="24">
        <v>1604.66</v>
      </c>
      <c r="BI7" s="24">
        <v>1589.4</v>
      </c>
      <c r="BJ7" s="24">
        <v>1653.57</v>
      </c>
      <c r="BK7" s="24">
        <v>1130.42</v>
      </c>
      <c r="BL7" s="24">
        <v>1245.0999999999999</v>
      </c>
      <c r="BM7" s="24">
        <v>1108.8</v>
      </c>
      <c r="BN7" s="24">
        <v>742.08</v>
      </c>
      <c r="BO7" s="24">
        <v>730.84</v>
      </c>
      <c r="BP7" s="24">
        <v>630.82000000000005</v>
      </c>
      <c r="BQ7" s="24">
        <v>64.48</v>
      </c>
      <c r="BR7" s="24">
        <v>64.459999999999994</v>
      </c>
      <c r="BS7" s="24">
        <v>56.55</v>
      </c>
      <c r="BT7" s="24">
        <v>57.35</v>
      </c>
      <c r="BU7" s="24">
        <v>57.21</v>
      </c>
      <c r="BV7" s="24">
        <v>74.17</v>
      </c>
      <c r="BW7" s="24">
        <v>79.77</v>
      </c>
      <c r="BX7" s="24">
        <v>79.63</v>
      </c>
      <c r="BY7" s="24">
        <v>86.51</v>
      </c>
      <c r="BZ7" s="24">
        <v>89.17</v>
      </c>
      <c r="CA7" s="24">
        <v>97.81</v>
      </c>
      <c r="CB7" s="24">
        <v>149.62</v>
      </c>
      <c r="CC7" s="24">
        <v>149.96</v>
      </c>
      <c r="CD7" s="24">
        <v>149.79</v>
      </c>
      <c r="CE7" s="24">
        <v>149.91</v>
      </c>
      <c r="CF7" s="24">
        <v>150.08000000000001</v>
      </c>
      <c r="CG7" s="24">
        <v>230.95</v>
      </c>
      <c r="CH7" s="24">
        <v>214.56</v>
      </c>
      <c r="CI7" s="24">
        <v>213.66</v>
      </c>
      <c r="CJ7" s="24">
        <v>188.24</v>
      </c>
      <c r="CK7" s="24">
        <v>184.85</v>
      </c>
      <c r="CL7" s="24">
        <v>138.75</v>
      </c>
      <c r="CM7" s="24">
        <v>56.81</v>
      </c>
      <c r="CN7" s="24">
        <v>59.26</v>
      </c>
      <c r="CO7" s="24">
        <v>56.77</v>
      </c>
      <c r="CP7" s="24">
        <v>54.69</v>
      </c>
      <c r="CQ7" s="24">
        <v>57</v>
      </c>
      <c r="CR7" s="24">
        <v>49.27</v>
      </c>
      <c r="CS7" s="24">
        <v>49.47</v>
      </c>
      <c r="CT7" s="24">
        <v>48.19</v>
      </c>
      <c r="CU7" s="24">
        <v>54.86</v>
      </c>
      <c r="CV7" s="24">
        <v>55.04</v>
      </c>
      <c r="CW7" s="24">
        <v>58.94</v>
      </c>
      <c r="CX7" s="24">
        <v>83.63</v>
      </c>
      <c r="CY7" s="24">
        <v>84.18</v>
      </c>
      <c r="CZ7" s="24">
        <v>85.06</v>
      </c>
      <c r="DA7" s="24">
        <v>85.45</v>
      </c>
      <c r="DB7" s="24">
        <v>85.36</v>
      </c>
      <c r="DC7" s="24">
        <v>83.16</v>
      </c>
      <c r="DD7" s="24">
        <v>82.06</v>
      </c>
      <c r="DE7" s="24">
        <v>82.26</v>
      </c>
      <c r="DF7" s="24">
        <v>91.37</v>
      </c>
      <c r="DG7" s="24">
        <v>91.92</v>
      </c>
      <c r="DH7" s="24">
        <v>95.91</v>
      </c>
      <c r="DI7" s="24">
        <v>48.72</v>
      </c>
      <c r="DJ7" s="24">
        <v>49.78</v>
      </c>
      <c r="DK7" s="24">
        <v>50.93</v>
      </c>
      <c r="DL7" s="24">
        <v>51.59</v>
      </c>
      <c r="DM7" s="24">
        <v>52.83</v>
      </c>
      <c r="DN7" s="24">
        <v>24.1</v>
      </c>
      <c r="DO7" s="24">
        <v>19.93</v>
      </c>
      <c r="DP7" s="24">
        <v>21.94</v>
      </c>
      <c r="DQ7" s="24">
        <v>29.42</v>
      </c>
      <c r="DR7" s="24">
        <v>31.14</v>
      </c>
      <c r="DS7" s="24">
        <v>41.09</v>
      </c>
      <c r="DT7" s="24">
        <v>0</v>
      </c>
      <c r="DU7" s="24">
        <v>0</v>
      </c>
      <c r="DV7" s="24">
        <v>0</v>
      </c>
      <c r="DW7" s="24">
        <v>0</v>
      </c>
      <c r="DX7" s="24">
        <v>0</v>
      </c>
      <c r="DY7" s="24">
        <v>0</v>
      </c>
      <c r="DZ7" s="24">
        <v>0</v>
      </c>
      <c r="EA7" s="24">
        <v>0</v>
      </c>
      <c r="EB7" s="24">
        <v>0.74</v>
      </c>
      <c r="EC7" s="24">
        <v>0.76</v>
      </c>
      <c r="ED7" s="24">
        <v>8.68</v>
      </c>
      <c r="EE7" s="24">
        <v>0</v>
      </c>
      <c r="EF7" s="24">
        <v>0</v>
      </c>
      <c r="EG7" s="24">
        <v>0</v>
      </c>
      <c r="EH7" s="24">
        <v>0</v>
      </c>
      <c r="EI7" s="24">
        <v>0</v>
      </c>
      <c r="EJ7" s="24">
        <v>0.1</v>
      </c>
      <c r="EK7" s="24">
        <v>0.32</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2025-01-30T08:01:44Z</cp:lastPrinted>
  <dcterms:created xsi:type="dcterms:W3CDTF">2025-01-24T07:06:02Z</dcterms:created>
  <dcterms:modified xsi:type="dcterms:W3CDTF">2025-02-17T00:44:17Z</dcterms:modified>
  <cp:category/>
</cp:coreProperties>
</file>