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c19-081\財政課共有フォルダ\☆☆電子データ移行フォルダ（仮）☆☆\00財政課共有\R06年度完結文書\D0000庶務（財政全般）\04　県（市町村課）照会・調査・通知\【2_7(金)17時〆】公営企業に係る経営比較分析表（令和５年度決算）の分析等について（依頼）\県回答\"/>
    </mc:Choice>
  </mc:AlternateContent>
  <xr:revisionPtr revIDLastSave="0" documentId="13_ncr:1_{1F197010-FEB8-448D-8D34-870B62D2E2A7}" xr6:coauthVersionLast="47" xr6:coauthVersionMax="47" xr10:uidLastSave="{00000000-0000-0000-0000-000000000000}"/>
  <workbookProtection workbookAlgorithmName="SHA-512" workbookHashValue="2h+MZHZCJSSm98F/Iejf1o5E2Lm0tp7mEtcf3noBmZhl8KUiQhjzUtV9Yy0pYfgY4Z3oMdo0rIHUxBFr9qWsXQ==" workbookSaltValue="ITNlqwB+z73H9OIk/hnUk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AT10" i="4"/>
  <c r="AL10" i="4"/>
  <c r="AL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<sst xmlns="http://schemas.openxmlformats.org/spreadsheetml/2006/main" count="257" uniqueCount="115">
  <si>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</si>
  <si>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</si>
  <si>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</si>
  <si>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</si>
  <si>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</si>
  <si>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</si>
  <si>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</si>
  <si>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</si>
  <si>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</si>
  <si>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</si>
  <si>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</si>
  <si>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</si>
  <si>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</si>
  <si>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</si>
  <si>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</si>
  <si>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</si>
  <si>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</si>
  <si>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</si>
  <si>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</si>
  <si>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</si>
  <si>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</si>
  <si>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</si>
  <si>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</si>
  <si>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</si>
  <si>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</si>
  <si>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</si>
  <si>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</si>
  <si>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</si>
  <si>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</si>
  <si>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</si>
  <si>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</si>
  <si>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</si>
  <si>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</si>
  <si>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</si>
  <si>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</si>
  <si>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</si>
  <si>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</si>
  <si>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</si>
  <si>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</si>
  <si>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</si>
  <si>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</si>
  <si>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</si>
  <si>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</si>
  <si>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</si>
  <si>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</si>
  <si>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</si>
  <si>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</si>
  <si>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</si>
  <si>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</si>
  <si>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</si>
  <si>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</si>
  <si>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</si>
  <si>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</si>
  <si>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</si>
  <si>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</si>
  <si>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</si>
  <si>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</si>
  <si>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</si>
  <si>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</si>
  <si>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</si>
  <si>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</si>
  <si>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</si>
  <si>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</si>
  <si>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</si>
  <si>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</si>
  <si>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</si>
  <si>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</si>
  <si>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</si>
  <si>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</si>
  <si>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</si>
  <si>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</si>
  <si>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</si>
  <si>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</si>
  <si>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</si>
  <si>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</si>
  <si>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</si>
  <si>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</si>
  <si>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</si>
  <si>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</si>
  <si>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</si>
  <si>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</si>
  <si>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</si>
  <si>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</si>
  <si>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</si>
  <si>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</si>
  <si>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</si>
  <si>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</si>
  <si>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</si>
  <si>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</si>
  <si>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</si>
  <si>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</si>
  <si>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</si>
  <si>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</si>
  <si>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</si>
  <si>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</si>
  <si>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</si>
  <si>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</si>
  <si>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</si>
  <si>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</si>
  <si>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</si>
  <si>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</si>
  <si>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</si>
  <si>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</si>
  <si>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</si>
  <si>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</si>
  <si>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</si>
  <si>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</si>
  <si>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</si>
  <si>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</si>
  <si>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</si>
  <si>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</si>
  <si>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</si>
  <si>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本市の公共下水道事業（汚水）は、平成21年から供用開始となっているため、耐用年数に達している管渠施設等もなく、老朽化による更新や修繕等が必要な施設は発生していない。
　公共下水道事業（雨水）においては、耐用年数を経過する施設も増え、今後も老朽化率は上昇する見通しである。引き続き、ストックマネジメント計画に基づき、維持管理また更新を行っていくとともに管渠改善率を注視しながら適切に対応していく。</t>
    <phoneticPr fontId="4"/>
  </si>
  <si>
    <t>　公共下水道事業（汚水）については、管渠等の施設関係の課題は少ないが、新たな管渠築造等に伴う、建設改良費及び企業債元利償還金の負担が経営の負担となるため、これまで以上に下水道接続率の向上等増収に向けた施策の実施また強化が必要となる。
　公共下水道事業（雨水）については、管渠及び関連施設の老朽化に対する対応が大きな課題となるため、ストックマネジメント計画及び鳴門市公共下水道事業経営戦略（第２次）と併せて、中長期的な視野を持って計画的にまた着実に事業執行を行っていく必要がある。</t>
    <phoneticPr fontId="4"/>
  </si>
  <si>
    <t>　本市は令和２年度より地方公営企業法を適用し、より詳細に財務状況を分析を行い、健全経営に向けフィードバックしている。
　経営状況については、経常収支比率は約108％となっており、概ね健全的な経営が行うことができている。また、経費回収率及び汚水処理原価についても昨年度よりさらに改善することができているが、これは普及促進の民間委託による地道な訪問活動、また下水道接続助成金を見直した効果が表れていると考えられる。一方、経費の削減の観点からは、特に維持管理において、より費用対効果を意識し実施しているが、昨今の物価上昇もあり十分に効果が得られず厳しい状況となっている。企業債残高対事業規模比率は下水道事業（汚水）については事業開始から年数が浅く、事業規模を拡大している段階であり、企業債残高が高いことから平均値と比べ非常に高水準となっているが、管渠築造工事の完了に伴い、徐々に減少方向に推移しており、今後も着実な工事の進捗による改善を図っていく。
　課題は依然として水洗化率及び下水道普及率が低水準であり、向上に向け新たな施策の検討、また徳島県や周辺自治体との情報共有も積極的に行い、施策に反映していく必要がある。また、財政面でも他会計繰入金に委ねる部分も多いことなどから、鳴門市公共下水道事業経営戦略（第２次）に基づいた中長期的な視野を持って、より適切な事業運営を目指していく。</t>
    <rPh sb="36" eb="37">
      <t>オコナ</t>
    </rPh>
    <rPh sb="266" eb="267">
      <t>エ</t>
    </rPh>
    <rPh sb="295" eb="298">
      <t>ゲスイドウ</t>
    </rPh>
    <rPh sb="298" eb="300">
      <t>ジギョウ</t>
    </rPh>
    <rPh sb="301" eb="303">
      <t>オスイ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</si>
</sst>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0.05</c:v>
                </c:pt>
                <c:pt idx="2" formatCode="#,##0.00;&quot;△&quot;#,##0.00">
                  <c:v>0</c:v>
                </c:pt>
                <c:pt idx="3">
                  <c:v>0.06</c:v>
                </c:pt>
                <c:pt idx="4" formatCode="#,##0.00;&quot;△&quot;#,##0.00">
                  <c:v>0</c:v>
                </c:pt>
              </c:numCache>
            </c:numRef>
          </c:val>
          <c:extLst>
            <c:ext xmlns:c16="http://schemas.microsoft.com/office/drawing/2014/chart" uri="{C3380CC4-5D6E-409C-BE32-E72D297353CC}">
              <c16:uniqueId val="{00000000-F1DA-401D-9723-1F4B1C0050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formatCode="#,##0.00;&quot;△&quot;#,##0.00">
                  <c:v>0</c:v>
                </c:pt>
                <c:pt idx="3" formatCode="#,##0.00;&quot;△&quot;#,##0.00">
                  <c:v>0</c:v>
                </c:pt>
                <c:pt idx="4">
                  <c:v>0.96</c:v>
                </c:pt>
              </c:numCache>
            </c:numRef>
          </c:val>
          <c:smooth val="0"/>
          <c:extLst>
            <c:ext xmlns:c16="http://schemas.microsoft.com/office/drawing/2014/chart" uri="{C3380CC4-5D6E-409C-BE32-E72D297353CC}">
              <c16:uniqueId val="{00000001-F1DA-401D-9723-1F4B1C0050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F0-4218-AF7D-339719102B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44.83</c:v>
                </c:pt>
                <c:pt idx="2">
                  <c:v>48</c:v>
                </c:pt>
                <c:pt idx="3">
                  <c:v>46.26</c:v>
                </c:pt>
                <c:pt idx="4">
                  <c:v>48.5</c:v>
                </c:pt>
              </c:numCache>
            </c:numRef>
          </c:val>
          <c:smooth val="0"/>
          <c:extLst>
            <c:ext xmlns:c16="http://schemas.microsoft.com/office/drawing/2014/chart" uri="{C3380CC4-5D6E-409C-BE32-E72D297353CC}">
              <c16:uniqueId val="{00000001-BFF0-4218-AF7D-339719102B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42.49</c:v>
                </c:pt>
                <c:pt idx="2">
                  <c:v>44.73</c:v>
                </c:pt>
                <c:pt idx="3">
                  <c:v>44.24</c:v>
                </c:pt>
                <c:pt idx="4">
                  <c:v>46.1</c:v>
                </c:pt>
              </c:numCache>
            </c:numRef>
          </c:val>
          <c:extLst>
            <c:ext xmlns:c16="http://schemas.microsoft.com/office/drawing/2014/chart" uri="{C3380CC4-5D6E-409C-BE32-E72D297353CC}">
              <c16:uniqueId val="{00000000-E5D6-4DCE-A866-F41FDFAE1D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60.57</c:v>
                </c:pt>
                <c:pt idx="2">
                  <c:v>56.11</c:v>
                </c:pt>
                <c:pt idx="3">
                  <c:v>56.49</c:v>
                </c:pt>
                <c:pt idx="4">
                  <c:v>59.74</c:v>
                </c:pt>
              </c:numCache>
            </c:numRef>
          </c:val>
          <c:smooth val="0"/>
          <c:extLst>
            <c:ext xmlns:c16="http://schemas.microsoft.com/office/drawing/2014/chart" uri="{C3380CC4-5D6E-409C-BE32-E72D297353CC}">
              <c16:uniqueId val="{00000001-E5D6-4DCE-A866-F41FDFAE1D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105.75</c:v>
                </c:pt>
                <c:pt idx="2">
                  <c:v>109.07</c:v>
                </c:pt>
                <c:pt idx="3">
                  <c:v>110.9</c:v>
                </c:pt>
                <c:pt idx="4">
                  <c:v>107.99</c:v>
                </c:pt>
              </c:numCache>
            </c:numRef>
          </c:val>
          <c:extLst>
            <c:ext xmlns:c16="http://schemas.microsoft.com/office/drawing/2014/chart" uri="{C3380CC4-5D6E-409C-BE32-E72D297353CC}">
              <c16:uniqueId val="{00000000-76A8-4D6A-8D1D-928E094F30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103.94</c:v>
                </c:pt>
                <c:pt idx="2">
                  <c:v>106.52</c:v>
                </c:pt>
                <c:pt idx="3">
                  <c:v>106.2</c:v>
                </c:pt>
                <c:pt idx="4">
                  <c:v>110.29</c:v>
                </c:pt>
              </c:numCache>
            </c:numRef>
          </c:val>
          <c:smooth val="0"/>
          <c:extLst>
            <c:ext xmlns:c16="http://schemas.microsoft.com/office/drawing/2014/chart" uri="{C3380CC4-5D6E-409C-BE32-E72D297353CC}">
              <c16:uniqueId val="{00000001-76A8-4D6A-8D1D-928E094F30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3.43</c:v>
                </c:pt>
                <c:pt idx="2">
                  <c:v>6.72</c:v>
                </c:pt>
                <c:pt idx="3">
                  <c:v>9.6</c:v>
                </c:pt>
                <c:pt idx="4">
                  <c:v>12.31</c:v>
                </c:pt>
              </c:numCache>
            </c:numRef>
          </c:val>
          <c:extLst>
            <c:ext xmlns:c16="http://schemas.microsoft.com/office/drawing/2014/chart" uri="{C3380CC4-5D6E-409C-BE32-E72D297353CC}">
              <c16:uniqueId val="{00000000-3D3D-401E-92A8-0AD95AF135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7.48</c:v>
                </c:pt>
                <c:pt idx="2">
                  <c:v>9.7200000000000006</c:v>
                </c:pt>
                <c:pt idx="3">
                  <c:v>11.95</c:v>
                </c:pt>
                <c:pt idx="4">
                  <c:v>17.48</c:v>
                </c:pt>
              </c:numCache>
            </c:numRef>
          </c:val>
          <c:smooth val="0"/>
          <c:extLst>
            <c:ext xmlns:c16="http://schemas.microsoft.com/office/drawing/2014/chart" uri="{C3380CC4-5D6E-409C-BE32-E72D297353CC}">
              <c16:uniqueId val="{00000001-3D3D-401E-92A8-0AD95AF135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6.29</c:v>
                </c:pt>
                <c:pt idx="4" formatCode="#,##0.00;&quot;△&quot;#,##0.00;&quot;-&quot;">
                  <c:v>7.65</c:v>
                </c:pt>
              </c:numCache>
            </c:numRef>
          </c:val>
          <c:extLst>
            <c:ext xmlns:c16="http://schemas.microsoft.com/office/drawing/2014/chart" uri="{C3380CC4-5D6E-409C-BE32-E72D297353CC}">
              <c16:uniqueId val="{00000000-2A67-42ED-AA9B-1BC88AB84E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0.77</c:v>
                </c:pt>
                <c:pt idx="4" formatCode="#,##0.00;&quot;△&quot;#,##0.00;&quot;-&quot;">
                  <c:v>1.07</c:v>
                </c:pt>
              </c:numCache>
            </c:numRef>
          </c:val>
          <c:smooth val="0"/>
          <c:extLst>
            <c:ext xmlns:c16="http://schemas.microsoft.com/office/drawing/2014/chart" uri="{C3380CC4-5D6E-409C-BE32-E72D297353CC}">
              <c16:uniqueId val="{00000001-2A67-42ED-AA9B-1BC88AB84E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671-47B6-9CC3-06553DE0B2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43.16</c:v>
                </c:pt>
                <c:pt idx="2">
                  <c:v>52.51</c:v>
                </c:pt>
                <c:pt idx="3">
                  <c:v>21.34</c:v>
                </c:pt>
                <c:pt idx="4">
                  <c:v>5.96</c:v>
                </c:pt>
              </c:numCache>
            </c:numRef>
          </c:val>
          <c:smooth val="0"/>
          <c:extLst>
            <c:ext xmlns:c16="http://schemas.microsoft.com/office/drawing/2014/chart" uri="{C3380CC4-5D6E-409C-BE32-E72D297353CC}">
              <c16:uniqueId val="{00000001-F671-47B6-9CC3-06553DE0B2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90.1</c:v>
                </c:pt>
                <c:pt idx="2">
                  <c:v>102.03</c:v>
                </c:pt>
                <c:pt idx="3">
                  <c:v>98.26</c:v>
                </c:pt>
                <c:pt idx="4">
                  <c:v>110.88</c:v>
                </c:pt>
              </c:numCache>
            </c:numRef>
          </c:val>
          <c:extLst>
            <c:ext xmlns:c16="http://schemas.microsoft.com/office/drawing/2014/chart" uri="{C3380CC4-5D6E-409C-BE32-E72D297353CC}">
              <c16:uniqueId val="{00000000-9172-4B79-9D23-0E5E27BEC8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52.04</c:v>
                </c:pt>
                <c:pt idx="2">
                  <c:v>72.17</c:v>
                </c:pt>
                <c:pt idx="3">
                  <c:v>79.94</c:v>
                </c:pt>
                <c:pt idx="4">
                  <c:v>85.11</c:v>
                </c:pt>
              </c:numCache>
            </c:numRef>
          </c:val>
          <c:smooth val="0"/>
          <c:extLst>
            <c:ext xmlns:c16="http://schemas.microsoft.com/office/drawing/2014/chart" uri="{C3380CC4-5D6E-409C-BE32-E72D297353CC}">
              <c16:uniqueId val="{00000001-9172-4B79-9D23-0E5E27BEC8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6257.95</c:v>
                </c:pt>
                <c:pt idx="2">
                  <c:v>5822.43</c:v>
                </c:pt>
                <c:pt idx="3">
                  <c:v>5569.46</c:v>
                </c:pt>
                <c:pt idx="4">
                  <c:v>5021.74</c:v>
                </c:pt>
              </c:numCache>
            </c:numRef>
          </c:val>
          <c:extLst>
            <c:ext xmlns:c16="http://schemas.microsoft.com/office/drawing/2014/chart" uri="{C3380CC4-5D6E-409C-BE32-E72D297353CC}">
              <c16:uniqueId val="{00000000-5D7B-43C7-AB55-B54E1E1ED8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1575.64</c:v>
                </c:pt>
                <c:pt idx="2">
                  <c:v>914.32</c:v>
                </c:pt>
                <c:pt idx="3">
                  <c:v>940.79</c:v>
                </c:pt>
                <c:pt idx="4">
                  <c:v>2528.25</c:v>
                </c:pt>
              </c:numCache>
            </c:numRef>
          </c:val>
          <c:smooth val="0"/>
          <c:extLst>
            <c:ext xmlns:c16="http://schemas.microsoft.com/office/drawing/2014/chart" uri="{C3380CC4-5D6E-409C-BE32-E72D297353CC}">
              <c16:uniqueId val="{00000001-5D7B-43C7-AB55-B54E1E1ED8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51.89</c:v>
                </c:pt>
                <c:pt idx="2">
                  <c:v>73.66</c:v>
                </c:pt>
                <c:pt idx="3">
                  <c:v>89.64</c:v>
                </c:pt>
                <c:pt idx="4">
                  <c:v>94.19</c:v>
                </c:pt>
              </c:numCache>
            </c:numRef>
          </c:val>
          <c:extLst>
            <c:ext xmlns:c16="http://schemas.microsoft.com/office/drawing/2014/chart" uri="{C3380CC4-5D6E-409C-BE32-E72D297353CC}">
              <c16:uniqueId val="{00000000-7C40-49DD-8E55-3FDC9F118E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73.209999999999994</c:v>
                </c:pt>
                <c:pt idx="2">
                  <c:v>75.599999999999994</c:v>
                </c:pt>
                <c:pt idx="3">
                  <c:v>74.13</c:v>
                </c:pt>
                <c:pt idx="4">
                  <c:v>67.989999999999995</c:v>
                </c:pt>
              </c:numCache>
            </c:numRef>
          </c:val>
          <c:smooth val="0"/>
          <c:extLst>
            <c:ext xmlns:c16="http://schemas.microsoft.com/office/drawing/2014/chart" uri="{C3380CC4-5D6E-409C-BE32-E72D297353CC}">
              <c16:uniqueId val="{00000001-7C40-49DD-8E55-3FDC9F118E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356.78</c:v>
                </c:pt>
                <c:pt idx="2">
                  <c:v>251.96</c:v>
                </c:pt>
                <c:pt idx="3">
                  <c:v>206.89</c:v>
                </c:pt>
                <c:pt idx="4">
                  <c:v>198.7</c:v>
                </c:pt>
              </c:numCache>
            </c:numRef>
          </c:val>
          <c:extLst>
            <c:ext xmlns:c16="http://schemas.microsoft.com/office/drawing/2014/chart" uri="{C3380CC4-5D6E-409C-BE32-E72D297353CC}">
              <c16:uniqueId val="{00000000-39A7-4DD6-B9F1-3796D18F78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229.52</c:v>
                </c:pt>
                <c:pt idx="2">
                  <c:v>211.98</c:v>
                </c:pt>
                <c:pt idx="3">
                  <c:v>221.86</c:v>
                </c:pt>
                <c:pt idx="4">
                  <c:v>228.51</c:v>
                </c:pt>
              </c:numCache>
            </c:numRef>
          </c:val>
          <c:smooth val="0"/>
          <c:extLst>
            <c:ext xmlns:c16="http://schemas.microsoft.com/office/drawing/2014/chart" uri="{C3380CC4-5D6E-409C-BE32-E72D297353CC}">
              <c16:uniqueId val="{00000001-39A7-4DD6-B9F1-3796D18F78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4" zoomScale="65" zoomScaleNormal="65" workbookViewId="0">
      <selection activeCell="CE51" sqref="CE5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鳴門市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Cc3</v>
      </c>
      <c r="X8" s="64"/>
      <c r="Y8" s="64"/>
      <c r="Z8" s="64"/>
      <c r="AA8" s="64"/>
      <c r="AB8" s="64"/>
      <c r="AC8" s="64"/>
      <c r="AD8" s="65" t="str">
        <f>データ!$M$6</f>
        <v>非設置</v>
      </c>
      <c r="AE8" s="65"/>
      <c r="AF8" s="65"/>
      <c r="AG8" s="65"/>
      <c r="AH8" s="65"/>
      <c r="AI8" s="65"/>
      <c r="AJ8" s="65"/>
      <c r="AK8" s="3"/>
      <c r="AL8" s="44">
        <f>データ!S6</f>
        <v>54033</v>
      </c>
      <c r="AM8" s="44"/>
      <c r="AN8" s="44"/>
      <c r="AO8" s="44"/>
      <c r="AP8" s="44"/>
      <c r="AQ8" s="44"/>
      <c r="AR8" s="44"/>
      <c r="AS8" s="44"/>
      <c r="AT8" s="45">
        <f>データ!T6</f>
        <v>135.66</v>
      </c>
      <c r="AU8" s="45"/>
      <c r="AV8" s="45"/>
      <c r="AW8" s="45"/>
      <c r="AX8" s="45"/>
      <c r="AY8" s="45"/>
      <c r="AZ8" s="45"/>
      <c r="BA8" s="45"/>
      <c r="BB8" s="45">
        <f>データ!U6</f>
        <v>398.3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54.81</v>
      </c>
      <c r="J10" s="45"/>
      <c r="K10" s="45"/>
      <c r="L10" s="45"/>
      <c r="M10" s="45"/>
      <c r="N10" s="45"/>
      <c r="O10" s="45"/>
      <c r="P10" s="45">
        <f>データ!P6</f>
        <v>11.84</v>
      </c>
      <c r="Q10" s="45"/>
      <c r="R10" s="45"/>
      <c r="S10" s="45"/>
      <c r="T10" s="45"/>
      <c r="U10" s="45"/>
      <c r="V10" s="45"/>
      <c r="W10" s="45">
        <f>データ!Q6</f>
        <v>105.03</v>
      </c>
      <c r="X10" s="45"/>
      <c r="Y10" s="45"/>
      <c r="Z10" s="45"/>
      <c r="AA10" s="45"/>
      <c r="AB10" s="45"/>
      <c r="AC10" s="45"/>
      <c r="AD10" s="44">
        <f>データ!R6</f>
        <v>4158</v>
      </c>
      <c r="AE10" s="44"/>
      <c r="AF10" s="44"/>
      <c r="AG10" s="44"/>
      <c r="AH10" s="44"/>
      <c r="AI10" s="44"/>
      <c r="AJ10" s="44"/>
      <c r="AK10" s="2"/>
      <c r="AL10" s="44">
        <f>データ!V6</f>
        <v>6338</v>
      </c>
      <c r="AM10" s="44"/>
      <c r="AN10" s="44"/>
      <c r="AO10" s="44"/>
      <c r="AP10" s="44"/>
      <c r="AQ10" s="44"/>
      <c r="AR10" s="44"/>
      <c r="AS10" s="44"/>
      <c r="AT10" s="45">
        <f>データ!W6</f>
        <v>2.0699999999999998</v>
      </c>
      <c r="AU10" s="45"/>
      <c r="AV10" s="45"/>
      <c r="AW10" s="45"/>
      <c r="AX10" s="45"/>
      <c r="AY10" s="45"/>
      <c r="AZ10" s="45"/>
      <c r="BA10" s="45"/>
      <c r="BB10" s="45">
        <f>データ!X6</f>
        <v>3061.84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VQYA/wkDRigEXA+vgc53Jm83LbxImmyWkG96Z0Kjbkf/kAstBBpb6J3kj+D/r2ArYSuRIffXIJ6E325X7fvxw==" saltValue="imi7n7usP7Tdbw6CB4Y9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362026</v>
      </c>
      <c r="D6" s="19">
        <f t="shared" si="3"/>
        <v>46</v>
      </c>
      <c r="E6" s="19">
        <f t="shared" si="3"/>
        <v>17</v>
      </c>
      <c r="F6" s="19">
        <f t="shared" si="3"/>
        <v>1</v>
      </c>
      <c r="G6" s="19">
        <f t="shared" si="3"/>
        <v>0</v>
      </c>
      <c r="H6" s="19" t="str">
        <f t="shared" si="3"/>
        <v>徳島県　鳴門市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54.81</v>
      </c>
      <c r="P6" s="20">
        <f t="shared" si="3"/>
        <v>11.84</v>
      </c>
      <c r="Q6" s="20">
        <f t="shared" si="3"/>
        <v>105.03</v>
      </c>
      <c r="R6" s="20">
        <f t="shared" si="3"/>
        <v>4158</v>
      </c>
      <c r="S6" s="20">
        <f t="shared" si="3"/>
        <v>54033</v>
      </c>
      <c r="T6" s="20">
        <f t="shared" si="3"/>
        <v>135.66</v>
      </c>
      <c r="U6" s="20">
        <f t="shared" si="3"/>
        <v>398.3</v>
      </c>
      <c r="V6" s="20">
        <f t="shared" si="3"/>
        <v>6338</v>
      </c>
      <c r="W6" s="20">
        <f t="shared" si="3"/>
        <v>2.0699999999999998</v>
      </c>
      <c r="X6" s="20">
        <f t="shared" si="3"/>
        <v>3061.84</v>
      </c>
      <c r="Y6" s="21" t="str">
        <f>IF(Y7="",NA(),Y7)</f>
        <v>-</v>
      </c>
      <c r="Z6" s="21">
        <f t="shared" ref="Z6:AH6" si="4">IF(Z7="",NA(),Z7)</f>
        <v>105.75</v>
      </c>
      <c r="AA6" s="21">
        <f t="shared" si="4"/>
        <v>109.07</v>
      </c>
      <c r="AB6" s="21">
        <f t="shared" si="4"/>
        <v>110.9</v>
      </c>
      <c r="AC6" s="21">
        <f t="shared" si="4"/>
        <v>107.99</v>
      </c>
      <c r="AD6" s="21" t="str">
        <f t="shared" si="4"/>
        <v>-</v>
      </c>
      <c r="AE6" s="21">
        <f t="shared" si="4"/>
        <v>103.94</v>
      </c>
      <c r="AF6" s="21">
        <f t="shared" si="4"/>
        <v>106.52</v>
      </c>
      <c r="AG6" s="21">
        <f t="shared" si="4"/>
        <v>106.2</v>
      </c>
      <c r="AH6" s="21">
        <f t="shared" si="4"/>
        <v>110.29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43.16</v>
      </c>
      <c r="AQ6" s="21">
        <f t="shared" si="5"/>
        <v>52.51</v>
      </c>
      <c r="AR6" s="21">
        <f t="shared" si="5"/>
        <v>21.34</v>
      </c>
      <c r="AS6" s="21">
        <f t="shared" si="5"/>
        <v>5.96</v>
      </c>
      <c r="AT6" s="20" t="str">
        <f>IF(AT7="","",IF(AT7="-","【-】","【"&amp;SUBSTITUTE(TEXT(AT7,"#,##0.00"),"-","△")&amp;"】"))</f>
        <v>【3.03】</v>
      </c>
      <c r="AU6" s="21" t="str">
        <f>IF(AU7="",NA(),AU7)</f>
        <v>-</v>
      </c>
      <c r="AV6" s="21">
        <f t="shared" ref="AV6:BD6" si="6">IF(AV7="",NA(),AV7)</f>
        <v>90.1</v>
      </c>
      <c r="AW6" s="21">
        <f t="shared" si="6"/>
        <v>102.03</v>
      </c>
      <c r="AX6" s="21">
        <f t="shared" si="6"/>
        <v>98.26</v>
      </c>
      <c r="AY6" s="21">
        <f t="shared" si="6"/>
        <v>110.88</v>
      </c>
      <c r="AZ6" s="21" t="str">
        <f t="shared" si="6"/>
        <v>-</v>
      </c>
      <c r="BA6" s="21">
        <f t="shared" si="6"/>
        <v>52.04</v>
      </c>
      <c r="BB6" s="21">
        <f t="shared" si="6"/>
        <v>72.17</v>
      </c>
      <c r="BC6" s="21">
        <f t="shared" si="6"/>
        <v>79.94</v>
      </c>
      <c r="BD6" s="21">
        <f t="shared" si="6"/>
        <v>85.11</v>
      </c>
      <c r="BE6" s="20" t="str">
        <f>IF(BE7="","",IF(BE7="-","【-】","【"&amp;SUBSTITUTE(TEXT(BE7,"#,##0.00"),"-","△")&amp;"】"))</f>
        <v>【78.43】</v>
      </c>
      <c r="BF6" s="21" t="str">
        <f>IF(BF7="",NA(),BF7)</f>
        <v>-</v>
      </c>
      <c r="BG6" s="21">
        <f t="shared" ref="BG6:BO6" si="7">IF(BG7="",NA(),BG7)</f>
        <v>6257.95</v>
      </c>
      <c r="BH6" s="21">
        <f t="shared" si="7"/>
        <v>5822.43</v>
      </c>
      <c r="BI6" s="21">
        <f t="shared" si="7"/>
        <v>5569.46</v>
      </c>
      <c r="BJ6" s="21">
        <f t="shared" si="7"/>
        <v>5021.74</v>
      </c>
      <c r="BK6" s="21" t="str">
        <f t="shared" si="7"/>
        <v>-</v>
      </c>
      <c r="BL6" s="21">
        <f t="shared" si="7"/>
        <v>1575.64</v>
      </c>
      <c r="BM6" s="21">
        <f t="shared" si="7"/>
        <v>914.32</v>
      </c>
      <c r="BN6" s="21">
        <f t="shared" si="7"/>
        <v>940.79</v>
      </c>
      <c r="BO6" s="21">
        <f t="shared" si="7"/>
        <v>2528.25</v>
      </c>
      <c r="BP6" s="20" t="str">
        <f>IF(BP7="","",IF(BP7="-","【-】","【"&amp;SUBSTITUTE(TEXT(BP7,"#,##0.00"),"-","△")&amp;"】"))</f>
        <v>【630.82】</v>
      </c>
      <c r="BQ6" s="21" t="str">
        <f>IF(BQ7="",NA(),BQ7)</f>
        <v>-</v>
      </c>
      <c r="BR6" s="21">
        <f t="shared" ref="BR6:BZ6" si="8">IF(BR7="",NA(),BR7)</f>
        <v>51.89</v>
      </c>
      <c r="BS6" s="21">
        <f t="shared" si="8"/>
        <v>73.66</v>
      </c>
      <c r="BT6" s="21">
        <f t="shared" si="8"/>
        <v>89.64</v>
      </c>
      <c r="BU6" s="21">
        <f t="shared" si="8"/>
        <v>94.19</v>
      </c>
      <c r="BV6" s="21" t="str">
        <f t="shared" si="8"/>
        <v>-</v>
      </c>
      <c r="BW6" s="21">
        <f t="shared" si="8"/>
        <v>73.209999999999994</v>
      </c>
      <c r="BX6" s="21">
        <f t="shared" si="8"/>
        <v>75.599999999999994</v>
      </c>
      <c r="BY6" s="21">
        <f t="shared" si="8"/>
        <v>74.13</v>
      </c>
      <c r="BZ6" s="21">
        <f t="shared" si="8"/>
        <v>67.989999999999995</v>
      </c>
      <c r="CA6" s="20" t="str">
        <f>IF(CA7="","",IF(CA7="-","【-】","【"&amp;SUBSTITUTE(TEXT(CA7,"#,##0.00"),"-","△")&amp;"】"))</f>
        <v>【97.81】</v>
      </c>
      <c r="CB6" s="21" t="str">
        <f>IF(CB7="",NA(),CB7)</f>
        <v>-</v>
      </c>
      <c r="CC6" s="21">
        <f t="shared" ref="CC6:CK6" si="9">IF(CC7="",NA(),CC7)</f>
        <v>356.78</v>
      </c>
      <c r="CD6" s="21">
        <f t="shared" si="9"/>
        <v>251.96</v>
      </c>
      <c r="CE6" s="21">
        <f t="shared" si="9"/>
        <v>206.89</v>
      </c>
      <c r="CF6" s="21">
        <f t="shared" si="9"/>
        <v>198.7</v>
      </c>
      <c r="CG6" s="21" t="str">
        <f t="shared" si="9"/>
        <v>-</v>
      </c>
      <c r="CH6" s="21">
        <f t="shared" si="9"/>
        <v>229.52</v>
      </c>
      <c r="CI6" s="21">
        <f t="shared" si="9"/>
        <v>211.98</v>
      </c>
      <c r="CJ6" s="21">
        <f t="shared" si="9"/>
        <v>221.86</v>
      </c>
      <c r="CK6" s="21">
        <f t="shared" si="9"/>
        <v>228.51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44.83</v>
      </c>
      <c r="CT6" s="21">
        <f t="shared" si="10"/>
        <v>48</v>
      </c>
      <c r="CU6" s="21">
        <f t="shared" si="10"/>
        <v>46.26</v>
      </c>
      <c r="CV6" s="21">
        <f t="shared" si="10"/>
        <v>48.5</v>
      </c>
      <c r="CW6" s="20" t="str">
        <f>IF(CW7="","",IF(CW7="-","【-】","【"&amp;SUBSTITUTE(TEXT(CW7,"#,##0.00"),"-","△")&amp;"】"))</f>
        <v>【58.94】</v>
      </c>
      <c r="CX6" s="21" t="str">
        <f>IF(CX7="",NA(),CX7)</f>
        <v>-</v>
      </c>
      <c r="CY6" s="21">
        <f t="shared" ref="CY6:DG6" si="11">IF(CY7="",NA(),CY7)</f>
        <v>42.49</v>
      </c>
      <c r="CZ6" s="21">
        <f t="shared" si="11"/>
        <v>44.73</v>
      </c>
      <c r="DA6" s="21">
        <f t="shared" si="11"/>
        <v>44.24</v>
      </c>
      <c r="DB6" s="21">
        <f t="shared" si="11"/>
        <v>46.1</v>
      </c>
      <c r="DC6" s="21" t="str">
        <f t="shared" si="11"/>
        <v>-</v>
      </c>
      <c r="DD6" s="21">
        <f t="shared" si="11"/>
        <v>60.57</v>
      </c>
      <c r="DE6" s="21">
        <f t="shared" si="11"/>
        <v>56.11</v>
      </c>
      <c r="DF6" s="21">
        <f t="shared" si="11"/>
        <v>56.49</v>
      </c>
      <c r="DG6" s="21">
        <f t="shared" si="11"/>
        <v>59.74</v>
      </c>
      <c r="DH6" s="20" t="str">
        <f>IF(DH7="","",IF(DH7="-","【-】","【"&amp;SUBSTITUTE(TEXT(DH7,"#,##0.00"),"-","△")&amp;"】"))</f>
        <v>【95.91】</v>
      </c>
      <c r="DI6" s="21" t="str">
        <f>IF(DI7="",NA(),DI7)</f>
        <v>-</v>
      </c>
      <c r="DJ6" s="21">
        <f t="shared" ref="DJ6:DR6" si="12">IF(DJ7="",NA(),DJ7)</f>
        <v>3.43</v>
      </c>
      <c r="DK6" s="21">
        <f t="shared" si="12"/>
        <v>6.72</v>
      </c>
      <c r="DL6" s="21">
        <f t="shared" si="12"/>
        <v>9.6</v>
      </c>
      <c r="DM6" s="21">
        <f t="shared" si="12"/>
        <v>12.31</v>
      </c>
      <c r="DN6" s="21" t="str">
        <f t="shared" si="12"/>
        <v>-</v>
      </c>
      <c r="DO6" s="21">
        <f t="shared" si="12"/>
        <v>7.48</v>
      </c>
      <c r="DP6" s="21">
        <f t="shared" si="12"/>
        <v>9.7200000000000006</v>
      </c>
      <c r="DQ6" s="21">
        <f t="shared" si="12"/>
        <v>11.95</v>
      </c>
      <c r="DR6" s="21">
        <f t="shared" si="12"/>
        <v>17.48</v>
      </c>
      <c r="DS6" s="20" t="str">
        <f>IF(DS7="","",IF(DS7="-","【-】","【"&amp;SUBSTITUTE(TEXT(DS7,"#,##0.00"),"-","△")&amp;"】"))</f>
        <v>【41.09】</v>
      </c>
      <c r="DT6" s="21" t="str">
        <f>IF(DT7="",NA(),DT7)</f>
        <v>-</v>
      </c>
      <c r="DU6" s="20">
        <f t="shared" ref="DU6:EC6" si="13">IF(DU7="",NA(),DU7)</f>
        <v>0</v>
      </c>
      <c r="DV6" s="20">
        <f t="shared" si="13"/>
        <v>0</v>
      </c>
      <c r="DW6" s="21">
        <f t="shared" si="13"/>
        <v>6.29</v>
      </c>
      <c r="DX6" s="21">
        <f t="shared" si="13"/>
        <v>7.65</v>
      </c>
      <c r="DY6" s="21" t="str">
        <f t="shared" si="13"/>
        <v>-</v>
      </c>
      <c r="DZ6" s="20">
        <f t="shared" si="13"/>
        <v>0</v>
      </c>
      <c r="EA6" s="20">
        <f t="shared" si="13"/>
        <v>0</v>
      </c>
      <c r="EB6" s="21">
        <f t="shared" si="13"/>
        <v>0.77</v>
      </c>
      <c r="EC6" s="21">
        <f t="shared" si="13"/>
        <v>1.07</v>
      </c>
      <c r="ED6" s="20" t="str">
        <f>IF(ED7="","",IF(ED7="-","【-】","【"&amp;SUBSTITUTE(TEXT(ED7,"#,##0.00"),"-","△")&amp;"】"))</f>
        <v>【8.68】</v>
      </c>
      <c r="EE6" s="21" t="str">
        <f>IF(EE7="",NA(),EE7)</f>
        <v>-</v>
      </c>
      <c r="EF6" s="21">
        <f t="shared" ref="EF6:EN6" si="14">IF(EF7="",NA(),EF7)</f>
        <v>0.05</v>
      </c>
      <c r="EG6" s="20">
        <f t="shared" si="14"/>
        <v>0</v>
      </c>
      <c r="EH6" s="21">
        <f t="shared" si="14"/>
        <v>0.06</v>
      </c>
      <c r="EI6" s="20">
        <f t="shared" si="14"/>
        <v>0</v>
      </c>
      <c r="EJ6" s="21" t="str">
        <f t="shared" si="14"/>
        <v>-</v>
      </c>
      <c r="EK6" s="21">
        <f t="shared" si="14"/>
        <v>0.06</v>
      </c>
      <c r="EL6" s="20">
        <f t="shared" si="14"/>
        <v>0</v>
      </c>
      <c r="EM6" s="20">
        <f t="shared" si="14"/>
        <v>0</v>
      </c>
      <c r="EN6" s="21">
        <f t="shared" si="14"/>
        <v>0.96</v>
      </c>
      <c r="EO6" s="20" t="str">
        <f>IF(EO7="","",IF(EO7="-","【-】","【"&amp;SUBSTITUTE(TEXT(EO7,"#,##0.00"),"-","△")&amp;"】"))</f>
        <v>【0.22】</v>
      </c>
    </row>
    <row r="7" spans="1:148" s="22" customFormat="1" x14ac:dyDescent="0.15">
      <c r="A7" s="14"/>
      <c r="B7" s="23">
        <v>2023</v>
      </c>
      <c r="C7" s="23">
        <v>362026</v>
      </c>
      <c r="D7" s="23">
        <v>46</v>
      </c>
      <c r="E7" s="23">
        <v>17</v>
      </c>
      <c r="F7" s="23">
        <v>1</v>
      </c>
      <c r="G7" s="23">
        <v>0</v>
      </c>
      <c r="H7" s="23" t="s">
        <v>96</v>
      </c>
      <c r="I7" s="23" t="s">
        <v>97</v>
      </c>
      <c r="J7" s="23" t="s">
        <v>98</v>
      </c>
      <c r="K7" s="23" t="s">
        <v>99</v>
      </c>
      <c r="L7" s="23" t="s">
        <v>100</v>
      </c>
      <c r="M7" s="23" t="s">
        <v>101</v>
      </c>
      <c r="N7" s="24" t="s">
        <v>102</v>
      </c>
      <c r="O7" s="24">
        <v>54.81</v>
      </c>
      <c r="P7" s="24">
        <v>11.84</v>
      </c>
      <c r="Q7" s="24">
        <v>105.03</v>
      </c>
      <c r="R7" s="24">
        <v>4158</v>
      </c>
      <c r="S7" s="24">
        <v>54033</v>
      </c>
      <c r="T7" s="24">
        <v>135.66</v>
      </c>
      <c r="U7" s="24">
        <v>398.3</v>
      </c>
      <c r="V7" s="24">
        <v>6338</v>
      </c>
      <c r="W7" s="24">
        <v>2.0699999999999998</v>
      </c>
      <c r="X7" s="24">
        <v>3061.84</v>
      </c>
      <c r="Y7" s="24" t="s">
        <v>102</v>
      </c>
      <c r="Z7" s="24">
        <v>105.75</v>
      </c>
      <c r="AA7" s="24">
        <v>109.07</v>
      </c>
      <c r="AB7" s="24">
        <v>110.9</v>
      </c>
      <c r="AC7" s="24">
        <v>107.99</v>
      </c>
      <c r="AD7" s="24" t="s">
        <v>102</v>
      </c>
      <c r="AE7" s="24">
        <v>103.94</v>
      </c>
      <c r="AF7" s="24">
        <v>106.52</v>
      </c>
      <c r="AG7" s="24">
        <v>106.2</v>
      </c>
      <c r="AH7" s="24">
        <v>110.29</v>
      </c>
      <c r="AI7" s="24">
        <v>105.91</v>
      </c>
      <c r="AJ7" s="24" t="s">
        <v>102</v>
      </c>
      <c r="AK7" s="24">
        <v>0</v>
      </c>
      <c r="AL7" s="24">
        <v>0</v>
      </c>
      <c r="AM7" s="24">
        <v>0</v>
      </c>
      <c r="AN7" s="24">
        <v>0</v>
      </c>
      <c r="AO7" s="24" t="s">
        <v>102</v>
      </c>
      <c r="AP7" s="24">
        <v>43.16</v>
      </c>
      <c r="AQ7" s="24">
        <v>52.51</v>
      </c>
      <c r="AR7" s="24">
        <v>21.34</v>
      </c>
      <c r="AS7" s="24">
        <v>5.96</v>
      </c>
      <c r="AT7" s="24">
        <v>3.03</v>
      </c>
      <c r="AU7" s="24" t="s">
        <v>102</v>
      </c>
      <c r="AV7" s="24">
        <v>90.1</v>
      </c>
      <c r="AW7" s="24">
        <v>102.03</v>
      </c>
      <c r="AX7" s="24">
        <v>98.26</v>
      </c>
      <c r="AY7" s="24">
        <v>110.88</v>
      </c>
      <c r="AZ7" s="24" t="s">
        <v>102</v>
      </c>
      <c r="BA7" s="24">
        <v>52.04</v>
      </c>
      <c r="BB7" s="24">
        <v>72.17</v>
      </c>
      <c r="BC7" s="24">
        <v>79.94</v>
      </c>
      <c r="BD7" s="24">
        <v>85.11</v>
      </c>
      <c r="BE7" s="24">
        <v>78.430000000000007</v>
      </c>
      <c r="BF7" s="24" t="s">
        <v>102</v>
      </c>
      <c r="BG7" s="24">
        <v>6257.95</v>
      </c>
      <c r="BH7" s="24">
        <v>5822.43</v>
      </c>
      <c r="BI7" s="24">
        <v>5569.46</v>
      </c>
      <c r="BJ7" s="24">
        <v>5021.74</v>
      </c>
      <c r="BK7" s="24" t="s">
        <v>102</v>
      </c>
      <c r="BL7" s="24">
        <v>1575.64</v>
      </c>
      <c r="BM7" s="24">
        <v>914.32</v>
      </c>
      <c r="BN7" s="24">
        <v>940.79</v>
      </c>
      <c r="BO7" s="24">
        <v>2528.25</v>
      </c>
      <c r="BP7" s="24">
        <v>630.82000000000005</v>
      </c>
      <c r="BQ7" s="24" t="s">
        <v>102</v>
      </c>
      <c r="BR7" s="24">
        <v>51.89</v>
      </c>
      <c r="BS7" s="24">
        <v>73.66</v>
      </c>
      <c r="BT7" s="24">
        <v>89.64</v>
      </c>
      <c r="BU7" s="24">
        <v>94.19</v>
      </c>
      <c r="BV7" s="24" t="s">
        <v>102</v>
      </c>
      <c r="BW7" s="24">
        <v>73.209999999999994</v>
      </c>
      <c r="BX7" s="24">
        <v>75.599999999999994</v>
      </c>
      <c r="BY7" s="24">
        <v>74.13</v>
      </c>
      <c r="BZ7" s="24">
        <v>67.989999999999995</v>
      </c>
      <c r="CA7" s="24">
        <v>97.81</v>
      </c>
      <c r="CB7" s="24" t="s">
        <v>102</v>
      </c>
      <c r="CC7" s="24">
        <v>356.78</v>
      </c>
      <c r="CD7" s="24">
        <v>251.96</v>
      </c>
      <c r="CE7" s="24">
        <v>206.89</v>
      </c>
      <c r="CF7" s="24">
        <v>198.7</v>
      </c>
      <c r="CG7" s="24" t="s">
        <v>102</v>
      </c>
      <c r="CH7" s="24">
        <v>229.52</v>
      </c>
      <c r="CI7" s="24">
        <v>211.98</v>
      </c>
      <c r="CJ7" s="24">
        <v>221.86</v>
      </c>
      <c r="CK7" s="24">
        <v>228.51</v>
      </c>
      <c r="CL7" s="24">
        <v>138.75</v>
      </c>
      <c r="CM7" s="24" t="s">
        <v>102</v>
      </c>
      <c r="CN7" s="24" t="s">
        <v>102</v>
      </c>
      <c r="CO7" s="24" t="s">
        <v>102</v>
      </c>
      <c r="CP7" s="24" t="s">
        <v>102</v>
      </c>
      <c r="CQ7" s="24" t="s">
        <v>102</v>
      </c>
      <c r="CR7" s="24" t="s">
        <v>102</v>
      </c>
      <c r="CS7" s="24">
        <v>44.83</v>
      </c>
      <c r="CT7" s="24">
        <v>48</v>
      </c>
      <c r="CU7" s="24">
        <v>46.26</v>
      </c>
      <c r="CV7" s="24">
        <v>48.5</v>
      </c>
      <c r="CW7" s="24">
        <v>58.94</v>
      </c>
      <c r="CX7" s="24" t="s">
        <v>102</v>
      </c>
      <c r="CY7" s="24">
        <v>42.49</v>
      </c>
      <c r="CZ7" s="24">
        <v>44.73</v>
      </c>
      <c r="DA7" s="24">
        <v>44.24</v>
      </c>
      <c r="DB7" s="24">
        <v>46.1</v>
      </c>
      <c r="DC7" s="24" t="s">
        <v>102</v>
      </c>
      <c r="DD7" s="24">
        <v>60.57</v>
      </c>
      <c r="DE7" s="24">
        <v>56.11</v>
      </c>
      <c r="DF7" s="24">
        <v>56.49</v>
      </c>
      <c r="DG7" s="24">
        <v>59.74</v>
      </c>
      <c r="DH7" s="24">
        <v>95.91</v>
      </c>
      <c r="DI7" s="24" t="s">
        <v>102</v>
      </c>
      <c r="DJ7" s="24">
        <v>3.43</v>
      </c>
      <c r="DK7" s="24">
        <v>6.72</v>
      </c>
      <c r="DL7" s="24">
        <v>9.6</v>
      </c>
      <c r="DM7" s="24">
        <v>12.31</v>
      </c>
      <c r="DN7" s="24" t="s">
        <v>102</v>
      </c>
      <c r="DO7" s="24">
        <v>7.48</v>
      </c>
      <c r="DP7" s="24">
        <v>9.7200000000000006</v>
      </c>
      <c r="DQ7" s="24">
        <v>11.95</v>
      </c>
      <c r="DR7" s="24">
        <v>17.48</v>
      </c>
      <c r="DS7" s="24">
        <v>41.09</v>
      </c>
      <c r="DT7" s="24" t="s">
        <v>102</v>
      </c>
      <c r="DU7" s="24">
        <v>0</v>
      </c>
      <c r="DV7" s="24">
        <v>0</v>
      </c>
      <c r="DW7" s="24">
        <v>6.29</v>
      </c>
      <c r="DX7" s="24">
        <v>7.65</v>
      </c>
      <c r="DY7" s="24" t="s">
        <v>102</v>
      </c>
      <c r="DZ7" s="24">
        <v>0</v>
      </c>
      <c r="EA7" s="24">
        <v>0</v>
      </c>
      <c r="EB7" s="24">
        <v>0.77</v>
      </c>
      <c r="EC7" s="24">
        <v>1.07</v>
      </c>
      <c r="ED7" s="24">
        <v>8.68</v>
      </c>
      <c r="EE7" s="24" t="s">
        <v>102</v>
      </c>
      <c r="EF7" s="24">
        <v>0.05</v>
      </c>
      <c r="EG7" s="24">
        <v>0</v>
      </c>
      <c r="EH7" s="24">
        <v>0.06</v>
      </c>
      <c r="EI7" s="24">
        <v>0</v>
      </c>
      <c r="EJ7" s="24" t="s">
        <v>102</v>
      </c>
      <c r="EK7" s="24">
        <v>0.06</v>
      </c>
      <c r="EL7" s="24">
        <v>0</v>
      </c>
      <c r="EM7" s="24">
        <v>0</v>
      </c>
      <c r="EN7" s="24">
        <v>0.96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晃平</cp:lastModifiedBy>
  <cp:lastPrinted>2025-02-03T03:31:42Z</cp:lastPrinted>
  <dcterms:created xsi:type="dcterms:W3CDTF">2025-01-24T07:06:01Z</dcterms:created>
  <dcterms:modified xsi:type="dcterms:W3CDTF">2025-02-03T03:31:45Z</dcterms:modified>
  <cp:category/>
</cp:coreProperties>
</file>