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C0525735-846A-42AF-B1EF-860425A29EB7}" xr6:coauthVersionLast="47" xr6:coauthVersionMax="47" xr10:uidLastSave="{00000000-0000-0000-0000-000000000000}"/>
  <workbookProtection workbookAlgorithmName="SHA-512" workbookHashValue="1xY9tNcvVW3sVYlnLUyoZSOd6sgbxe7r2Dmzt+Yp04/p1f8B5D7JpnzLxxXoIPrT0ZdRweiW0YJBE88uOGcEGg==" workbookSaltValue="zTGUptReIW9aD7/10QgQH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AB6" i="5"/>
  <c r="LP8" i="4" s="1"/>
  <c r="AA6" i="5"/>
  <c r="Z6" i="5"/>
  <c r="ID8" i="4" s="1"/>
  <c r="Y6" i="5"/>
  <c r="FZ12" i="4" s="1"/>
  <c r="X6" i="5"/>
  <c r="EG12" i="4" s="1"/>
  <c r="W6" i="5"/>
  <c r="V6" i="5"/>
  <c r="AU12" i="4" s="1"/>
  <c r="U6" i="5"/>
  <c r="B12" i="4" s="1"/>
  <c r="T6" i="5"/>
  <c r="FZ10" i="4" s="1"/>
  <c r="S6" i="5"/>
  <c r="R6" i="5"/>
  <c r="Q6" i="5"/>
  <c r="P6" i="5"/>
  <c r="B10" i="4" s="1"/>
  <c r="O6" i="5"/>
  <c r="N6" i="5"/>
  <c r="EG8" i="4" s="1"/>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LP12" i="4"/>
  <c r="JW12" i="4"/>
  <c r="CN12" i="4"/>
  <c r="LP10" i="4"/>
  <c r="ID10" i="4"/>
  <c r="EG10" i="4"/>
  <c r="CN10" i="4"/>
  <c r="AU10" i="4"/>
  <c r="JW8" i="4"/>
  <c r="CN8" i="4"/>
  <c r="AU8" i="4"/>
  <c r="B8" i="4"/>
  <c r="B6" i="4"/>
  <c r="BX78" i="4" l="1"/>
  <c r="BX54" i="4"/>
  <c r="BX32" i="4"/>
  <c r="MO78" i="4"/>
  <c r="MN54" i="4"/>
  <c r="MN32" i="4"/>
  <c r="JB78" i="4"/>
  <c r="IZ54" i="4"/>
  <c r="IZ32" i="4"/>
  <c r="FO78" i="4"/>
  <c r="FL54"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<sst xmlns="http://schemas.openxmlformats.org/spreadsheetml/2006/main" count="344" uniqueCount="186">
  <si>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</si>
  <si>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</si>
  <si>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</si>
  <si>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</si>
  <si>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</si>
  <si>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</si>
  <si>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</si>
  <si>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</si>
  <si>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</si>
  <si>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</si>
  <si>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</si>
  <si>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</si>
  <si>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</si>
  <si>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</si>
  <si>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</si>
  <si>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</si>
  <si>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</si>
  <si>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</si>
  <si>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</si>
  <si>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</si>
  <si>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</si>
  <si>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</si>
  <si>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</si>
  <si>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</si>
  <si>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</si>
  <si>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</si>
  <si>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</si>
  <si>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</si>
  <si>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</si>
  <si>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</si>
  <si>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</si>
  <si>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</si>
  <si>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</si>
  <si>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</si>
  <si>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</si>
  <si>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</si>
  <si>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</si>
  <si>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</si>
  <si>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</si>
  <si>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</si>
  <si>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</si>
  <si>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</si>
  <si>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</si>
  <si>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</si>
  <si>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</si>
  <si>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</si>
  <si>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</si>
  <si>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</si>
  <si>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</si>
  <si>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</si>
  <si>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</si>
  <si>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</si>
  <si>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</si>
  <si>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</si>
  <si>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</si>
  <si>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</si>
  <si>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</si>
  <si>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</si>
  <si>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</si>
  <si>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</si>
  <si>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</si>
  <si>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</si>
  <si>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</si>
  <si>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</si>
  <si>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</si>
  <si>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</si>
  <si>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</si>
  <si>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</si>
  <si>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</si>
  <si>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</si>
  <si>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</si>
  <si>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</si>
  <si>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</si>
  <si>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</si>
  <si>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</si>
  <si>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</si>
  <si>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</si>
  <si>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</si>
  <si>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</si>
  <si>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</si>
  <si>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</si>
  <si>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</si>
  <si>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</si>
  <si>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</si>
  <si>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</si>
  <si>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</si>
  <si>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</si>
  <si>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</si>
  <si>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</si>
  <si>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</si>
  <si>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</si>
  <si>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</si>
  <si>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</si>
  <si>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</si>
  <si>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</si>
  <si>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</si>
  <si>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</si>
  <si>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</si>
  <si>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</si>
  <si>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</si>
  <si>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</si>
  <si>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</si>
  <si>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</si>
  <si>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</si>
  <si>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</si>
  <si>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</si>
  <si>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</si>
  <si>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</si>
  <si>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</si>
  <si>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</si>
  <si>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</si>
  <si>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</si>
  <si>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</si>
  <si>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</si>
  <si>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</si>
  <si>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</si>
  <si>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</si>
  <si>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</si>
  <si>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</si>
  <si>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</si>
  <si>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</si>
  <si>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</si>
  <si>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</si>
  <si>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</si>
  <si>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</si>
  <si>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</si>
  <si>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</si>
  <si>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</si>
  <si>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</si>
  <si>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</si>
  <si>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</si>
  <si>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</si>
  <si>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</si>
  <si>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</si>
  <si>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</si>
  <si>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</si>
  <si>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</si>
  <si>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</si>
  <si>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</si>
  <si>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</si>
  <si>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</si>
  <si>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</si>
  <si>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</si>
  <si>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</si>
  <si>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</si>
  <si>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</si>
  <si>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</si>
  <si>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</si>
  <si>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</si>
  <si>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</si>
  <si>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</si>
  <si>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</si>
  <si>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</si>
  <si>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</si>
  <si>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</si>
  <si>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</si>
  <si>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</si>
  <si>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</si>
  <si>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</si>
  <si>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</si>
  <si>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</si>
  <si>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</si>
  <si>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</si>
  <si>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</si>
  <si>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</si>
  <si>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勝浦町</t>
  </si>
  <si>
    <t>国保勝浦病院</t>
  </si>
  <si>
    <t>当然財務</t>
  </si>
  <si>
    <t>病院事業</t>
  </si>
  <si>
    <t>一般病院</t>
  </si>
  <si>
    <t>50床以上～100床未満</t>
  </si>
  <si>
    <t>非設置</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</si>
  <si>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</si>
  <si>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</si>
  <si>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</si>
  <si>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</si>
  <si>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</si>
  <si>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</si>
  <si>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</si>
  <si>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</si>
  <si>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</si>
  <si>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</si>
  <si>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勝浦町では唯一の医療機関（歯科診療所は2カ所あり）、また、勝浦郡内唯一の有床診療施設（平成29年度からは救急告示病院、令和元年度からはへき地拠点病院となっている）であり、本地域の地域包括システムの医療機能を担っている。
　地域住民のかかりつけ病院として、急性期医療機関や介護老人福祉施設など介護施設との連携、更には在宅医療の推進など、医療のみならず介護・保健・福祉等の各分野との連携も進めている。
　R3からは、町内唯一の新型コロナワクチン接種会場となるなど、地域の感染対策の重要拠点となっている。</t>
    <phoneticPr fontId="5"/>
  </si>
  <si>
    <t>　医業収益は増加傾向となっている。R4に旧病院施設の除却を行っており、除却損の影響で医業収支比率が落ち込んでいたがR5には回復している。経常収支比率は若干回復しているが、一般会計からの繰り入れを減少させていることから病院単独での経営状況としてはプラス傾向である。
　しかし入院・外来とも新型コロナの影響は大きく、患者数等が不安定な状況にある。特に入院患者の減は経営に大きな影響を与えており病床使用率が60％台、不安定な経営の要因となっている。今後感染症患者受け入れに対し、空き病床の効率的な使用、また看護職員の実配置に対する適正な看護基準の取得などを行い、経営の健全化を図る。</t>
    <rPh sb="6" eb="10">
      <t>ゾウカケイコウ</t>
    </rPh>
    <rPh sb="61" eb="63">
      <t>カイフク</t>
    </rPh>
    <phoneticPr fontId="5"/>
  </si>
  <si>
    <t>　令和４年４月に改築移転し、令和５年度末に旧病院の解体、外構工事のすべてが完了した。移転に伴い大型医療機器についても更新したため、R3年度から償却率が下がっている。有形固定資産減価償却率、器械備品減価償却率共に改築に伴う除却と更新により下がっている。
　改築に伴い１床当たりの有形固定資産は大きく増加している。グラフ上、R3の１床当たりの有形固定資産が増大しているが、誤りのためR4決算で誤りを修正済みである。</t>
    <rPh sb="8" eb="10">
      <t>カイチク</t>
    </rPh>
    <rPh sb="21" eb="24">
      <t>キュウビョウイン</t>
    </rPh>
    <rPh sb="25" eb="27">
      <t>カイタイ</t>
    </rPh>
    <rPh sb="30" eb="32">
      <t>コウジ</t>
    </rPh>
    <rPh sb="82" eb="88">
      <t>ユウケイコテイシサン</t>
    </rPh>
    <rPh sb="88" eb="93">
      <t>ゲンカショウキャクリツ</t>
    </rPh>
    <rPh sb="105" eb="107">
      <t>カイチク</t>
    </rPh>
    <rPh sb="108" eb="109">
      <t>トモナ</t>
    </rPh>
    <rPh sb="127" eb="129">
      <t>カイチク</t>
    </rPh>
    <rPh sb="130" eb="131">
      <t>トモナ</t>
    </rPh>
    <rPh sb="145" eb="146">
      <t>オオ</t>
    </rPh>
    <rPh sb="148" eb="150">
      <t>ゾウカ</t>
    </rPh>
    <rPh sb="158" eb="159">
      <t>ジョウ</t>
    </rPh>
    <rPh sb="184" eb="185">
      <t>アヤマ</t>
    </rPh>
    <rPh sb="199" eb="200">
      <t>ズ</t>
    </rPh>
    <phoneticPr fontId="5"/>
  </si>
  <si>
    <t>　令和元年度末からの新型コロナウイルス感染症の影響による入院患者数の減少から回復傾向にあったが、医療圏内のコロナ感染患者の増等による影響が入院・外来ともにある。
　病院改築事業が令和５年度に外構も含めて完了し、新病院の体制になり入院患者はコロナ前から微増したものの、人件費や光熱費の増などの経費を捻出するためにはさらなる経営改善が必要である。
　公立病院改革に係る取り組みとしてR4の改築に伴い、病床削減（60床を50床）を行っている。今後、病床使用率80％への取り組みとして、便利になる病棟での入院機能を十分発揮し、周辺他病院（高次病院）や他施設と機能分化・連携を密にすることにより入院収益の増を図る必要がある。</t>
    <rPh sb="105" eb="108">
      <t>シンビョウイン</t>
    </rPh>
    <rPh sb="109" eb="111">
      <t>タイセイ</t>
    </rPh>
    <rPh sb="114" eb="118">
      <t>ニュウインカンジャ</t>
    </rPh>
    <rPh sb="122" eb="123">
      <t>マエ</t>
    </rPh>
    <rPh sb="125" eb="127">
      <t>ビゾウ</t>
    </rPh>
    <rPh sb="145" eb="147">
      <t>ケイヒ</t>
    </rPh>
    <rPh sb="148" eb="150">
      <t>ネンシュツ</t>
    </rPh>
    <rPh sb="160" eb="164">
      <t>ケイエイカイゼン</t>
    </rPh>
    <rPh sb="165" eb="167">
      <t>ヒツヨウ</t>
    </rPh>
    <rPh sb="192" eb="194">
      <t>カイチク</t>
    </rPh>
    <rPh sb="195" eb="196">
      <t>トモナ</t>
    </rPh>
    <rPh sb="212" eb="213">
      <t>オコナ</t>
    </rPh>
    <rPh sb="218" eb="220">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</si>
</sst>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62.4</c:v>
                </c:pt>
                <c:pt idx="1">
                  <c:v>50.3</c:v>
                </c:pt>
                <c:pt idx="2">
                  <c:v>56.2</c:v>
                </c:pt>
                <c:pt idx="3">
                  <c:v>61.3</c:v>
                </c:pt>
                <c:pt idx="4">
                  <c:v>62.9</c:v>
                </c:pt>
              </c:numCache>
            </c:numRef>
          </c:val>
          <c:extLst>
            <c:ext xmlns:c16="http://schemas.microsoft.com/office/drawing/2014/chart" uri="{C3380CC4-5D6E-409C-BE32-E72D297353CC}">
              <c16:uniqueId val="{00000000-448D-4381-BCA9-6A5B00DE11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448D-4381-BCA9-6A5B00DE11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7972</c:v>
                </c:pt>
                <c:pt idx="1">
                  <c:v>7924</c:v>
                </c:pt>
                <c:pt idx="2">
                  <c:v>8447</c:v>
                </c:pt>
                <c:pt idx="3">
                  <c:v>7204</c:v>
                </c:pt>
                <c:pt idx="4">
                  <c:v>5585</c:v>
                </c:pt>
              </c:numCache>
            </c:numRef>
          </c:val>
          <c:extLst>
            <c:ext xmlns:c16="http://schemas.microsoft.com/office/drawing/2014/chart" uri="{C3380CC4-5D6E-409C-BE32-E72D297353CC}">
              <c16:uniqueId val="{00000000-9D37-4942-9B47-3EBADC1B6B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D37-4942-9B47-3EBADC1B6B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22984</c:v>
                </c:pt>
                <c:pt idx="1">
                  <c:v>24456</c:v>
                </c:pt>
                <c:pt idx="2">
                  <c:v>23940</c:v>
                </c:pt>
                <c:pt idx="3">
                  <c:v>25860</c:v>
                </c:pt>
                <c:pt idx="4">
                  <c:v>28574</c:v>
                </c:pt>
              </c:numCache>
            </c:numRef>
          </c:val>
          <c:extLst>
            <c:ext xmlns:c16="http://schemas.microsoft.com/office/drawing/2014/chart" uri="{C3380CC4-5D6E-409C-BE32-E72D297353CC}">
              <c16:uniqueId val="{00000000-85A0-4C24-91D6-9DE6BCD017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5A0-4C24-91D6-9DE6BCD017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42-473E-9E43-13FB862065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342-473E-9E43-13FB862065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70.7</c:v>
                </c:pt>
                <c:pt idx="2">
                  <c:v>79.900000000000006</c:v>
                </c:pt>
                <c:pt idx="3">
                  <c:v>63</c:v>
                </c:pt>
                <c:pt idx="4">
                  <c:v>76.5</c:v>
                </c:pt>
              </c:numCache>
            </c:numRef>
          </c:val>
          <c:extLst>
            <c:ext xmlns:c16="http://schemas.microsoft.com/office/drawing/2014/chart" uri="{C3380CC4-5D6E-409C-BE32-E72D297353CC}">
              <c16:uniqueId val="{00000000-9452-4C68-A551-25D9C8A1F4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452-4C68-A551-25D9C8A1F4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81.099999999999994</c:v>
                </c:pt>
                <c:pt idx="1">
                  <c:v>70.7</c:v>
                </c:pt>
                <c:pt idx="2">
                  <c:v>79.900000000000006</c:v>
                </c:pt>
                <c:pt idx="3">
                  <c:v>63</c:v>
                </c:pt>
                <c:pt idx="4">
                  <c:v>81.7</c:v>
                </c:pt>
              </c:numCache>
            </c:numRef>
          </c:val>
          <c:extLst>
            <c:ext xmlns:c16="http://schemas.microsoft.com/office/drawing/2014/chart" uri="{C3380CC4-5D6E-409C-BE32-E72D297353CC}">
              <c16:uniqueId val="{00000000-A054-436A-98A2-D54F3079E8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054-436A-98A2-D54F3079E8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103.4</c:v>
                </c:pt>
                <c:pt idx="1">
                  <c:v>100.6</c:v>
                </c:pt>
                <c:pt idx="2">
                  <c:v>85.8</c:v>
                </c:pt>
                <c:pt idx="3">
                  <c:v>86.5</c:v>
                </c:pt>
                <c:pt idx="4">
                  <c:v>92.7</c:v>
                </c:pt>
              </c:numCache>
            </c:numRef>
          </c:val>
          <c:extLst>
            <c:ext xmlns:c16="http://schemas.microsoft.com/office/drawing/2014/chart" uri="{C3380CC4-5D6E-409C-BE32-E72D297353CC}">
              <c16:uniqueId val="{00000000-9460-4FA4-A8B9-3A4160B9A8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460-4FA4-A8B9-3A4160B9A8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67.400000000000006</c:v>
                </c:pt>
                <c:pt idx="1">
                  <c:v>67.2</c:v>
                </c:pt>
                <c:pt idx="2">
                  <c:v>26.6</c:v>
                </c:pt>
                <c:pt idx="3">
                  <c:v>35.4</c:v>
                </c:pt>
                <c:pt idx="4">
                  <c:v>6.3</c:v>
                </c:pt>
              </c:numCache>
            </c:numRef>
          </c:val>
          <c:extLst>
            <c:ext xmlns:c16="http://schemas.microsoft.com/office/drawing/2014/chart" uri="{C3380CC4-5D6E-409C-BE32-E72D297353CC}">
              <c16:uniqueId val="{00000000-5E95-4BA2-91E5-930CC29EAC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5E95-4BA2-91E5-930CC29EAC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69.2</c:v>
                </c:pt>
                <c:pt idx="1">
                  <c:v>64.599999999999994</c:v>
                </c:pt>
                <c:pt idx="2">
                  <c:v>46.3</c:v>
                </c:pt>
                <c:pt idx="3">
                  <c:v>41.2</c:v>
                </c:pt>
                <c:pt idx="4">
                  <c:v>40.1</c:v>
                </c:pt>
              </c:numCache>
            </c:numRef>
          </c:val>
          <c:extLst>
            <c:ext xmlns:c16="http://schemas.microsoft.com/office/drawing/2014/chart" uri="{C3380CC4-5D6E-409C-BE32-E72D297353CC}">
              <c16:uniqueId val="{00000000-B322-476A-B400-097FAA0BDF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322-476A-B400-097FAA0BDF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19425350</c:v>
                </c:pt>
                <c:pt idx="1">
                  <c:v>19983100</c:v>
                </c:pt>
                <c:pt idx="2">
                  <c:v>49786233</c:v>
                </c:pt>
                <c:pt idx="3">
                  <c:v>10264880</c:v>
                </c:pt>
                <c:pt idx="4">
                  <c:v>51150420</c:v>
                </c:pt>
              </c:numCache>
            </c:numRef>
          </c:val>
          <c:extLst>
            <c:ext xmlns:c16="http://schemas.microsoft.com/office/drawing/2014/chart" uri="{C3380CC4-5D6E-409C-BE32-E72D297353CC}">
              <c16:uniqueId val="{00000000-56E3-4D5E-86BF-D44B79B40F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56E3-4D5E-86BF-D44B79B40F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9.9</c:v>
                </c:pt>
                <c:pt idx="1">
                  <c:v>10.8</c:v>
                </c:pt>
                <c:pt idx="2">
                  <c:v>9.4</c:v>
                </c:pt>
                <c:pt idx="3">
                  <c:v>9.6999999999999993</c:v>
                </c:pt>
                <c:pt idx="4">
                  <c:v>9.8000000000000007</c:v>
                </c:pt>
              </c:numCache>
            </c:numRef>
          </c:val>
          <c:extLst>
            <c:ext xmlns:c16="http://schemas.microsoft.com/office/drawing/2014/chart" uri="{C3380CC4-5D6E-409C-BE32-E72D297353CC}">
              <c16:uniqueId val="{00000000-1B5C-43DF-9A70-B0CED86356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B5C-43DF-9A70-B0CED86356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82.2</c:v>
                </c:pt>
                <c:pt idx="1">
                  <c:v>99.4</c:v>
                </c:pt>
                <c:pt idx="2">
                  <c:v>83.7</c:v>
                </c:pt>
                <c:pt idx="3">
                  <c:v>83.6</c:v>
                </c:pt>
                <c:pt idx="4">
                  <c:v>75.900000000000006</c:v>
                </c:pt>
              </c:numCache>
            </c:numRef>
          </c:val>
          <c:extLst>
            <c:ext xmlns:c16="http://schemas.microsoft.com/office/drawing/2014/chart" uri="{C3380CC4-5D6E-409C-BE32-E72D297353CC}">
              <c16:uniqueId val="{00000000-286C-49D7-BAC9-0D132CB944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86C-49D7-BAC9-0D132CB944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徳島県勝浦町　国保勝浦病院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4694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4140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103.4</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85.8</v>
      </c>
      <c r="AU33" s="70"/>
      <c r="AV33" s="70"/>
      <c r="AW33" s="70"/>
      <c r="AX33" s="70"/>
      <c r="AY33" s="70"/>
      <c r="AZ33" s="70"/>
      <c r="BA33" s="70"/>
      <c r="BB33" s="70"/>
      <c r="BC33" s="70"/>
      <c r="BD33" s="70"/>
      <c r="BE33" s="70"/>
      <c r="BF33" s="70"/>
      <c r="BG33" s="70"/>
      <c r="BH33" s="71"/>
      <c r="BI33" s="69">
        <f>データ!AL7</f>
        <v>86.5</v>
      </c>
      <c r="BJ33" s="70"/>
      <c r="BK33" s="70"/>
      <c r="BL33" s="70"/>
      <c r="BM33" s="70"/>
      <c r="BN33" s="70"/>
      <c r="BO33" s="70"/>
      <c r="BP33" s="70"/>
      <c r="BQ33" s="70"/>
      <c r="BR33" s="70"/>
      <c r="BS33" s="70"/>
      <c r="BT33" s="70"/>
      <c r="BU33" s="70"/>
      <c r="BV33" s="70"/>
      <c r="BW33" s="71"/>
      <c r="BX33" s="69">
        <f>データ!AM7</f>
        <v>92.7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81.099999999999994</v>
      </c>
      <c r="DE33" s="70"/>
      <c r="DF33" s="70"/>
      <c r="DG33" s="70"/>
      <c r="DH33" s="70"/>
      <c r="DI33" s="70"/>
      <c r="DJ33" s="70"/>
      <c r="DK33" s="70"/>
      <c r="DL33" s="70"/>
      <c r="DM33" s="70"/>
      <c r="DN33" s="70"/>
      <c r="DO33" s="70"/>
      <c r="DP33" s="70"/>
      <c r="DQ33" s="70"/>
      <c r="DR33" s="71"/>
      <c r="DS33" s="69">
        <f>データ!AU7</f>
        <v>70.7</v>
      </c>
      <c r="DT33" s="70"/>
      <c r="DU33" s="70"/>
      <c r="DV33" s="70"/>
      <c r="DW33" s="70"/>
      <c r="DX33" s="70"/>
      <c r="DY33" s="70"/>
      <c r="DZ33" s="70"/>
      <c r="EA33" s="70"/>
      <c r="EB33" s="70"/>
      <c r="EC33" s="70"/>
      <c r="ED33" s="70"/>
      <c r="EE33" s="70"/>
      <c r="EF33" s="70"/>
      <c r="EG33" s="71"/>
      <c r="EH33" s="69">
        <f>データ!AV7</f>
        <v>79.900000000000006</v>
      </c>
      <c r="EI33" s="70"/>
      <c r="EJ33" s="70"/>
      <c r="EK33" s="70"/>
      <c r="EL33" s="70"/>
      <c r="EM33" s="70"/>
      <c r="EN33" s="70"/>
      <c r="EO33" s="70"/>
      <c r="EP33" s="70"/>
      <c r="EQ33" s="70"/>
      <c r="ER33" s="70"/>
      <c r="ES33" s="70"/>
      <c r="ET33" s="70"/>
      <c r="EU33" s="70"/>
      <c r="EV33" s="71"/>
      <c r="EW33" s="69">
        <f>データ!AW7</f>
        <v>63</v>
      </c>
      <c r="EX33" s="70"/>
      <c r="EY33" s="70"/>
      <c r="EZ33" s="70"/>
      <c r="FA33" s="70"/>
      <c r="FB33" s="70"/>
      <c r="FC33" s="70"/>
      <c r="FD33" s="70"/>
      <c r="FE33" s="70"/>
      <c r="FF33" s="70"/>
      <c r="FG33" s="70"/>
      <c r="FH33" s="70"/>
      <c r="FI33" s="70"/>
      <c r="FJ33" s="70"/>
      <c r="FK33" s="71"/>
      <c r="FL33" s="69">
        <f>データ!AX7</f>
        <v>81.7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81.099999999999994</v>
      </c>
      <c r="GS33" s="70"/>
      <c r="GT33" s="70"/>
      <c r="GU33" s="70"/>
      <c r="GV33" s="70"/>
      <c r="GW33" s="70"/>
      <c r="GX33" s="70"/>
      <c r="GY33" s="70"/>
      <c r="GZ33" s="70"/>
      <c r="HA33" s="70"/>
      <c r="HB33" s="70"/>
      <c r="HC33" s="70"/>
      <c r="HD33" s="70"/>
      <c r="HE33" s="70"/>
      <c r="HF33" s="71"/>
      <c r="HG33" s="69">
        <f>データ!BF7</f>
        <v>70.7</v>
      </c>
      <c r="HH33" s="70"/>
      <c r="HI33" s="70"/>
      <c r="HJ33" s="70"/>
      <c r="HK33" s="70"/>
      <c r="HL33" s="70"/>
      <c r="HM33" s="70"/>
      <c r="HN33" s="70"/>
      <c r="HO33" s="70"/>
      <c r="HP33" s="70"/>
      <c r="HQ33" s="70"/>
      <c r="HR33" s="70"/>
      <c r="HS33" s="70"/>
      <c r="HT33" s="70"/>
      <c r="HU33" s="71"/>
      <c r="HV33" s="69">
        <f>データ!BG7</f>
        <v>79.900000000000006</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76.5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62.4</v>
      </c>
      <c r="KG33" s="70"/>
      <c r="KH33" s="70"/>
      <c r="KI33" s="70"/>
      <c r="KJ33" s="70"/>
      <c r="KK33" s="70"/>
      <c r="KL33" s="70"/>
      <c r="KM33" s="70"/>
      <c r="KN33" s="70"/>
      <c r="KO33" s="70"/>
      <c r="KP33" s="70"/>
      <c r="KQ33" s="70"/>
      <c r="KR33" s="70"/>
      <c r="KS33" s="70"/>
      <c r="KT33" s="71"/>
      <c r="KU33" s="69">
        <f>データ!BQ7</f>
        <v>50.3</v>
      </c>
      <c r="KV33" s="70"/>
      <c r="KW33" s="70"/>
      <c r="KX33" s="70"/>
      <c r="KY33" s="70"/>
      <c r="KZ33" s="70"/>
      <c r="LA33" s="70"/>
      <c r="LB33" s="70"/>
      <c r="LC33" s="70"/>
      <c r="LD33" s="70"/>
      <c r="LE33" s="70"/>
      <c r="LF33" s="70"/>
      <c r="LG33" s="70"/>
      <c r="LH33" s="70"/>
      <c r="LI33" s="71"/>
      <c r="LJ33" s="69">
        <f>データ!BR7</f>
        <v>56.2</v>
      </c>
      <c r="LK33" s="70"/>
      <c r="LL33" s="70"/>
      <c r="LM33" s="70"/>
      <c r="LN33" s="70"/>
      <c r="LO33" s="70"/>
      <c r="LP33" s="70"/>
      <c r="LQ33" s="70"/>
      <c r="LR33" s="70"/>
      <c r="LS33" s="70"/>
      <c r="LT33" s="70"/>
      <c r="LU33" s="70"/>
      <c r="LV33" s="70"/>
      <c r="LW33" s="70"/>
      <c r="LX33" s="71"/>
      <c r="LY33" s="69">
        <f>データ!BS7</f>
        <v>61.3</v>
      </c>
      <c r="LZ33" s="70"/>
      <c r="MA33" s="70"/>
      <c r="MB33" s="70"/>
      <c r="MC33" s="70"/>
      <c r="MD33" s="70"/>
      <c r="ME33" s="70"/>
      <c r="MF33" s="70"/>
      <c r="MG33" s="70"/>
      <c r="MH33" s="70"/>
      <c r="MI33" s="70"/>
      <c r="MJ33" s="70"/>
      <c r="MK33" s="70"/>
      <c r="ML33" s="70"/>
      <c r="MM33" s="71"/>
      <c r="MN33" s="69">
        <f>データ!BT7</f>
        <v>62.9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22984</v>
      </c>
      <c r="Q55" s="67"/>
      <c r="R55" s="67"/>
      <c r="S55" s="67"/>
      <c r="T55" s="67"/>
      <c r="U55" s="67"/>
      <c r="V55" s="67"/>
      <c r="W55" s="67"/>
      <c r="X55" s="67"/>
      <c r="Y55" s="67"/>
      <c r="Z55" s="67"/>
      <c r="AA55" s="67"/>
      <c r="AB55" s="67"/>
      <c r="AC55" s="67"/>
      <c r="AD55" s="68"/>
      <c r="AE55" s="66">
        <f>データ!CB7</f>
        <v>24456</v>
      </c>
      <c r="AF55" s="67"/>
      <c r="AG55" s="67"/>
      <c r="AH55" s="67"/>
      <c r="AI55" s="67"/>
      <c r="AJ55" s="67"/>
      <c r="AK55" s="67"/>
      <c r="AL55" s="67"/>
      <c r="AM55" s="67"/>
      <c r="AN55" s="67"/>
      <c r="AO55" s="67"/>
      <c r="AP55" s="67"/>
      <c r="AQ55" s="67"/>
      <c r="AR55" s="67"/>
      <c r="AS55" s="68"/>
      <c r="AT55" s="66">
        <f>データ!CC7</f>
        <v>23940</v>
      </c>
      <c r="AU55" s="67"/>
      <c r="AV55" s="67"/>
      <c r="AW55" s="67"/>
      <c r="AX55" s="67"/>
      <c r="AY55" s="67"/>
      <c r="AZ55" s="67"/>
      <c r="BA55" s="67"/>
      <c r="BB55" s="67"/>
      <c r="BC55" s="67"/>
      <c r="BD55" s="67"/>
      <c r="BE55" s="67"/>
      <c r="BF55" s="67"/>
      <c r="BG55" s="67"/>
      <c r="BH55" s="68"/>
      <c r="BI55" s="66">
        <f>データ!CD7</f>
        <v>25860</v>
      </c>
      <c r="BJ55" s="67"/>
      <c r="BK55" s="67"/>
      <c r="BL55" s="67"/>
      <c r="BM55" s="67"/>
      <c r="BN55" s="67"/>
      <c r="BO55" s="67"/>
      <c r="BP55" s="67"/>
      <c r="BQ55" s="67"/>
      <c r="BR55" s="67"/>
      <c r="BS55" s="67"/>
      <c r="BT55" s="67"/>
      <c r="BU55" s="67"/>
      <c r="BV55" s="67"/>
      <c r="BW55" s="68"/>
      <c r="BX55" s="66">
        <f>データ!CE7</f>
        <v>28574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7972</v>
      </c>
      <c r="DE55" s="67"/>
      <c r="DF55" s="67"/>
      <c r="DG55" s="67"/>
      <c r="DH55" s="67"/>
      <c r="DI55" s="67"/>
      <c r="DJ55" s="67"/>
      <c r="DK55" s="67"/>
      <c r="DL55" s="67"/>
      <c r="DM55" s="67"/>
      <c r="DN55" s="67"/>
      <c r="DO55" s="67"/>
      <c r="DP55" s="67"/>
      <c r="DQ55" s="67"/>
      <c r="DR55" s="68"/>
      <c r="DS55" s="66">
        <f>データ!CM7</f>
        <v>7924</v>
      </c>
      <c r="DT55" s="67"/>
      <c r="DU55" s="67"/>
      <c r="DV55" s="67"/>
      <c r="DW55" s="67"/>
      <c r="DX55" s="67"/>
      <c r="DY55" s="67"/>
      <c r="DZ55" s="67"/>
      <c r="EA55" s="67"/>
      <c r="EB55" s="67"/>
      <c r="EC55" s="67"/>
      <c r="ED55" s="67"/>
      <c r="EE55" s="67"/>
      <c r="EF55" s="67"/>
      <c r="EG55" s="68"/>
      <c r="EH55" s="66">
        <f>データ!CN7</f>
        <v>8447</v>
      </c>
      <c r="EI55" s="67"/>
      <c r="EJ55" s="67"/>
      <c r="EK55" s="67"/>
      <c r="EL55" s="67"/>
      <c r="EM55" s="67"/>
      <c r="EN55" s="67"/>
      <c r="EO55" s="67"/>
      <c r="EP55" s="67"/>
      <c r="EQ55" s="67"/>
      <c r="ER55" s="67"/>
      <c r="ES55" s="67"/>
      <c r="ET55" s="67"/>
      <c r="EU55" s="67"/>
      <c r="EV55" s="68"/>
      <c r="EW55" s="66">
        <f>データ!CO7</f>
        <v>7204</v>
      </c>
      <c r="EX55" s="67"/>
      <c r="EY55" s="67"/>
      <c r="EZ55" s="67"/>
      <c r="FA55" s="67"/>
      <c r="FB55" s="67"/>
      <c r="FC55" s="67"/>
      <c r="FD55" s="67"/>
      <c r="FE55" s="67"/>
      <c r="FF55" s="67"/>
      <c r="FG55" s="67"/>
      <c r="FH55" s="67"/>
      <c r="FI55" s="67"/>
      <c r="FJ55" s="67"/>
      <c r="FK55" s="68"/>
      <c r="FL55" s="66">
        <f>データ!CP7</f>
        <v>5585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82.2</v>
      </c>
      <c r="GS55" s="70"/>
      <c r="GT55" s="70"/>
      <c r="GU55" s="70"/>
      <c r="GV55" s="70"/>
      <c r="GW55" s="70"/>
      <c r="GX55" s="70"/>
      <c r="GY55" s="70"/>
      <c r="GZ55" s="70"/>
      <c r="HA55" s="70"/>
      <c r="HB55" s="70"/>
      <c r="HC55" s="70"/>
      <c r="HD55" s="70"/>
      <c r="HE55" s="70"/>
      <c r="HF55" s="71"/>
      <c r="HG55" s="69">
        <f>データ!CX7</f>
        <v>99.4</v>
      </c>
      <c r="HH55" s="70"/>
      <c r="HI55" s="70"/>
      <c r="HJ55" s="70"/>
      <c r="HK55" s="70"/>
      <c r="HL55" s="70"/>
      <c r="HM55" s="70"/>
      <c r="HN55" s="70"/>
      <c r="HO55" s="70"/>
      <c r="HP55" s="70"/>
      <c r="HQ55" s="70"/>
      <c r="HR55" s="70"/>
      <c r="HS55" s="70"/>
      <c r="HT55" s="70"/>
      <c r="HU55" s="71"/>
      <c r="HV55" s="69">
        <f>データ!CY7</f>
        <v>83.7</v>
      </c>
      <c r="HW55" s="70"/>
      <c r="HX55" s="70"/>
      <c r="HY55" s="70"/>
      <c r="HZ55" s="70"/>
      <c r="IA55" s="70"/>
      <c r="IB55" s="70"/>
      <c r="IC55" s="70"/>
      <c r="ID55" s="70"/>
      <c r="IE55" s="70"/>
      <c r="IF55" s="70"/>
      <c r="IG55" s="70"/>
      <c r="IH55" s="70"/>
      <c r="II55" s="70"/>
      <c r="IJ55" s="71"/>
      <c r="IK55" s="69">
        <f>データ!CZ7</f>
        <v>83.6</v>
      </c>
      <c r="IL55" s="70"/>
      <c r="IM55" s="70"/>
      <c r="IN55" s="70"/>
      <c r="IO55" s="70"/>
      <c r="IP55" s="70"/>
      <c r="IQ55" s="70"/>
      <c r="IR55" s="70"/>
      <c r="IS55" s="70"/>
      <c r="IT55" s="70"/>
      <c r="IU55" s="70"/>
      <c r="IV55" s="70"/>
      <c r="IW55" s="70"/>
      <c r="IX55" s="70"/>
      <c r="IY55" s="71"/>
      <c r="IZ55" s="69">
        <f>データ!DA7</f>
        <v>75.900000000000006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9.9</v>
      </c>
      <c r="KG55" s="70"/>
      <c r="KH55" s="70"/>
      <c r="KI55" s="70"/>
      <c r="KJ55" s="70"/>
      <c r="KK55" s="70"/>
      <c r="KL55" s="70"/>
      <c r="KM55" s="70"/>
      <c r="KN55" s="70"/>
      <c r="KO55" s="70"/>
      <c r="KP55" s="70"/>
      <c r="KQ55" s="70"/>
      <c r="KR55" s="70"/>
      <c r="KS55" s="70"/>
      <c r="KT55" s="71"/>
      <c r="KU55" s="69">
        <f>データ!DI7</f>
        <v>10.8</v>
      </c>
      <c r="KV55" s="70"/>
      <c r="KW55" s="70"/>
      <c r="KX55" s="70"/>
      <c r="KY55" s="70"/>
      <c r="KZ55" s="70"/>
      <c r="LA55" s="70"/>
      <c r="LB55" s="70"/>
      <c r="LC55" s="70"/>
      <c r="LD55" s="70"/>
      <c r="LE55" s="70"/>
      <c r="LF55" s="70"/>
      <c r="LG55" s="70"/>
      <c r="LH55" s="70"/>
      <c r="LI55" s="71"/>
      <c r="LJ55" s="69">
        <f>データ!DJ7</f>
        <v>9.4</v>
      </c>
      <c r="LK55" s="70"/>
      <c r="LL55" s="70"/>
      <c r="LM55" s="70"/>
      <c r="LN55" s="70"/>
      <c r="LO55" s="70"/>
      <c r="LP55" s="70"/>
      <c r="LQ55" s="70"/>
      <c r="LR55" s="70"/>
      <c r="LS55" s="70"/>
      <c r="LT55" s="70"/>
      <c r="LU55" s="70"/>
      <c r="LV55" s="70"/>
      <c r="LW55" s="70"/>
      <c r="LX55" s="71"/>
      <c r="LY55" s="69">
        <f>データ!DK7</f>
        <v>9.6999999999999993</v>
      </c>
      <c r="LZ55" s="70"/>
      <c r="MA55" s="70"/>
      <c r="MB55" s="70"/>
      <c r="MC55" s="70"/>
      <c r="MD55" s="70"/>
      <c r="ME55" s="70"/>
      <c r="MF55" s="70"/>
      <c r="MG55" s="70"/>
      <c r="MH55" s="70"/>
      <c r="MI55" s="70"/>
      <c r="MJ55" s="70"/>
      <c r="MK55" s="70"/>
      <c r="ML55" s="70"/>
      <c r="MM55" s="71"/>
      <c r="MN55" s="69">
        <f>データ!DL7</f>
        <v>9.8000000000000007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67.400000000000006</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26.6</v>
      </c>
      <c r="EL79" s="70"/>
      <c r="EM79" s="70"/>
      <c r="EN79" s="70"/>
      <c r="EO79" s="70"/>
      <c r="EP79" s="70"/>
      <c r="EQ79" s="70"/>
      <c r="ER79" s="70"/>
      <c r="ES79" s="70"/>
      <c r="ET79" s="70"/>
      <c r="EU79" s="70"/>
      <c r="EV79" s="70"/>
      <c r="EW79" s="70"/>
      <c r="EX79" s="70"/>
      <c r="EY79" s="71"/>
      <c r="EZ79" s="69">
        <f>データ!EG7</f>
        <v>35.4</v>
      </c>
      <c r="FA79" s="70"/>
      <c r="FB79" s="70"/>
      <c r="FC79" s="70"/>
      <c r="FD79" s="70"/>
      <c r="FE79" s="70"/>
      <c r="FF79" s="70"/>
      <c r="FG79" s="70"/>
      <c r="FH79" s="70"/>
      <c r="FI79" s="70"/>
      <c r="FJ79" s="70"/>
      <c r="FK79" s="70"/>
      <c r="FL79" s="70"/>
      <c r="FM79" s="70"/>
      <c r="FN79" s="71"/>
      <c r="FO79" s="69">
        <f>データ!EH7</f>
        <v>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69.2</v>
      </c>
      <c r="GU79" s="70"/>
      <c r="GV79" s="70"/>
      <c r="GW79" s="70"/>
      <c r="GX79" s="70"/>
      <c r="GY79" s="70"/>
      <c r="GZ79" s="70"/>
      <c r="HA79" s="70"/>
      <c r="HB79" s="70"/>
      <c r="HC79" s="70"/>
      <c r="HD79" s="70"/>
      <c r="HE79" s="70"/>
      <c r="HF79" s="70"/>
      <c r="HG79" s="70"/>
      <c r="HH79" s="71"/>
      <c r="HI79" s="69">
        <f>データ!EP7</f>
        <v>64.599999999999994</v>
      </c>
      <c r="HJ79" s="70"/>
      <c r="HK79" s="70"/>
      <c r="HL79" s="70"/>
      <c r="HM79" s="70"/>
      <c r="HN79" s="70"/>
      <c r="HO79" s="70"/>
      <c r="HP79" s="70"/>
      <c r="HQ79" s="70"/>
      <c r="HR79" s="70"/>
      <c r="HS79" s="70"/>
      <c r="HT79" s="70"/>
      <c r="HU79" s="70"/>
      <c r="HV79" s="70"/>
      <c r="HW79" s="71"/>
      <c r="HX79" s="69">
        <f>データ!EQ7</f>
        <v>46.3</v>
      </c>
      <c r="HY79" s="70"/>
      <c r="HZ79" s="70"/>
      <c r="IA79" s="70"/>
      <c r="IB79" s="70"/>
      <c r="IC79" s="70"/>
      <c r="ID79" s="70"/>
      <c r="IE79" s="70"/>
      <c r="IF79" s="70"/>
      <c r="IG79" s="70"/>
      <c r="IH79" s="70"/>
      <c r="II79" s="70"/>
      <c r="IJ79" s="70"/>
      <c r="IK79" s="70"/>
      <c r="IL79" s="71"/>
      <c r="IM79" s="69">
        <f>データ!ER7</f>
        <v>41.2</v>
      </c>
      <c r="IN79" s="70"/>
      <c r="IO79" s="70"/>
      <c r="IP79" s="70"/>
      <c r="IQ79" s="70"/>
      <c r="IR79" s="70"/>
      <c r="IS79" s="70"/>
      <c r="IT79" s="70"/>
      <c r="IU79" s="70"/>
      <c r="IV79" s="70"/>
      <c r="IW79" s="70"/>
      <c r="IX79" s="70"/>
      <c r="IY79" s="70"/>
      <c r="IZ79" s="70"/>
      <c r="JA79" s="71"/>
      <c r="JB79" s="69">
        <f>データ!ES7</f>
        <v>40.1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19425350</v>
      </c>
      <c r="KH79" s="67"/>
      <c r="KI79" s="67"/>
      <c r="KJ79" s="67"/>
      <c r="KK79" s="67"/>
      <c r="KL79" s="67"/>
      <c r="KM79" s="67"/>
      <c r="KN79" s="67"/>
      <c r="KO79" s="67"/>
      <c r="KP79" s="67"/>
      <c r="KQ79" s="67"/>
      <c r="KR79" s="67"/>
      <c r="KS79" s="67"/>
      <c r="KT79" s="67"/>
      <c r="KU79" s="68"/>
      <c r="KV79" s="66">
        <f>データ!FA7</f>
        <v>19983100</v>
      </c>
      <c r="KW79" s="67"/>
      <c r="KX79" s="67"/>
      <c r="KY79" s="67"/>
      <c r="KZ79" s="67"/>
      <c r="LA79" s="67"/>
      <c r="LB79" s="67"/>
      <c r="LC79" s="67"/>
      <c r="LD79" s="67"/>
      <c r="LE79" s="67"/>
      <c r="LF79" s="67"/>
      <c r="LG79" s="67"/>
      <c r="LH79" s="67"/>
      <c r="LI79" s="67"/>
      <c r="LJ79" s="68"/>
      <c r="LK79" s="66">
        <f>データ!FB7</f>
        <v>49786233</v>
      </c>
      <c r="LL79" s="67"/>
      <c r="LM79" s="67"/>
      <c r="LN79" s="67"/>
      <c r="LO79" s="67"/>
      <c r="LP79" s="67"/>
      <c r="LQ79" s="67"/>
      <c r="LR79" s="67"/>
      <c r="LS79" s="67"/>
      <c r="LT79" s="67"/>
      <c r="LU79" s="67"/>
      <c r="LV79" s="67"/>
      <c r="LW79" s="67"/>
      <c r="LX79" s="67"/>
      <c r="LY79" s="68"/>
      <c r="LZ79" s="66">
        <f>データ!FC7</f>
        <v>10264880</v>
      </c>
      <c r="MA79" s="67"/>
      <c r="MB79" s="67"/>
      <c r="MC79" s="67"/>
      <c r="MD79" s="67"/>
      <c r="ME79" s="67"/>
      <c r="MF79" s="67"/>
      <c r="MG79" s="67"/>
      <c r="MH79" s="67"/>
      <c r="MI79" s="67"/>
      <c r="MJ79" s="67"/>
      <c r="MK79" s="67"/>
      <c r="ML79" s="67"/>
      <c r="MM79" s="67"/>
      <c r="MN79" s="68"/>
      <c r="MO79" s="66">
        <f>データ!FD7</f>
        <v>51150420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YnSnEB58H5KhwooIhoDXCad6AoXy5XVSzfhGuiA82Zkm6Wlphgnhcne2bLszZajuHWxuqPLFC7LfXtnVCBIAA==" saltValue="7kWn8x7mnHfzvaC28KFOI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1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153</v>
      </c>
      <c r="CP5" s="49" t="s">
        <v>154</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161</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x14ac:dyDescent="0.15">
      <c r="A6" s="35" t="s">
        <v>162</v>
      </c>
      <c r="B6" s="50">
        <f>B8</f>
        <v>2023</v>
      </c>
      <c r="C6" s="50">
        <f t="shared" ref="C6:M6" si="2">C8</f>
        <v>363014</v>
      </c>
      <c r="D6" s="50">
        <f t="shared" si="2"/>
        <v>46</v>
      </c>
      <c r="E6" s="50">
        <f t="shared" si="2"/>
        <v>6</v>
      </c>
      <c r="F6" s="50">
        <f t="shared" si="2"/>
        <v>0</v>
      </c>
      <c r="G6" s="50">
        <f t="shared" si="2"/>
        <v>1</v>
      </c>
      <c r="H6" s="147" t="str">
        <f>IF(H8&lt;&gt;I8,H8,"")&amp;IF(I8&lt;&gt;J8,I8,"")&amp;"　"&amp;J8</f>
        <v>徳島県勝浦町　国保勝浦病院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訓</v>
      </c>
      <c r="T6" s="50" t="str">
        <f t="shared" si="3"/>
        <v>救</v>
      </c>
      <c r="U6" s="51">
        <f>U8</f>
        <v>4694</v>
      </c>
      <c r="V6" s="51">
        <f>V8</f>
        <v>4140</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42</v>
      </c>
      <c r="AG6" s="51" t="str">
        <f t="shared" si="3"/>
        <v>-</v>
      </c>
      <c r="AH6" s="51">
        <f t="shared" si="3"/>
        <v>42</v>
      </c>
      <c r="AI6" s="52">
        <f>IF(AI8="-",NA(),AI8)</f>
        <v>103.4</v>
      </c>
      <c r="AJ6" s="52">
        <f t="shared" ref="AJ6:AR6" si="5">IF(AJ8="-",NA(),AJ8)</f>
        <v>100.6</v>
      </c>
      <c r="AK6" s="52">
        <f t="shared" si="5"/>
        <v>85.8</v>
      </c>
      <c r="AL6" s="52">
        <f t="shared" si="5"/>
        <v>86.5</v>
      </c>
      <c r="AM6" s="52">
        <f t="shared" si="5"/>
        <v>92.7</v>
      </c>
      <c r="AN6" s="52">
        <f t="shared" si="5"/>
        <v>97.7</v>
      </c>
      <c r="AO6" s="52">
        <f t="shared" si="5"/>
        <v>100.7</v>
      </c>
      <c r="AP6" s="52">
        <f t="shared" si="5"/>
        <v>103.6</v>
      </c>
      <c r="AQ6" s="52">
        <f t="shared" si="5"/>
        <v>101.9</v>
      </c>
      <c r="AR6" s="52">
        <f t="shared" si="5"/>
        <v>96.7</v>
      </c>
      <c r="AS6" s="52" t="str">
        <f>IF(AS8="-","【-】","【"&amp;SUBSTITUTE(TEXT(AS8,"#,##0.0"),"-","△")&amp;"】")</f>
        <v>【96.6】</v>
      </c>
      <c r="AT6" s="52">
        <f>IF(AT8="-",NA(),AT8)</f>
        <v>81.099999999999994</v>
      </c>
      <c r="AU6" s="52">
        <f t="shared" ref="AU6:BC6" si="6">IF(AU8="-",NA(),AU8)</f>
        <v>70.7</v>
      </c>
      <c r="AV6" s="52">
        <f t="shared" si="6"/>
        <v>79.900000000000006</v>
      </c>
      <c r="AW6" s="52">
        <f t="shared" si="6"/>
        <v>63</v>
      </c>
      <c r="AX6" s="52">
        <f t="shared" si="6"/>
        <v>81.7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81.099999999999994</v>
      </c>
      <c r="BF6" s="52">
        <f t="shared" ref="BF6:BN6" si="7">IF(BF8="-",NA(),BF8)</f>
        <v>70.7</v>
      </c>
      <c r="BG6" s="52">
        <f t="shared" si="7"/>
        <v>79.900000000000006</v>
      </c>
      <c r="BH6" s="52">
        <f t="shared" si="7"/>
        <v>63</v>
      </c>
      <c r="BI6" s="52">
        <f t="shared" si="7"/>
        <v>76.5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62.4</v>
      </c>
      <c r="BQ6" s="52">
        <f t="shared" ref="BQ6:BY6" si="8">IF(BQ8="-",NA(),BQ8)</f>
        <v>50.3</v>
      </c>
      <c r="BR6" s="52">
        <f t="shared" si="8"/>
        <v>56.2</v>
      </c>
      <c r="BS6" s="52">
        <f t="shared" si="8"/>
        <v>61.3</v>
      </c>
      <c r="BT6" s="52">
        <f t="shared" si="8"/>
        <v>62.9</v>
      </c>
      <c r="BU6" s="52">
        <f t="shared" si="8"/>
        <v>66.099999999999994</v>
      </c>
      <c r="BV6" s="52">
        <f t="shared" si="8"/>
        <v>62.3</v>
      </c>
      <c r="BW6" s="52">
        <f t="shared" si="8"/>
        <v>62.1</v>
      </c>
      <c r="BX6" s="52">
        <f t="shared" si="8"/>
        <v>60.2</v>
      </c>
      <c r="BY6" s="52">
        <f t="shared" si="8"/>
        <v>60.6</v>
      </c>
      <c r="BZ6" s="52" t="str">
        <f>IF(BZ8="-","【-】","【"&amp;SUBSTITUTE(TEXT(BZ8,"#,##0.0"),"-","△")&amp;"】")</f>
        <v>【68.7】</v>
      </c>
      <c r="CA6" s="53">
        <f>IF(CA8="-",NA(),CA8)</f>
        <v>22984</v>
      </c>
      <c r="CB6" s="53">
        <f t="shared" ref="CB6:CJ6" si="9">IF(CB8="-",NA(),CB8)</f>
        <v>24456</v>
      </c>
      <c r="CC6" s="53">
        <f t="shared" si="9"/>
        <v>23940</v>
      </c>
      <c r="CD6" s="53">
        <f t="shared" si="9"/>
        <v>25860</v>
      </c>
      <c r="CE6" s="53">
        <f t="shared" si="9"/>
        <v>28574</v>
      </c>
      <c r="CF6" s="53">
        <f t="shared" si="9"/>
        <v>26415</v>
      </c>
      <c r="CG6" s="53">
        <f t="shared" si="9"/>
        <v>27227</v>
      </c>
      <c r="CH6" s="53">
        <f t="shared" si="9"/>
        <v>28176</v>
      </c>
      <c r="CI6" s="53">
        <f t="shared" si="9"/>
        <v>29348</v>
      </c>
      <c r="CJ6" s="53">
        <f t="shared" si="9"/>
        <v>29723</v>
      </c>
      <c r="CK6" s="52" t="str">
        <f>IF(CK8="-","【-】","【"&amp;SUBSTITUTE(TEXT(CK8,"#,##0"),"-","△")&amp;"】")</f>
        <v>【62,428】</v>
      </c>
      <c r="CL6" s="53">
        <f>IF(CL8="-",NA(),CL8)</f>
        <v>7972</v>
      </c>
      <c r="CM6" s="53">
        <f t="shared" ref="CM6:CU6" si="10">IF(CM8="-",NA(),CM8)</f>
        <v>7924</v>
      </c>
      <c r="CN6" s="53">
        <f t="shared" si="10"/>
        <v>8447</v>
      </c>
      <c r="CO6" s="53">
        <f t="shared" si="10"/>
        <v>7204</v>
      </c>
      <c r="CP6" s="53">
        <f t="shared" si="10"/>
        <v>5585</v>
      </c>
      <c r="CQ6" s="53">
        <f t="shared" si="10"/>
        <v>9135</v>
      </c>
      <c r="CR6" s="53">
        <f t="shared" si="10"/>
        <v>9509</v>
      </c>
      <c r="CS6" s="53">
        <f t="shared" si="10"/>
        <v>9548</v>
      </c>
      <c r="CT6" s="53">
        <f t="shared" si="10"/>
        <v>9992</v>
      </c>
      <c r="CU6" s="53">
        <f t="shared" si="10"/>
        <v>9779</v>
      </c>
      <c r="CV6" s="52" t="str">
        <f>IF(CV8="-","【-】","【"&amp;SUBSTITUTE(TEXT(CV8,"#,##0"),"-","△")&amp;"】")</f>
        <v>【18,236】</v>
      </c>
      <c r="CW6" s="52">
        <f>IF(CW8="-",NA(),CW8)</f>
        <v>82.2</v>
      </c>
      <c r="CX6" s="52">
        <f t="shared" ref="CX6:DF6" si="11">IF(CX8="-",NA(),CX8)</f>
        <v>99.4</v>
      </c>
      <c r="CY6" s="52">
        <f t="shared" si="11"/>
        <v>83.7</v>
      </c>
      <c r="CZ6" s="52">
        <f t="shared" si="11"/>
        <v>83.6</v>
      </c>
      <c r="DA6" s="52">
        <f t="shared" si="11"/>
        <v>75.900000000000006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9.9</v>
      </c>
      <c r="DI6" s="52">
        <f t="shared" ref="DI6:DQ6" si="12">IF(DI8="-",NA(),DI8)</f>
        <v>10.8</v>
      </c>
      <c r="DJ6" s="52">
        <f t="shared" si="12"/>
        <v>9.4</v>
      </c>
      <c r="DK6" s="52">
        <f t="shared" si="12"/>
        <v>9.6999999999999993</v>
      </c>
      <c r="DL6" s="52">
        <f t="shared" si="12"/>
        <v>9.8000000000000007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67.400000000000006</v>
      </c>
      <c r="EE6" s="52">
        <f t="shared" ref="EE6:EM6" si="14">IF(EE8="-",NA(),EE8)</f>
        <v>67.2</v>
      </c>
      <c r="EF6" s="52">
        <f t="shared" si="14"/>
        <v>26.6</v>
      </c>
      <c r="EG6" s="52">
        <f t="shared" si="14"/>
        <v>35.4</v>
      </c>
      <c r="EH6" s="52">
        <f t="shared" si="14"/>
        <v>6.3</v>
      </c>
      <c r="EI6" s="52">
        <f t="shared" si="14"/>
        <v>56.4</v>
      </c>
      <c r="EJ6" s="52">
        <f t="shared" si="14"/>
        <v>56.9</v>
      </c>
      <c r="EK6" s="52">
        <f t="shared" si="14"/>
        <v>58.3</v>
      </c>
      <c r="EL6" s="52">
        <f t="shared" si="14"/>
        <v>59.2</v>
      </c>
      <c r="EM6" s="52">
        <f t="shared" si="14"/>
        <v>59.8</v>
      </c>
      <c r="EN6" s="52" t="str">
        <f>IF(EN8="-","【-】","【"&amp;SUBSTITUTE(TEXT(EN8,"#,##0.0"),"-","△")&amp;"】")</f>
        <v>【57.0】</v>
      </c>
      <c r="EO6" s="52">
        <f>IF(EO8="-",NA(),EO8)</f>
        <v>69.2</v>
      </c>
      <c r="EP6" s="52">
        <f t="shared" ref="EP6:EX6" si="15">IF(EP8="-",NA(),EP8)</f>
        <v>64.599999999999994</v>
      </c>
      <c r="EQ6" s="52">
        <f t="shared" si="15"/>
        <v>46.3</v>
      </c>
      <c r="ER6" s="52">
        <f t="shared" si="15"/>
        <v>41.2</v>
      </c>
      <c r="ES6" s="52">
        <f t="shared" si="15"/>
        <v>40.1</v>
      </c>
      <c r="ET6" s="52">
        <f t="shared" si="15"/>
        <v>73.400000000000006</v>
      </c>
      <c r="EU6" s="52">
        <f t="shared" si="15"/>
        <v>72.5</v>
      </c>
      <c r="EV6" s="52">
        <f t="shared" si="15"/>
        <v>72.3</v>
      </c>
      <c r="EW6" s="52">
        <f t="shared" si="15"/>
        <v>72</v>
      </c>
      <c r="EX6" s="52">
        <f t="shared" si="15"/>
        <v>72</v>
      </c>
      <c r="EY6" s="52" t="str">
        <f>IF(EY8="-","【-】","【"&amp;SUBSTITUTE(TEXT(EY8,"#,##0.0"),"-","△")&amp;"】")</f>
        <v>【70.4】</v>
      </c>
      <c r="EZ6" s="53">
        <f>IF(EZ8="-",NA(),EZ8)</f>
        <v>19425350</v>
      </c>
      <c r="FA6" s="53">
        <f t="shared" ref="FA6:FI6" si="16">IF(FA8="-",NA(),FA8)</f>
        <v>19983100</v>
      </c>
      <c r="FB6" s="53">
        <f t="shared" si="16"/>
        <v>49786233</v>
      </c>
      <c r="FC6" s="53">
        <f t="shared" si="16"/>
        <v>10264880</v>
      </c>
      <c r="FD6" s="53">
        <f t="shared" si="16"/>
        <v>51150420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163</v>
      </c>
      <c r="B7" s="50">
        <f t="shared" ref="B7:AH7" si="17">B8</f>
        <v>2023</v>
      </c>
      <c r="C7" s="50">
        <f t="shared" si="17"/>
        <v>363014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訓</v>
      </c>
      <c r="T7" s="50" t="str">
        <f t="shared" si="17"/>
        <v>救</v>
      </c>
      <c r="U7" s="51">
        <f>U8</f>
        <v>4694</v>
      </c>
      <c r="V7" s="51">
        <f>V8</f>
        <v>4140</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42</v>
      </c>
      <c r="AG7" s="51" t="str">
        <f t="shared" si="17"/>
        <v>-</v>
      </c>
      <c r="AH7" s="51">
        <f t="shared" si="17"/>
        <v>42</v>
      </c>
      <c r="AI7" s="52">
        <f>AI8</f>
        <v>103.4</v>
      </c>
      <c r="AJ7" s="52">
        <f t="shared" ref="AJ7:AR7" si="18">AJ8</f>
        <v>100.6</v>
      </c>
      <c r="AK7" s="52">
        <f t="shared" si="18"/>
        <v>85.8</v>
      </c>
      <c r="AL7" s="52">
        <f t="shared" si="18"/>
        <v>86.5</v>
      </c>
      <c r="AM7" s="52">
        <f t="shared" si="18"/>
        <v>92.7</v>
      </c>
      <c r="AN7" s="52">
        <f t="shared" si="18"/>
        <v>97.7</v>
      </c>
      <c r="AO7" s="52">
        <f t="shared" si="18"/>
        <v>100.7</v>
      </c>
      <c r="AP7" s="52">
        <f t="shared" si="18"/>
        <v>103.6</v>
      </c>
      <c r="AQ7" s="52">
        <f t="shared" si="18"/>
        <v>101.9</v>
      </c>
      <c r="AR7" s="52">
        <f t="shared" si="18"/>
        <v>96.7</v>
      </c>
      <c r="AS7" s="52"/>
      <c r="AT7" s="52">
        <f>AT8</f>
        <v>81.099999999999994</v>
      </c>
      <c r="AU7" s="52">
        <f t="shared" ref="AU7:BC7" si="19">AU8</f>
        <v>70.7</v>
      </c>
      <c r="AV7" s="52">
        <f t="shared" si="19"/>
        <v>79.900000000000006</v>
      </c>
      <c r="AW7" s="52">
        <f t="shared" si="19"/>
        <v>63</v>
      </c>
      <c r="AX7" s="52">
        <f t="shared" si="19"/>
        <v>81.7</v>
      </c>
      <c r="AY7" s="52">
        <f t="shared" si="19"/>
        <v>77.099999999999994</v>
      </c>
      <c r="AZ7" s="52">
        <f t="shared" si="19"/>
        <v>73.8</v>
      </c>
      <c r="BA7" s="52">
        <f t="shared" si="19"/>
        <v>75.5</v>
      </c>
      <c r="BB7" s="52">
        <f t="shared" si="19"/>
        <v>74.599999999999994</v>
      </c>
      <c r="BC7" s="52">
        <f t="shared" si="19"/>
        <v>73.599999999999994</v>
      </c>
      <c r="BD7" s="52"/>
      <c r="BE7" s="52">
        <f>BE8</f>
        <v>81.099999999999994</v>
      </c>
      <c r="BF7" s="52">
        <f t="shared" ref="BF7:BN7" si="20">BF8</f>
        <v>70.7</v>
      </c>
      <c r="BG7" s="52">
        <f t="shared" si="20"/>
        <v>79.900000000000006</v>
      </c>
      <c r="BH7" s="52">
        <f t="shared" si="20"/>
        <v>63</v>
      </c>
      <c r="BI7" s="52">
        <f t="shared" si="20"/>
        <v>76.5</v>
      </c>
      <c r="BJ7" s="52">
        <f t="shared" si="20"/>
        <v>73.2</v>
      </c>
      <c r="BK7" s="52">
        <f t="shared" si="20"/>
        <v>69.900000000000006</v>
      </c>
      <c r="BL7" s="52">
        <f t="shared" si="20"/>
        <v>71.599999999999994</v>
      </c>
      <c r="BM7" s="52">
        <f t="shared" si="20"/>
        <v>70.8</v>
      </c>
      <c r="BN7" s="52">
        <f t="shared" si="20"/>
        <v>69.7</v>
      </c>
      <c r="BO7" s="52"/>
      <c r="BP7" s="52">
        <f>BP8</f>
        <v>62.4</v>
      </c>
      <c r="BQ7" s="52">
        <f t="shared" ref="BQ7:BY7" si="21">BQ8</f>
        <v>50.3</v>
      </c>
      <c r="BR7" s="52">
        <f t="shared" si="21"/>
        <v>56.2</v>
      </c>
      <c r="BS7" s="52">
        <f t="shared" si="21"/>
        <v>61.3</v>
      </c>
      <c r="BT7" s="52">
        <f t="shared" si="21"/>
        <v>62.9</v>
      </c>
      <c r="BU7" s="52">
        <f t="shared" si="21"/>
        <v>66.099999999999994</v>
      </c>
      <c r="BV7" s="52">
        <f t="shared" si="21"/>
        <v>62.3</v>
      </c>
      <c r="BW7" s="52">
        <f t="shared" si="21"/>
        <v>62.1</v>
      </c>
      <c r="BX7" s="52">
        <f t="shared" si="21"/>
        <v>60.2</v>
      </c>
      <c r="BY7" s="52">
        <f t="shared" si="21"/>
        <v>60.6</v>
      </c>
      <c r="BZ7" s="52"/>
      <c r="CA7" s="53">
        <f>CA8</f>
        <v>22984</v>
      </c>
      <c r="CB7" s="53">
        <f t="shared" ref="CB7:CJ7" si="22">CB8</f>
        <v>24456</v>
      </c>
      <c r="CC7" s="53">
        <f t="shared" si="22"/>
        <v>23940</v>
      </c>
      <c r="CD7" s="53">
        <f t="shared" si="22"/>
        <v>25860</v>
      </c>
      <c r="CE7" s="53">
        <f t="shared" si="22"/>
        <v>28574</v>
      </c>
      <c r="CF7" s="53">
        <f t="shared" si="22"/>
        <v>26415</v>
      </c>
      <c r="CG7" s="53">
        <f t="shared" si="22"/>
        <v>27227</v>
      </c>
      <c r="CH7" s="53">
        <f t="shared" si="22"/>
        <v>28176</v>
      </c>
      <c r="CI7" s="53">
        <f t="shared" si="22"/>
        <v>29348</v>
      </c>
      <c r="CJ7" s="53">
        <f t="shared" si="22"/>
        <v>29723</v>
      </c>
      <c r="CK7" s="52"/>
      <c r="CL7" s="53">
        <f>CL8</f>
        <v>7972</v>
      </c>
      <c r="CM7" s="53">
        <f t="shared" ref="CM7:CU7" si="23">CM8</f>
        <v>7924</v>
      </c>
      <c r="CN7" s="53">
        <f t="shared" si="23"/>
        <v>8447</v>
      </c>
      <c r="CO7" s="53">
        <f t="shared" si="23"/>
        <v>7204</v>
      </c>
      <c r="CP7" s="53">
        <f t="shared" si="23"/>
        <v>5585</v>
      </c>
      <c r="CQ7" s="53">
        <f t="shared" si="23"/>
        <v>9135</v>
      </c>
      <c r="CR7" s="53">
        <f t="shared" si="23"/>
        <v>9509</v>
      </c>
      <c r="CS7" s="53">
        <f t="shared" si="23"/>
        <v>9548</v>
      </c>
      <c r="CT7" s="53">
        <f t="shared" si="23"/>
        <v>9992</v>
      </c>
      <c r="CU7" s="53">
        <f t="shared" si="23"/>
        <v>9779</v>
      </c>
      <c r="CV7" s="52"/>
      <c r="CW7" s="52">
        <f>CW8</f>
        <v>82.2</v>
      </c>
      <c r="CX7" s="52">
        <f t="shared" ref="CX7:DF7" si="24">CX8</f>
        <v>99.4</v>
      </c>
      <c r="CY7" s="52">
        <f t="shared" si="24"/>
        <v>83.7</v>
      </c>
      <c r="CZ7" s="52">
        <f t="shared" si="24"/>
        <v>83.6</v>
      </c>
      <c r="DA7" s="52">
        <f t="shared" si="24"/>
        <v>75.900000000000006</v>
      </c>
      <c r="DB7" s="52">
        <f t="shared" si="24"/>
        <v>72</v>
      </c>
      <c r="DC7" s="52">
        <f t="shared" si="24"/>
        <v>77.7</v>
      </c>
      <c r="DD7" s="52">
        <f t="shared" si="24"/>
        <v>75.7</v>
      </c>
      <c r="DE7" s="52">
        <f t="shared" si="24"/>
        <v>75.400000000000006</v>
      </c>
      <c r="DF7" s="52">
        <f t="shared" si="24"/>
        <v>77.5</v>
      </c>
      <c r="DG7" s="52"/>
      <c r="DH7" s="52">
        <f>DH8</f>
        <v>9.9</v>
      </c>
      <c r="DI7" s="52">
        <f t="shared" ref="DI7:DQ7" si="25">DI8</f>
        <v>10.8</v>
      </c>
      <c r="DJ7" s="52">
        <f t="shared" si="25"/>
        <v>9.4</v>
      </c>
      <c r="DK7" s="52">
        <f t="shared" si="25"/>
        <v>9.6999999999999993</v>
      </c>
      <c r="DL7" s="52">
        <f t="shared" si="25"/>
        <v>9.8000000000000007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67.400000000000006</v>
      </c>
      <c r="EE7" s="52">
        <f t="shared" ref="EE7:EM7" si="27">EE8</f>
        <v>67.2</v>
      </c>
      <c r="EF7" s="52">
        <f t="shared" si="27"/>
        <v>26.6</v>
      </c>
      <c r="EG7" s="52">
        <f t="shared" si="27"/>
        <v>35.4</v>
      </c>
      <c r="EH7" s="52">
        <f t="shared" si="27"/>
        <v>6.3</v>
      </c>
      <c r="EI7" s="52">
        <f t="shared" si="27"/>
        <v>56.4</v>
      </c>
      <c r="EJ7" s="52">
        <f t="shared" si="27"/>
        <v>56.9</v>
      </c>
      <c r="EK7" s="52">
        <f t="shared" si="27"/>
        <v>58.3</v>
      </c>
      <c r="EL7" s="52">
        <f t="shared" si="27"/>
        <v>59.2</v>
      </c>
      <c r="EM7" s="52">
        <f t="shared" si="27"/>
        <v>59.8</v>
      </c>
      <c r="EN7" s="52"/>
      <c r="EO7" s="52">
        <f>EO8</f>
        <v>69.2</v>
      </c>
      <c r="EP7" s="52">
        <f t="shared" ref="EP7:EX7" si="28">EP8</f>
        <v>64.599999999999994</v>
      </c>
      <c r="EQ7" s="52">
        <f t="shared" si="28"/>
        <v>46.3</v>
      </c>
      <c r="ER7" s="52">
        <f t="shared" si="28"/>
        <v>41.2</v>
      </c>
      <c r="ES7" s="52">
        <f t="shared" si="28"/>
        <v>40.1</v>
      </c>
      <c r="ET7" s="52">
        <f t="shared" si="28"/>
        <v>73.400000000000006</v>
      </c>
      <c r="EU7" s="52">
        <f t="shared" si="28"/>
        <v>72.5</v>
      </c>
      <c r="EV7" s="52">
        <f t="shared" si="28"/>
        <v>72.3</v>
      </c>
      <c r="EW7" s="52">
        <f t="shared" si="28"/>
        <v>72</v>
      </c>
      <c r="EX7" s="52">
        <f t="shared" si="28"/>
        <v>72</v>
      </c>
      <c r="EY7" s="52"/>
      <c r="EZ7" s="53">
        <f>EZ8</f>
        <v>19425350</v>
      </c>
      <c r="FA7" s="53">
        <f t="shared" ref="FA7:FI7" si="29">FA8</f>
        <v>19983100</v>
      </c>
      <c r="FB7" s="53">
        <f t="shared" si="29"/>
        <v>49786233</v>
      </c>
      <c r="FC7" s="53">
        <f t="shared" si="29"/>
        <v>10264880</v>
      </c>
      <c r="FD7" s="53">
        <f t="shared" si="29"/>
        <v>51150420</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363014</v>
      </c>
      <c r="D8" s="55">
        <v>46</v>
      </c>
      <c r="E8" s="55">
        <v>6</v>
      </c>
      <c r="F8" s="55">
        <v>0</v>
      </c>
      <c r="G8" s="55">
        <v>1</v>
      </c>
      <c r="H8" s="55" t="s">
        <v>164</v>
      </c>
      <c r="I8" s="55" t="s">
        <v>165</v>
      </c>
      <c r="J8" s="55" t="s">
        <v>166</v>
      </c>
      <c r="K8" s="55" t="s">
        <v>167</v>
      </c>
      <c r="L8" s="55" t="s">
        <v>168</v>
      </c>
      <c r="M8" s="55" t="s">
        <v>169</v>
      </c>
      <c r="N8" s="55" t="s">
        <v>170</v>
      </c>
      <c r="O8" s="55" t="s">
        <v>171</v>
      </c>
      <c r="P8" s="55" t="s">
        <v>172</v>
      </c>
      <c r="Q8" s="56">
        <v>5</v>
      </c>
      <c r="R8" s="55" t="s">
        <v>40</v>
      </c>
      <c r="S8" s="55" t="s">
        <v>173</v>
      </c>
      <c r="T8" s="55" t="s">
        <v>174</v>
      </c>
      <c r="U8" s="56">
        <v>4694</v>
      </c>
      <c r="V8" s="56">
        <v>4140</v>
      </c>
      <c r="W8" s="55" t="s">
        <v>175</v>
      </c>
      <c r="X8" s="55" t="s">
        <v>40</v>
      </c>
      <c r="Y8" s="57" t="s">
        <v>176</v>
      </c>
      <c r="Z8" s="56">
        <v>50</v>
      </c>
      <c r="AA8" s="56" t="s">
        <v>40</v>
      </c>
      <c r="AB8" s="56" t="s">
        <v>40</v>
      </c>
      <c r="AC8" s="56" t="s">
        <v>40</v>
      </c>
      <c r="AD8" s="56" t="s">
        <v>40</v>
      </c>
      <c r="AE8" s="56">
        <v>50</v>
      </c>
      <c r="AF8" s="56">
        <v>42</v>
      </c>
      <c r="AG8" s="56" t="s">
        <v>40</v>
      </c>
      <c r="AH8" s="56">
        <v>42</v>
      </c>
      <c r="AI8" s="58">
        <v>103.4</v>
      </c>
      <c r="AJ8" s="58">
        <v>100.6</v>
      </c>
      <c r="AK8" s="58">
        <v>85.8</v>
      </c>
      <c r="AL8" s="58">
        <v>86.5</v>
      </c>
      <c r="AM8" s="58">
        <v>92.7</v>
      </c>
      <c r="AN8" s="58">
        <v>97.7</v>
      </c>
      <c r="AO8" s="58">
        <v>100.7</v>
      </c>
      <c r="AP8" s="58">
        <v>103.6</v>
      </c>
      <c r="AQ8" s="58">
        <v>101.9</v>
      </c>
      <c r="AR8" s="58">
        <v>96.7</v>
      </c>
      <c r="AS8" s="58">
        <v>96.6</v>
      </c>
      <c r="AT8" s="58">
        <v>81.099999999999994</v>
      </c>
      <c r="AU8" s="58">
        <v>70.7</v>
      </c>
      <c r="AV8" s="58">
        <v>79.900000000000006</v>
      </c>
      <c r="AW8" s="58">
        <v>63</v>
      </c>
      <c r="AX8" s="58">
        <v>81.7</v>
      </c>
      <c r="AY8" s="58">
        <v>77.099999999999994</v>
      </c>
      <c r="AZ8" s="58">
        <v>73.8</v>
      </c>
      <c r="BA8" s="58">
        <v>75.5</v>
      </c>
      <c r="BB8" s="58">
        <v>74.599999999999994</v>
      </c>
      <c r="BC8" s="58">
        <v>73.599999999999994</v>
      </c>
      <c r="BD8" s="58">
        <v>86.6</v>
      </c>
      <c r="BE8" s="59">
        <v>81.099999999999994</v>
      </c>
      <c r="BF8" s="59">
        <v>70.7</v>
      </c>
      <c r="BG8" s="59">
        <v>79.900000000000006</v>
      </c>
      <c r="BH8" s="59">
        <v>63</v>
      </c>
      <c r="BI8" s="59">
        <v>76.5</v>
      </c>
      <c r="BJ8" s="59">
        <v>73.2</v>
      </c>
      <c r="BK8" s="59">
        <v>69.900000000000006</v>
      </c>
      <c r="BL8" s="59">
        <v>71.599999999999994</v>
      </c>
      <c r="BM8" s="59">
        <v>70.8</v>
      </c>
      <c r="BN8" s="59">
        <v>69.7</v>
      </c>
      <c r="BO8" s="59">
        <v>83.9</v>
      </c>
      <c r="BP8" s="58">
        <v>62.4</v>
      </c>
      <c r="BQ8" s="58">
        <v>50.3</v>
      </c>
      <c r="BR8" s="58">
        <v>56.2</v>
      </c>
      <c r="BS8" s="58">
        <v>61.3</v>
      </c>
      <c r="BT8" s="58">
        <v>62.9</v>
      </c>
      <c r="BU8" s="58">
        <v>66.099999999999994</v>
      </c>
      <c r="BV8" s="58">
        <v>62.3</v>
      </c>
      <c r="BW8" s="58">
        <v>62.1</v>
      </c>
      <c r="BX8" s="58">
        <v>60.2</v>
      </c>
      <c r="BY8" s="58">
        <v>60.6</v>
      </c>
      <c r="BZ8" s="58">
        <v>68.7</v>
      </c>
      <c r="CA8" s="59">
        <v>22984</v>
      </c>
      <c r="CB8" s="59">
        <v>24456</v>
      </c>
      <c r="CC8" s="59">
        <v>23940</v>
      </c>
      <c r="CD8" s="59">
        <v>25860</v>
      </c>
      <c r="CE8" s="59">
        <v>28574</v>
      </c>
      <c r="CF8" s="59">
        <v>26415</v>
      </c>
      <c r="CG8" s="59">
        <v>27227</v>
      </c>
      <c r="CH8" s="59">
        <v>28176</v>
      </c>
      <c r="CI8" s="59">
        <v>29348</v>
      </c>
      <c r="CJ8" s="59">
        <v>29723</v>
      </c>
      <c r="CK8" s="58">
        <v>62428</v>
      </c>
      <c r="CL8" s="59">
        <v>7972</v>
      </c>
      <c r="CM8" s="59">
        <v>7924</v>
      </c>
      <c r="CN8" s="59">
        <v>8447</v>
      </c>
      <c r="CO8" s="59">
        <v>7204</v>
      </c>
      <c r="CP8" s="59">
        <v>5585</v>
      </c>
      <c r="CQ8" s="59">
        <v>9135</v>
      </c>
      <c r="CR8" s="59">
        <v>9509</v>
      </c>
      <c r="CS8" s="59">
        <v>9548</v>
      </c>
      <c r="CT8" s="59">
        <v>9992</v>
      </c>
      <c r="CU8" s="59">
        <v>9779</v>
      </c>
      <c r="CV8" s="58">
        <v>18236</v>
      </c>
      <c r="CW8" s="59">
        <v>82.2</v>
      </c>
      <c r="CX8" s="59">
        <v>99.4</v>
      </c>
      <c r="CY8" s="59">
        <v>83.7</v>
      </c>
      <c r="CZ8" s="59">
        <v>83.6</v>
      </c>
      <c r="DA8" s="59">
        <v>75.900000000000006</v>
      </c>
      <c r="DB8" s="59">
        <v>72</v>
      </c>
      <c r="DC8" s="59">
        <v>77.7</v>
      </c>
      <c r="DD8" s="59">
        <v>75.7</v>
      </c>
      <c r="DE8" s="59">
        <v>75.400000000000006</v>
      </c>
      <c r="DF8" s="59">
        <v>77.5</v>
      </c>
      <c r="DG8" s="59">
        <v>56.1</v>
      </c>
      <c r="DH8" s="59">
        <v>9.9</v>
      </c>
      <c r="DI8" s="59">
        <v>10.8</v>
      </c>
      <c r="DJ8" s="59">
        <v>9.4</v>
      </c>
      <c r="DK8" s="59">
        <v>9.6999999999999993</v>
      </c>
      <c r="DL8" s="59">
        <v>9.8000000000000007</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67.400000000000006</v>
      </c>
      <c r="EE8" s="58">
        <v>67.2</v>
      </c>
      <c r="EF8" s="58">
        <v>26.6</v>
      </c>
      <c r="EG8" s="58">
        <v>35.4</v>
      </c>
      <c r="EH8" s="58">
        <v>6.3</v>
      </c>
      <c r="EI8" s="58">
        <v>56.4</v>
      </c>
      <c r="EJ8" s="58">
        <v>56.9</v>
      </c>
      <c r="EK8" s="58">
        <v>58.3</v>
      </c>
      <c r="EL8" s="58">
        <v>59.2</v>
      </c>
      <c r="EM8" s="58">
        <v>59.8</v>
      </c>
      <c r="EN8" s="58">
        <v>57</v>
      </c>
      <c r="EO8" s="58">
        <v>69.2</v>
      </c>
      <c r="EP8" s="58">
        <v>64.599999999999994</v>
      </c>
      <c r="EQ8" s="58">
        <v>46.3</v>
      </c>
      <c r="ER8" s="58">
        <v>41.2</v>
      </c>
      <c r="ES8" s="58">
        <v>40.1</v>
      </c>
      <c r="ET8" s="58">
        <v>73.400000000000006</v>
      </c>
      <c r="EU8" s="58">
        <v>72.5</v>
      </c>
      <c r="EV8" s="58">
        <v>72.3</v>
      </c>
      <c r="EW8" s="58">
        <v>72</v>
      </c>
      <c r="EX8" s="58">
        <v>72</v>
      </c>
      <c r="EY8" s="58">
        <v>70.400000000000006</v>
      </c>
      <c r="EZ8" s="59">
        <v>19425350</v>
      </c>
      <c r="FA8" s="59">
        <v>19983100</v>
      </c>
      <c r="FB8" s="59">
        <v>49786233</v>
      </c>
      <c r="FC8" s="59">
        <v>10264880</v>
      </c>
      <c r="FD8" s="59">
        <v>51150420</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2025-01-30T04:44:41Z</cp:lastPrinted>
  <dcterms:created xsi:type="dcterms:W3CDTF">2025-01-16T06:45:01Z</dcterms:created>
  <dcterms:modified xsi:type="dcterms:W3CDTF">2025-02-17T01:17:27Z</dcterms:modified>
  <cp:category/>
</cp:coreProperties>
</file>