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Mng-sv\01. 総務防災課\総務防災課共有\☆☆☆財政係\01財政\05公営企業\05調査・回答\R6\【27(金)17時〆】公営企業に係る経営比較分析表（令和５年度決算）の分析等について（依頼）\R6回答\"/>
    </mc:Choice>
  </mc:AlternateContent>
  <xr:revisionPtr revIDLastSave="0" documentId="8_{E28C21AA-3A65-4B2B-8E5A-8E9389A62AC8}" xr6:coauthVersionLast="36" xr6:coauthVersionMax="36" xr10:uidLastSave="{00000000-0000-0000-0000-000000000000}"/>
  <workbookProtection workbookAlgorithmName="SHA-512" workbookHashValue="D3nCtUGcDRkov0L2BwSrybXElVjgVcGMbscMbtKDRJ5QUCblZibXWcet5Gj1w572hca4aCEGQcwZupfTCDsAkg==" workbookSaltValue="N1FUvA34Es+2ABBTvsAZ2g==" workbookSpinCount="100000" lockStructure="1"/>
  <bookViews>
    <workbookView xWindow="0" yWindow="0" windowWidth="16860" windowHeight="93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AL10" i="4"/>
  <c r="W10" i="4"/>
  <c r="I10" i="4"/>
  <c r="BB8" i="4"/>
  <c r="AT8" i="4"/>
  <c r="AL8" i="4"/>
  <c r="AD8" i="4"/>
  <c r="W8" i="4"/>
  <c r="P8" i="4"/>
  <c r="I8" i="4"/>
</calcChain>
</file>

<file path=xl/sharedStrings.xml><?xml version="1.0" encoding="utf-8"?>
<sst xmlns="http://schemas.openxmlformats.org/spreadsheetml/2006/main" count="294" uniqueCount="113">
  <si>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</si>
  <si>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</si>
  <si>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</si>
  <si>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</si>
  <si>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</si>
  <si>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</si>
  <si>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</si>
  <si>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</si>
  <si>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</si>
  <si>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</si>
  <si>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</si>
  <si>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</si>
  <si>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</si>
  <si>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</si>
  <si>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</si>
  <si>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</si>
  <si>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</si>
  <si>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</si>
  <si>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</si>
  <si>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</si>
  <si>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</si>
  <si>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</si>
  <si>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</si>
  <si>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</si>
  <si>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</si>
  <si>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</si>
  <si>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</si>
  <si>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</si>
  <si>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</si>
  <si>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</si>
  <si>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</si>
  <si>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</si>
  <si>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</si>
  <si>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</si>
  <si>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</si>
  <si>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</si>
  <si>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</si>
  <si>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</si>
  <si>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</si>
  <si>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</si>
  <si>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</si>
  <si>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</si>
  <si>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</si>
  <si>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</si>
  <si>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</si>
  <si>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</si>
  <si>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</si>
  <si>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</si>
  <si>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</si>
  <si>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</si>
  <si>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</si>
  <si>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</si>
  <si>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</si>
  <si>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</si>
  <si>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</si>
  <si>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</si>
  <si>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</si>
  <si>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</si>
  <si>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</si>
  <si>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</si>
  <si>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</si>
  <si>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</si>
  <si>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</si>
  <si>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</si>
  <si>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</si>
  <si>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</si>
  <si>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</si>
  <si>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</si>
  <si>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</si>
  <si>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</si>
  <si>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</si>
  <si>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</si>
  <si>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</si>
  <si>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</si>
  <si>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</si>
  <si>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</si>
  <si>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</si>
  <si>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</si>
  <si>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</si>
  <si>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</si>
  <si>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</si>
  <si>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</si>
  <si>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</si>
  <si>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</si>
  <si>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</si>
  <si>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</si>
  <si>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</si>
  <si>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</si>
  <si>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</si>
  <si>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</si>
  <si>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</si>
  <si>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</si>
  <si>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</si>
  <si>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</si>
  <si>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</si>
  <si>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</si>
  <si>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</si>
  <si>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</si>
  <si>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</si>
  <si>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</si>
  <si>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</si>
  <si>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</si>
  <si>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</si>
  <si>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</si>
  <si>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</si>
  <si>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</si>
  <si>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</si>
  <si>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</si>
  <si>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</si>
  <si>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</si>
  <si>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有形固定資産減価償却率の数値が低く、管路経年劣化率は高くなっている。令和４年度から法適用となったが、古い施設についての情報が少なく固定資産登録ができていない資産があることが原因である。
　管路経年劣化は顕著であり更新が必要である。
　管路更新率については類似団体平均値より高くなっている。今後も水道施設等の更新を行っていく予定であり、更新費用の平準化を行う。</t>
    <rPh sb="34" eb="36">
      <t>レイワ</t>
    </rPh>
    <rPh sb="37" eb="39">
      <t>ネンド</t>
    </rPh>
    <rPh sb="136" eb="137">
      <t>タカ</t>
    </rPh>
    <phoneticPr fontId="4"/>
  </si>
  <si>
    <t>経常収支比率については、令和５年度当該指標である100％を達成した。経営改善に向けた料金改定（増額）を実施したことが原因と考えられる。
　累積欠損金は発生しておらず、給水収益の減少や大幅な維持管理費の増加は見込まれず問題はない。
　流動比率は、内部留保資金が少ないことが要因となり、類似団体平均を下回っている。今後の事業に係る費用を考慮し、自己資金の確保を検討する必要がある。
　企業債残高対給水収益比率について、類似団体平均値とほぼ同額となっている。令和４年度値が高いのはコロナ減免事業により給水収益が大幅に減少していることが原因であり、従来は類似団体平均値の近似値である。しかし今後も耐用年数を迎える施設が多いので、施設更新等により年々比率は増加すると予想される。
　料金回収率について、令和４年度値はコロナ減免事業実施により給水収益が減少し低い数値となっていたが、令和５年度は類似団体平均値を上回っている。
　給水原価は、施設投資額が少ないため類似団体平均値を下回っている。今後施設更新等が増加するため将来推計が必要である。
　施設利用率については、ほぼ100％であり適切な施設規模であると言える。有収率については類似団体平均値に近い数字ではあるが、漏水量は多く対策は必要である。毎年度施設更新は行っているが、老朽化している施設に負担がかかり新たに漏水していることが予想される。</t>
    <rPh sb="12" eb="14">
      <t>レイワ</t>
    </rPh>
    <rPh sb="15" eb="16">
      <t>ネン</t>
    </rPh>
    <rPh sb="16" eb="17">
      <t>ド</t>
    </rPh>
    <rPh sb="29" eb="31">
      <t>タッセイ</t>
    </rPh>
    <rPh sb="51" eb="53">
      <t>ジッシ</t>
    </rPh>
    <rPh sb="58" eb="60">
      <t>ゲンイン</t>
    </rPh>
    <rPh sb="61" eb="62">
      <t>カンガ</t>
    </rPh>
    <rPh sb="217" eb="219">
      <t>ドウガク</t>
    </rPh>
    <rPh sb="226" eb="228">
      <t>レイワ</t>
    </rPh>
    <rPh sb="229" eb="231">
      <t>ネンド</t>
    </rPh>
    <rPh sb="231" eb="232">
      <t>アタイ</t>
    </rPh>
    <rPh sb="233" eb="234">
      <t>タカ</t>
    </rPh>
    <rPh sb="346" eb="348">
      <t>レイワ</t>
    </rPh>
    <rPh sb="349" eb="351">
      <t>ネンド</t>
    </rPh>
    <rPh sb="351" eb="352">
      <t>アタイ</t>
    </rPh>
    <rPh sb="385" eb="387">
      <t>レイワ</t>
    </rPh>
    <rPh sb="388" eb="390">
      <t>ネンド</t>
    </rPh>
    <rPh sb="391" eb="393">
      <t>ルイジ</t>
    </rPh>
    <rPh sb="393" eb="395">
      <t>ダンタイ</t>
    </rPh>
    <rPh sb="395" eb="398">
      <t>ヘイキンチ</t>
    </rPh>
    <rPh sb="399" eb="401">
      <t>ウワマワ</t>
    </rPh>
    <phoneticPr fontId="4"/>
  </si>
  <si>
    <t>　令和４年度から公営企業法を適用した。
　経常収支比率について、当該指標である100％に届いたが、人口減少や物価高騰も考えられるため今後も費用の削減及び、料金改定等の経営改善が必要である。
　内部留保資金が少ないことから、今後の事業に係る費用を考慮し、自己資金の確保を検討する必要がある。
　また、近い将来予想される南海トラフ巨大地震に備え、水道施設等更新を継続的に行う必要があり、今後も企業債残高対給水収益比率は増加すると予想される。　　</t>
    <rPh sb="49" eb="53">
      <t>ジンコウゲンショウ</t>
    </rPh>
    <rPh sb="54" eb="58">
      <t>ブッカコウトウ</t>
    </rPh>
    <rPh sb="59" eb="60">
      <t>カンガ</t>
    </rPh>
    <rPh sb="66" eb="6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</si>
</sst>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0.32</c:v>
                </c:pt>
                <c:pt idx="4">
                  <c:v>1.1100000000000001</c:v>
                </c:pt>
              </c:numCache>
            </c:numRef>
          </c:val>
          <c:extLst>
            <c:ext xmlns:c16="http://schemas.microsoft.com/office/drawing/2014/chart" uri="{C3380CC4-5D6E-409C-BE32-E72D297353CC}">
              <c16:uniqueId val="{00000000-7392-4510-9452-AEDA09D3CF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0.39</c:v>
                </c:pt>
                <c:pt idx="4">
                  <c:v>0.49</c:v>
                </c:pt>
              </c:numCache>
            </c:numRef>
          </c:val>
          <c:smooth val="0"/>
          <c:extLst>
            <c:ext xmlns:c16="http://schemas.microsoft.com/office/drawing/2014/chart" uri="{C3380CC4-5D6E-409C-BE32-E72D297353CC}">
              <c16:uniqueId val="{00000001-7392-4510-9452-AEDA09D3CF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99.93</c:v>
                </c:pt>
                <c:pt idx="4">
                  <c:v>99.93</c:v>
                </c:pt>
              </c:numCache>
            </c:numRef>
          </c:val>
          <c:extLst>
            <c:ext xmlns:c16="http://schemas.microsoft.com/office/drawing/2014/chart" uri="{C3380CC4-5D6E-409C-BE32-E72D297353CC}">
              <c16:uniqueId val="{00000000-0E3F-47E1-BE01-F4860C4DA0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50.07</c:v>
                </c:pt>
                <c:pt idx="4">
                  <c:v>53.4</c:v>
                </c:pt>
              </c:numCache>
            </c:numRef>
          </c:val>
          <c:smooth val="0"/>
          <c:extLst>
            <c:ext xmlns:c16="http://schemas.microsoft.com/office/drawing/2014/chart" uri="{C3380CC4-5D6E-409C-BE32-E72D297353CC}">
              <c16:uniqueId val="{00000001-0E3F-47E1-BE01-F4860C4DA0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75.790000000000006</c:v>
                </c:pt>
                <c:pt idx="4">
                  <c:v>69.930000000000007</c:v>
                </c:pt>
              </c:numCache>
            </c:numRef>
          </c:val>
          <c:extLst>
            <c:ext xmlns:c16="http://schemas.microsoft.com/office/drawing/2014/chart" uri="{C3380CC4-5D6E-409C-BE32-E72D297353CC}">
              <c16:uniqueId val="{00000000-3281-42ED-AC27-59519096DE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75.7</c:v>
                </c:pt>
                <c:pt idx="4">
                  <c:v>72.53</c:v>
                </c:pt>
              </c:numCache>
            </c:numRef>
          </c:val>
          <c:smooth val="0"/>
          <c:extLst>
            <c:ext xmlns:c16="http://schemas.microsoft.com/office/drawing/2014/chart" uri="{C3380CC4-5D6E-409C-BE32-E72D297353CC}">
              <c16:uniqueId val="{00000001-3281-42ED-AC27-59519096DE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96.13</c:v>
                </c:pt>
                <c:pt idx="4">
                  <c:v>102.93</c:v>
                </c:pt>
              </c:numCache>
            </c:numRef>
          </c:val>
          <c:extLst>
            <c:ext xmlns:c16="http://schemas.microsoft.com/office/drawing/2014/chart" uri="{C3380CC4-5D6E-409C-BE32-E72D297353CC}">
              <c16:uniqueId val="{00000000-042B-4D5E-A4BC-05CB3E6846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105.52</c:v>
                </c:pt>
                <c:pt idx="4">
                  <c:v>103.1</c:v>
                </c:pt>
              </c:numCache>
            </c:numRef>
          </c:val>
          <c:smooth val="0"/>
          <c:extLst>
            <c:ext xmlns:c16="http://schemas.microsoft.com/office/drawing/2014/chart" uri="{C3380CC4-5D6E-409C-BE32-E72D297353CC}">
              <c16:uniqueId val="{00000001-042B-4D5E-A4BC-05CB3E6846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3.88</c:v>
                </c:pt>
                <c:pt idx="4">
                  <c:v>7.62</c:v>
                </c:pt>
              </c:numCache>
            </c:numRef>
          </c:val>
          <c:extLst>
            <c:ext xmlns:c16="http://schemas.microsoft.com/office/drawing/2014/chart" uri="{C3380CC4-5D6E-409C-BE32-E72D297353CC}">
              <c16:uniqueId val="{00000000-2832-44F2-A986-B6BD6CB201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42.98</c:v>
                </c:pt>
                <c:pt idx="4">
                  <c:v>40.46</c:v>
                </c:pt>
              </c:numCache>
            </c:numRef>
          </c:val>
          <c:smooth val="0"/>
          <c:extLst>
            <c:ext xmlns:c16="http://schemas.microsoft.com/office/drawing/2014/chart" uri="{C3380CC4-5D6E-409C-BE32-E72D297353CC}">
              <c16:uniqueId val="{00000001-2832-44F2-A986-B6BD6CB201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69.03</c:v>
                </c:pt>
                <c:pt idx="4">
                  <c:v>68.459999999999994</c:v>
                </c:pt>
              </c:numCache>
            </c:numRef>
          </c:val>
          <c:extLst>
            <c:ext xmlns:c16="http://schemas.microsoft.com/office/drawing/2014/chart" uri="{C3380CC4-5D6E-409C-BE32-E72D297353CC}">
              <c16:uniqueId val="{00000000-DC87-44A3-915B-CC21726F2C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23.24</c:v>
                </c:pt>
                <c:pt idx="4">
                  <c:v>22.77</c:v>
                </c:pt>
              </c:numCache>
            </c:numRef>
          </c:val>
          <c:smooth val="0"/>
          <c:extLst>
            <c:ext xmlns:c16="http://schemas.microsoft.com/office/drawing/2014/chart" uri="{C3380CC4-5D6E-409C-BE32-E72D297353CC}">
              <c16:uniqueId val="{00000001-DC87-44A3-915B-CC21726F2C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20-4BFA-A67E-1373DB75E6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30.01</c:v>
                </c:pt>
                <c:pt idx="4">
                  <c:v>27.32</c:v>
                </c:pt>
              </c:numCache>
            </c:numRef>
          </c:val>
          <c:smooth val="0"/>
          <c:extLst>
            <c:ext xmlns:c16="http://schemas.microsoft.com/office/drawing/2014/chart" uri="{C3380CC4-5D6E-409C-BE32-E72D297353CC}">
              <c16:uniqueId val="{00000001-4420-4BFA-A67E-1373DB75E6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75.22</c:v>
                </c:pt>
                <c:pt idx="4">
                  <c:v>97.7</c:v>
                </c:pt>
              </c:numCache>
            </c:numRef>
          </c:val>
          <c:extLst>
            <c:ext xmlns:c16="http://schemas.microsoft.com/office/drawing/2014/chart" uri="{C3380CC4-5D6E-409C-BE32-E72D297353CC}">
              <c16:uniqueId val="{00000000-CB15-4E5A-ADA3-02EE77825E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249.43</c:v>
                </c:pt>
                <c:pt idx="4">
                  <c:v>217.55</c:v>
                </c:pt>
              </c:numCache>
            </c:numRef>
          </c:val>
          <c:smooth val="0"/>
          <c:extLst>
            <c:ext xmlns:c16="http://schemas.microsoft.com/office/drawing/2014/chart" uri="{C3380CC4-5D6E-409C-BE32-E72D297353CC}">
              <c16:uniqueId val="{00000001-CB15-4E5A-ADA3-02EE77825E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1808.53</c:v>
                </c:pt>
                <c:pt idx="4">
                  <c:v>913.67</c:v>
                </c:pt>
              </c:numCache>
            </c:numRef>
          </c:val>
          <c:extLst>
            <c:ext xmlns:c16="http://schemas.microsoft.com/office/drawing/2014/chart" uri="{C3380CC4-5D6E-409C-BE32-E72D297353CC}">
              <c16:uniqueId val="{00000000-2CAE-4BB8-8E3E-E5391732AB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922.05</c:v>
                </c:pt>
                <c:pt idx="4">
                  <c:v>916.17</c:v>
                </c:pt>
              </c:numCache>
            </c:numRef>
          </c:val>
          <c:smooth val="0"/>
          <c:extLst>
            <c:ext xmlns:c16="http://schemas.microsoft.com/office/drawing/2014/chart" uri="{C3380CC4-5D6E-409C-BE32-E72D297353CC}">
              <c16:uniqueId val="{00000001-2CAE-4BB8-8E3E-E5391732AB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31.07</c:v>
                </c:pt>
                <c:pt idx="4">
                  <c:v>72.739999999999995</c:v>
                </c:pt>
              </c:numCache>
            </c:numRef>
          </c:val>
          <c:extLst>
            <c:ext xmlns:c16="http://schemas.microsoft.com/office/drawing/2014/chart" uri="{C3380CC4-5D6E-409C-BE32-E72D297353CC}">
              <c16:uniqueId val="{00000000-70C4-446A-AD7D-6237A15DA7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64.39</c:v>
                </c:pt>
                <c:pt idx="4">
                  <c:v>63.95</c:v>
                </c:pt>
              </c:numCache>
            </c:numRef>
          </c:val>
          <c:smooth val="0"/>
          <c:extLst>
            <c:ext xmlns:c16="http://schemas.microsoft.com/office/drawing/2014/chart" uri="{C3380CC4-5D6E-409C-BE32-E72D297353CC}">
              <c16:uniqueId val="{00000001-70C4-446A-AD7D-6237A15DA7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182.87</c:v>
                </c:pt>
                <c:pt idx="4">
                  <c:v>175.9</c:v>
                </c:pt>
              </c:numCache>
            </c:numRef>
          </c:val>
          <c:extLst>
            <c:ext xmlns:c16="http://schemas.microsoft.com/office/drawing/2014/chart" uri="{C3380CC4-5D6E-409C-BE32-E72D297353CC}">
              <c16:uniqueId val="{00000000-8202-4085-891D-D3184D2770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258.89999999999998</c:v>
                </c:pt>
                <c:pt idx="4">
                  <c:v>263.56</c:v>
                </c:pt>
              </c:numCache>
            </c:numRef>
          </c:val>
          <c:smooth val="0"/>
          <c:extLst>
            <c:ext xmlns:c16="http://schemas.microsoft.com/office/drawing/2014/chart" uri="{C3380CC4-5D6E-409C-BE32-E72D297353CC}">
              <c16:uniqueId val="{00000001-8202-4085-891D-D3184D2770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徳島県　勝浦町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簡易水道事業</v>
      </c>
      <c r="Q8" s="77"/>
      <c r="R8" s="77"/>
      <c r="S8" s="77"/>
      <c r="T8" s="77"/>
      <c r="U8" s="77"/>
      <c r="V8" s="77"/>
      <c r="W8" s="77" t="str">
        <f>データ!$L$6</f>
        <v>C3</v>
      </c>
      <c r="X8" s="77"/>
      <c r="Y8" s="77"/>
      <c r="Z8" s="77"/>
      <c r="AA8" s="77"/>
      <c r="AB8" s="77"/>
      <c r="AC8" s="77"/>
      <c r="AD8" s="77" t="str">
        <f>データ!$M$6</f>
        <v>非設置</v>
      </c>
      <c r="AE8" s="77"/>
      <c r="AF8" s="77"/>
      <c r="AG8" s="77"/>
      <c r="AH8" s="77"/>
      <c r="AI8" s="77"/>
      <c r="AJ8" s="77"/>
      <c r="AK8" s="2"/>
      <c r="AL8" s="68">
        <f>データ!$R$6</f>
        <v>4694</v>
      </c>
      <c r="AM8" s="68"/>
      <c r="AN8" s="68"/>
      <c r="AO8" s="68"/>
      <c r="AP8" s="68"/>
      <c r="AQ8" s="68"/>
      <c r="AR8" s="68"/>
      <c r="AS8" s="68"/>
      <c r="AT8" s="36">
        <f>データ!$S$6</f>
        <v>69.83</v>
      </c>
      <c r="AU8" s="37"/>
      <c r="AV8" s="37"/>
      <c r="AW8" s="37"/>
      <c r="AX8" s="37"/>
      <c r="AY8" s="37"/>
      <c r="AZ8" s="37"/>
      <c r="BA8" s="37"/>
      <c r="BB8" s="57">
        <f>データ!$T$6</f>
        <v>67.22</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64.64</v>
      </c>
      <c r="J10" s="37"/>
      <c r="K10" s="37"/>
      <c r="L10" s="37"/>
      <c r="M10" s="37"/>
      <c r="N10" s="37"/>
      <c r="O10" s="67"/>
      <c r="P10" s="57">
        <f>データ!$P$6</f>
        <v>89.44</v>
      </c>
      <c r="Q10" s="57"/>
      <c r="R10" s="57"/>
      <c r="S10" s="57"/>
      <c r="T10" s="57"/>
      <c r="U10" s="57"/>
      <c r="V10" s="57"/>
      <c r="W10" s="68">
        <f>データ!$Q$6</f>
        <v>518</v>
      </c>
      <c r="X10" s="68"/>
      <c r="Y10" s="68"/>
      <c r="Z10" s="68"/>
      <c r="AA10" s="68"/>
      <c r="AB10" s="68"/>
      <c r="AC10" s="68"/>
      <c r="AD10" s="2"/>
      <c r="AE10" s="2"/>
      <c r="AF10" s="2"/>
      <c r="AG10" s="2"/>
      <c r="AH10" s="2"/>
      <c r="AI10" s="2"/>
      <c r="AJ10" s="2"/>
      <c r="AK10" s="2"/>
      <c r="AL10" s="68">
        <f>データ!$U$6</f>
        <v>4165</v>
      </c>
      <c r="AM10" s="68"/>
      <c r="AN10" s="68"/>
      <c r="AO10" s="68"/>
      <c r="AP10" s="68"/>
      <c r="AQ10" s="68"/>
      <c r="AR10" s="68"/>
      <c r="AS10" s="68"/>
      <c r="AT10" s="36">
        <f>データ!$V$6</f>
        <v>6.5</v>
      </c>
      <c r="AU10" s="37"/>
      <c r="AV10" s="37"/>
      <c r="AW10" s="37"/>
      <c r="AX10" s="37"/>
      <c r="AY10" s="37"/>
      <c r="AZ10" s="37"/>
      <c r="BA10" s="37"/>
      <c r="BB10" s="57">
        <f>データ!$W$6</f>
        <v>640.77</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112</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CkJCdUzljBtPqrznAChRUHaFC/H6TaWI8SJ6KXyKfSKLWkQhlqNn/jUBedQzSUzAw7UeP7OmfIYkAFE4e903JQ==" saltValue="67n1HkHwWO/9u9Fffwm5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363014</v>
      </c>
      <c r="D6" s="20">
        <f t="shared" si="3"/>
        <v>46</v>
      </c>
      <c r="E6" s="20">
        <f t="shared" si="3"/>
        <v>1</v>
      </c>
      <c r="F6" s="20">
        <f t="shared" si="3"/>
        <v>0</v>
      </c>
      <c r="G6" s="20">
        <f t="shared" si="3"/>
        <v>5</v>
      </c>
      <c r="H6" s="20" t="str">
        <f t="shared" si="3"/>
        <v>徳島県　勝浦町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64.64</v>
      </c>
      <c r="P6" s="21">
        <f t="shared" si="3"/>
        <v>89.44</v>
      </c>
      <c r="Q6" s="21">
        <f t="shared" si="3"/>
        <v>518</v>
      </c>
      <c r="R6" s="21">
        <f t="shared" si="3"/>
        <v>4694</v>
      </c>
      <c r="S6" s="21">
        <f t="shared" si="3"/>
        <v>69.83</v>
      </c>
      <c r="T6" s="21">
        <f t="shared" si="3"/>
        <v>67.22</v>
      </c>
      <c r="U6" s="21">
        <f t="shared" si="3"/>
        <v>4165</v>
      </c>
      <c r="V6" s="21">
        <f t="shared" si="3"/>
        <v>6.5</v>
      </c>
      <c r="W6" s="21">
        <f t="shared" si="3"/>
        <v>640.77</v>
      </c>
      <c r="X6" s="22" t="str">
        <f>IF(X7="",NA(),X7)</f>
        <v>-</v>
      </c>
      <c r="Y6" s="22" t="str">
        <f t="shared" ref="Y6:AG6" si="4">IF(Y7="",NA(),Y7)</f>
        <v>-</v>
      </c>
      <c r="Z6" s="22" t="str">
        <f t="shared" si="4"/>
        <v>-</v>
      </c>
      <c r="AA6" s="22">
        <f t="shared" si="4"/>
        <v>96.13</v>
      </c>
      <c r="AB6" s="22">
        <f t="shared" si="4"/>
        <v>102.93</v>
      </c>
      <c r="AC6" s="22" t="str">
        <f t="shared" si="4"/>
        <v>-</v>
      </c>
      <c r="AD6" s="22" t="str">
        <f t="shared" si="4"/>
        <v>-</v>
      </c>
      <c r="AE6" s="22" t="str">
        <f t="shared" si="4"/>
        <v>-</v>
      </c>
      <c r="AF6" s="22">
        <f t="shared" si="4"/>
        <v>105.52</v>
      </c>
      <c r="AG6" s="22">
        <f t="shared" si="4"/>
        <v>103.1</v>
      </c>
      <c r="AH6" s="21" t="str">
        <f>IF(AH7="","",IF(AH7="-","【-】","【"&amp;SUBSTITUTE(TEXT(AH7,"#,##0.00"),"-","△")&amp;"】"))</f>
        <v>【103.05】</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30.01</v>
      </c>
      <c r="AR6" s="22">
        <f t="shared" si="5"/>
        <v>27.32</v>
      </c>
      <c r="AS6" s="21" t="str">
        <f>IF(AS7="","",IF(AS7="-","【-】","【"&amp;SUBSTITUTE(TEXT(AS7,"#,##0.00"),"-","△")&amp;"】"))</f>
        <v>【30.22】</v>
      </c>
      <c r="AT6" s="22" t="str">
        <f>IF(AT7="",NA(),AT7)</f>
        <v>-</v>
      </c>
      <c r="AU6" s="22" t="str">
        <f t="shared" ref="AU6:BC6" si="6">IF(AU7="",NA(),AU7)</f>
        <v>-</v>
      </c>
      <c r="AV6" s="22" t="str">
        <f t="shared" si="6"/>
        <v>-</v>
      </c>
      <c r="AW6" s="22">
        <f t="shared" si="6"/>
        <v>75.22</v>
      </c>
      <c r="AX6" s="22">
        <f t="shared" si="6"/>
        <v>97.7</v>
      </c>
      <c r="AY6" s="22" t="str">
        <f t="shared" si="6"/>
        <v>-</v>
      </c>
      <c r="AZ6" s="22" t="str">
        <f t="shared" si="6"/>
        <v>-</v>
      </c>
      <c r="BA6" s="22" t="str">
        <f t="shared" si="6"/>
        <v>-</v>
      </c>
      <c r="BB6" s="22">
        <f t="shared" si="6"/>
        <v>249.43</v>
      </c>
      <c r="BC6" s="22">
        <f t="shared" si="6"/>
        <v>217.55</v>
      </c>
      <c r="BD6" s="21" t="str">
        <f>IF(BD7="","",IF(BD7="-","【-】","【"&amp;SUBSTITUTE(TEXT(BD7,"#,##0.00"),"-","△")&amp;"】"))</f>
        <v>【179.30】</v>
      </c>
      <c r="BE6" s="22" t="str">
        <f>IF(BE7="",NA(),BE7)</f>
        <v>-</v>
      </c>
      <c r="BF6" s="22" t="str">
        <f t="shared" ref="BF6:BN6" si="7">IF(BF7="",NA(),BF7)</f>
        <v>-</v>
      </c>
      <c r="BG6" s="22" t="str">
        <f t="shared" si="7"/>
        <v>-</v>
      </c>
      <c r="BH6" s="22">
        <f t="shared" si="7"/>
        <v>1808.53</v>
      </c>
      <c r="BI6" s="22">
        <f t="shared" si="7"/>
        <v>913.67</v>
      </c>
      <c r="BJ6" s="22" t="str">
        <f t="shared" si="7"/>
        <v>-</v>
      </c>
      <c r="BK6" s="22" t="str">
        <f t="shared" si="7"/>
        <v>-</v>
      </c>
      <c r="BL6" s="22" t="str">
        <f t="shared" si="7"/>
        <v>-</v>
      </c>
      <c r="BM6" s="22">
        <f t="shared" si="7"/>
        <v>922.05</v>
      </c>
      <c r="BN6" s="22">
        <f t="shared" si="7"/>
        <v>916.17</v>
      </c>
      <c r="BO6" s="21" t="str">
        <f>IF(BO7="","",IF(BO7="-","【-】","【"&amp;SUBSTITUTE(TEXT(BO7,"#,##0.00"),"-","△")&amp;"】"))</f>
        <v>【1,042.45】</v>
      </c>
      <c r="BP6" s="22" t="str">
        <f>IF(BP7="",NA(),BP7)</f>
        <v>-</v>
      </c>
      <c r="BQ6" s="22" t="str">
        <f t="shared" ref="BQ6:BY6" si="8">IF(BQ7="",NA(),BQ7)</f>
        <v>-</v>
      </c>
      <c r="BR6" s="22" t="str">
        <f t="shared" si="8"/>
        <v>-</v>
      </c>
      <c r="BS6" s="22">
        <f t="shared" si="8"/>
        <v>31.07</v>
      </c>
      <c r="BT6" s="22">
        <f t="shared" si="8"/>
        <v>72.739999999999995</v>
      </c>
      <c r="BU6" s="22" t="str">
        <f t="shared" si="8"/>
        <v>-</v>
      </c>
      <c r="BV6" s="22" t="str">
        <f t="shared" si="8"/>
        <v>-</v>
      </c>
      <c r="BW6" s="22" t="str">
        <f t="shared" si="8"/>
        <v>-</v>
      </c>
      <c r="BX6" s="22">
        <f t="shared" si="8"/>
        <v>64.39</v>
      </c>
      <c r="BY6" s="22">
        <f t="shared" si="8"/>
        <v>63.95</v>
      </c>
      <c r="BZ6" s="21" t="str">
        <f>IF(BZ7="","",IF(BZ7="-","【-】","【"&amp;SUBSTITUTE(TEXT(BZ7,"#,##0.00"),"-","△")&amp;"】"))</f>
        <v>【57.74】</v>
      </c>
      <c r="CA6" s="22" t="str">
        <f>IF(CA7="",NA(),CA7)</f>
        <v>-</v>
      </c>
      <c r="CB6" s="22" t="str">
        <f t="shared" ref="CB6:CJ6" si="9">IF(CB7="",NA(),CB7)</f>
        <v>-</v>
      </c>
      <c r="CC6" s="22" t="str">
        <f t="shared" si="9"/>
        <v>-</v>
      </c>
      <c r="CD6" s="22">
        <f t="shared" si="9"/>
        <v>182.87</v>
      </c>
      <c r="CE6" s="22">
        <f t="shared" si="9"/>
        <v>175.9</v>
      </c>
      <c r="CF6" s="22" t="str">
        <f t="shared" si="9"/>
        <v>-</v>
      </c>
      <c r="CG6" s="22" t="str">
        <f t="shared" si="9"/>
        <v>-</v>
      </c>
      <c r="CH6" s="22" t="str">
        <f t="shared" si="9"/>
        <v>-</v>
      </c>
      <c r="CI6" s="22">
        <f t="shared" si="9"/>
        <v>258.89999999999998</v>
      </c>
      <c r="CJ6" s="22">
        <f t="shared" si="9"/>
        <v>263.56</v>
      </c>
      <c r="CK6" s="21" t="str">
        <f>IF(CK7="","",IF(CK7="-","【-】","【"&amp;SUBSTITUTE(TEXT(CK7,"#,##0.00"),"-","△")&amp;"】"))</f>
        <v>【285.48】</v>
      </c>
      <c r="CL6" s="22" t="str">
        <f>IF(CL7="",NA(),CL7)</f>
        <v>-</v>
      </c>
      <c r="CM6" s="22" t="str">
        <f t="shared" ref="CM6:CU6" si="10">IF(CM7="",NA(),CM7)</f>
        <v>-</v>
      </c>
      <c r="CN6" s="22" t="str">
        <f t="shared" si="10"/>
        <v>-</v>
      </c>
      <c r="CO6" s="22">
        <f t="shared" si="10"/>
        <v>99.93</v>
      </c>
      <c r="CP6" s="22">
        <f t="shared" si="10"/>
        <v>99.93</v>
      </c>
      <c r="CQ6" s="22" t="str">
        <f t="shared" si="10"/>
        <v>-</v>
      </c>
      <c r="CR6" s="22" t="str">
        <f t="shared" si="10"/>
        <v>-</v>
      </c>
      <c r="CS6" s="22" t="str">
        <f t="shared" si="10"/>
        <v>-</v>
      </c>
      <c r="CT6" s="22">
        <f t="shared" si="10"/>
        <v>50.07</v>
      </c>
      <c r="CU6" s="22">
        <f t="shared" si="10"/>
        <v>53.4</v>
      </c>
      <c r="CV6" s="21" t="str">
        <f>IF(CV7="","",IF(CV7="-","【-】","【"&amp;SUBSTITUTE(TEXT(CV7,"#,##0.00"),"-","△")&amp;"】"))</f>
        <v>【53.73】</v>
      </c>
      <c r="CW6" s="22" t="str">
        <f>IF(CW7="",NA(),CW7)</f>
        <v>-</v>
      </c>
      <c r="CX6" s="22" t="str">
        <f t="shared" ref="CX6:DF6" si="11">IF(CX7="",NA(),CX7)</f>
        <v>-</v>
      </c>
      <c r="CY6" s="22" t="str">
        <f t="shared" si="11"/>
        <v>-</v>
      </c>
      <c r="CZ6" s="22">
        <f t="shared" si="11"/>
        <v>75.790000000000006</v>
      </c>
      <c r="DA6" s="22">
        <f t="shared" si="11"/>
        <v>69.930000000000007</v>
      </c>
      <c r="DB6" s="22" t="str">
        <f t="shared" si="11"/>
        <v>-</v>
      </c>
      <c r="DC6" s="22" t="str">
        <f t="shared" si="11"/>
        <v>-</v>
      </c>
      <c r="DD6" s="22" t="str">
        <f t="shared" si="11"/>
        <v>-</v>
      </c>
      <c r="DE6" s="22">
        <f t="shared" si="11"/>
        <v>75.7</v>
      </c>
      <c r="DF6" s="22">
        <f t="shared" si="11"/>
        <v>72.53</v>
      </c>
      <c r="DG6" s="21" t="str">
        <f>IF(DG7="","",IF(DG7="-","【-】","【"&amp;SUBSTITUTE(TEXT(DG7,"#,##0.00"),"-","△")&amp;"】"))</f>
        <v>【71.52】</v>
      </c>
      <c r="DH6" s="22" t="str">
        <f>IF(DH7="",NA(),DH7)</f>
        <v>-</v>
      </c>
      <c r="DI6" s="22" t="str">
        <f t="shared" ref="DI6:DQ6" si="12">IF(DI7="",NA(),DI7)</f>
        <v>-</v>
      </c>
      <c r="DJ6" s="22" t="str">
        <f t="shared" si="12"/>
        <v>-</v>
      </c>
      <c r="DK6" s="22">
        <f t="shared" si="12"/>
        <v>3.88</v>
      </c>
      <c r="DL6" s="22">
        <f t="shared" si="12"/>
        <v>7.62</v>
      </c>
      <c r="DM6" s="22" t="str">
        <f t="shared" si="12"/>
        <v>-</v>
      </c>
      <c r="DN6" s="22" t="str">
        <f t="shared" si="12"/>
        <v>-</v>
      </c>
      <c r="DO6" s="22" t="str">
        <f t="shared" si="12"/>
        <v>-</v>
      </c>
      <c r="DP6" s="22">
        <f t="shared" si="12"/>
        <v>42.98</v>
      </c>
      <c r="DQ6" s="22">
        <f t="shared" si="12"/>
        <v>40.46</v>
      </c>
      <c r="DR6" s="21" t="str">
        <f>IF(DR7="","",IF(DR7="-","【-】","【"&amp;SUBSTITUTE(TEXT(DR7,"#,##0.00"),"-","△")&amp;"】"))</f>
        <v>【38.43】</v>
      </c>
      <c r="DS6" s="22" t="str">
        <f>IF(DS7="",NA(),DS7)</f>
        <v>-</v>
      </c>
      <c r="DT6" s="22" t="str">
        <f t="shared" ref="DT6:EB6" si="13">IF(DT7="",NA(),DT7)</f>
        <v>-</v>
      </c>
      <c r="DU6" s="22" t="str">
        <f t="shared" si="13"/>
        <v>-</v>
      </c>
      <c r="DV6" s="22">
        <f t="shared" si="13"/>
        <v>69.03</v>
      </c>
      <c r="DW6" s="22">
        <f t="shared" si="13"/>
        <v>68.459999999999994</v>
      </c>
      <c r="DX6" s="22" t="str">
        <f t="shared" si="13"/>
        <v>-</v>
      </c>
      <c r="DY6" s="22" t="str">
        <f t="shared" si="13"/>
        <v>-</v>
      </c>
      <c r="DZ6" s="22" t="str">
        <f t="shared" si="13"/>
        <v>-</v>
      </c>
      <c r="EA6" s="22">
        <f t="shared" si="13"/>
        <v>23.24</v>
      </c>
      <c r="EB6" s="22">
        <f t="shared" si="13"/>
        <v>22.77</v>
      </c>
      <c r="EC6" s="21" t="str">
        <f>IF(EC7="","",IF(EC7="-","【-】","【"&amp;SUBSTITUTE(TEXT(EC7,"#,##0.00"),"-","△")&amp;"】"))</f>
        <v>【19.16】</v>
      </c>
      <c r="ED6" s="22" t="str">
        <f>IF(ED7="",NA(),ED7)</f>
        <v>-</v>
      </c>
      <c r="EE6" s="22" t="str">
        <f t="shared" ref="EE6:EM6" si="14">IF(EE7="",NA(),EE7)</f>
        <v>-</v>
      </c>
      <c r="EF6" s="22" t="str">
        <f t="shared" si="14"/>
        <v>-</v>
      </c>
      <c r="EG6" s="22">
        <f t="shared" si="14"/>
        <v>0.32</v>
      </c>
      <c r="EH6" s="22">
        <f t="shared" si="14"/>
        <v>1.1100000000000001</v>
      </c>
      <c r="EI6" s="22" t="str">
        <f t="shared" si="14"/>
        <v>-</v>
      </c>
      <c r="EJ6" s="22" t="str">
        <f t="shared" si="14"/>
        <v>-</v>
      </c>
      <c r="EK6" s="22" t="str">
        <f t="shared" si="14"/>
        <v>-</v>
      </c>
      <c r="EL6" s="22">
        <f t="shared" si="14"/>
        <v>0.39</v>
      </c>
      <c r="EM6" s="22">
        <f t="shared" si="14"/>
        <v>0.49</v>
      </c>
      <c r="EN6" s="21" t="str">
        <f>IF(EN7="","",IF(EN7="-","【-】","【"&amp;SUBSTITUTE(TEXT(EN7,"#,##0.00"),"-","△")&amp;"】"))</f>
        <v>【0.49】</v>
      </c>
    </row>
    <row r="7" spans="1:144" s="23" customFormat="1" x14ac:dyDescent="0.15">
      <c r="A7" s="15"/>
      <c r="B7" s="24">
        <v>2023</v>
      </c>
      <c r="C7" s="24">
        <v>363014</v>
      </c>
      <c r="D7" s="24">
        <v>46</v>
      </c>
      <c r="E7" s="24">
        <v>1</v>
      </c>
      <c r="F7" s="24">
        <v>0</v>
      </c>
      <c r="G7" s="24">
        <v>5</v>
      </c>
      <c r="H7" s="24" t="s">
        <v>93</v>
      </c>
      <c r="I7" s="24" t="s">
        <v>94</v>
      </c>
      <c r="J7" s="24" t="s">
        <v>95</v>
      </c>
      <c r="K7" s="24" t="s">
        <v>96</v>
      </c>
      <c r="L7" s="24" t="s">
        <v>97</v>
      </c>
      <c r="M7" s="24" t="s">
        <v>98</v>
      </c>
      <c r="N7" s="25" t="s">
        <v>99</v>
      </c>
      <c r="O7" s="25">
        <v>64.64</v>
      </c>
      <c r="P7" s="25">
        <v>89.44</v>
      </c>
      <c r="Q7" s="25">
        <v>518</v>
      </c>
      <c r="R7" s="25">
        <v>4694</v>
      </c>
      <c r="S7" s="25">
        <v>69.83</v>
      </c>
      <c r="T7" s="25">
        <v>67.22</v>
      </c>
      <c r="U7" s="25">
        <v>4165</v>
      </c>
      <c r="V7" s="25">
        <v>6.5</v>
      </c>
      <c r="W7" s="25">
        <v>640.77</v>
      </c>
      <c r="X7" s="25" t="s">
        <v>99</v>
      </c>
      <c r="Y7" s="25" t="s">
        <v>99</v>
      </c>
      <c r="Z7" s="25" t="s">
        <v>99</v>
      </c>
      <c r="AA7" s="25">
        <v>96.13</v>
      </c>
      <c r="AB7" s="25">
        <v>102.93</v>
      </c>
      <c r="AC7" s="25" t="s">
        <v>99</v>
      </c>
      <c r="AD7" s="25" t="s">
        <v>99</v>
      </c>
      <c r="AE7" s="25" t="s">
        <v>99</v>
      </c>
      <c r="AF7" s="25">
        <v>105.52</v>
      </c>
      <c r="AG7" s="25">
        <v>103.1</v>
      </c>
      <c r="AH7" s="25">
        <v>103.05</v>
      </c>
      <c r="AI7" s="25" t="s">
        <v>99</v>
      </c>
      <c r="AJ7" s="25" t="s">
        <v>99</v>
      </c>
      <c r="AK7" s="25" t="s">
        <v>99</v>
      </c>
      <c r="AL7" s="25">
        <v>0</v>
      </c>
      <c r="AM7" s="25">
        <v>0</v>
      </c>
      <c r="AN7" s="25" t="s">
        <v>99</v>
      </c>
      <c r="AO7" s="25" t="s">
        <v>99</v>
      </c>
      <c r="AP7" s="25" t="s">
        <v>99</v>
      </c>
      <c r="AQ7" s="25">
        <v>30.01</v>
      </c>
      <c r="AR7" s="25">
        <v>27.32</v>
      </c>
      <c r="AS7" s="25">
        <v>30.22</v>
      </c>
      <c r="AT7" s="25" t="s">
        <v>99</v>
      </c>
      <c r="AU7" s="25" t="s">
        <v>99</v>
      </c>
      <c r="AV7" s="25" t="s">
        <v>99</v>
      </c>
      <c r="AW7" s="25">
        <v>75.22</v>
      </c>
      <c r="AX7" s="25">
        <v>97.7</v>
      </c>
      <c r="AY7" s="25" t="s">
        <v>99</v>
      </c>
      <c r="AZ7" s="25" t="s">
        <v>99</v>
      </c>
      <c r="BA7" s="25" t="s">
        <v>99</v>
      </c>
      <c r="BB7" s="25">
        <v>249.43</v>
      </c>
      <c r="BC7" s="25">
        <v>217.55</v>
      </c>
      <c r="BD7" s="25">
        <v>179.3</v>
      </c>
      <c r="BE7" s="25" t="s">
        <v>99</v>
      </c>
      <c r="BF7" s="25" t="s">
        <v>99</v>
      </c>
      <c r="BG7" s="25" t="s">
        <v>99</v>
      </c>
      <c r="BH7" s="25">
        <v>1808.53</v>
      </c>
      <c r="BI7" s="25">
        <v>913.67</v>
      </c>
      <c r="BJ7" s="25" t="s">
        <v>99</v>
      </c>
      <c r="BK7" s="25" t="s">
        <v>99</v>
      </c>
      <c r="BL7" s="25" t="s">
        <v>99</v>
      </c>
      <c r="BM7" s="25">
        <v>922.05</v>
      </c>
      <c r="BN7" s="25">
        <v>916.17</v>
      </c>
      <c r="BO7" s="25">
        <v>1042.45</v>
      </c>
      <c r="BP7" s="25" t="s">
        <v>99</v>
      </c>
      <c r="BQ7" s="25" t="s">
        <v>99</v>
      </c>
      <c r="BR7" s="25" t="s">
        <v>99</v>
      </c>
      <c r="BS7" s="25">
        <v>31.07</v>
      </c>
      <c r="BT7" s="25">
        <v>72.739999999999995</v>
      </c>
      <c r="BU7" s="25" t="s">
        <v>99</v>
      </c>
      <c r="BV7" s="25" t="s">
        <v>99</v>
      </c>
      <c r="BW7" s="25" t="s">
        <v>99</v>
      </c>
      <c r="BX7" s="25">
        <v>64.39</v>
      </c>
      <c r="BY7" s="25">
        <v>63.95</v>
      </c>
      <c r="BZ7" s="25">
        <v>57.74</v>
      </c>
      <c r="CA7" s="25" t="s">
        <v>99</v>
      </c>
      <c r="CB7" s="25" t="s">
        <v>99</v>
      </c>
      <c r="CC7" s="25" t="s">
        <v>99</v>
      </c>
      <c r="CD7" s="25">
        <v>182.87</v>
      </c>
      <c r="CE7" s="25">
        <v>175.9</v>
      </c>
      <c r="CF7" s="25" t="s">
        <v>99</v>
      </c>
      <c r="CG7" s="25" t="s">
        <v>99</v>
      </c>
      <c r="CH7" s="25" t="s">
        <v>99</v>
      </c>
      <c r="CI7" s="25">
        <v>258.89999999999998</v>
      </c>
      <c r="CJ7" s="25">
        <v>263.56</v>
      </c>
      <c r="CK7" s="25">
        <v>285.48</v>
      </c>
      <c r="CL7" s="25" t="s">
        <v>99</v>
      </c>
      <c r="CM7" s="25" t="s">
        <v>99</v>
      </c>
      <c r="CN7" s="25" t="s">
        <v>99</v>
      </c>
      <c r="CO7" s="25">
        <v>99.93</v>
      </c>
      <c r="CP7" s="25">
        <v>99.93</v>
      </c>
      <c r="CQ7" s="25" t="s">
        <v>99</v>
      </c>
      <c r="CR7" s="25" t="s">
        <v>99</v>
      </c>
      <c r="CS7" s="25" t="s">
        <v>99</v>
      </c>
      <c r="CT7" s="25">
        <v>50.07</v>
      </c>
      <c r="CU7" s="25">
        <v>53.4</v>
      </c>
      <c r="CV7" s="25">
        <v>53.73</v>
      </c>
      <c r="CW7" s="25" t="s">
        <v>99</v>
      </c>
      <c r="CX7" s="25" t="s">
        <v>99</v>
      </c>
      <c r="CY7" s="25" t="s">
        <v>99</v>
      </c>
      <c r="CZ7" s="25">
        <v>75.790000000000006</v>
      </c>
      <c r="DA7" s="25">
        <v>69.930000000000007</v>
      </c>
      <c r="DB7" s="25" t="s">
        <v>99</v>
      </c>
      <c r="DC7" s="25" t="s">
        <v>99</v>
      </c>
      <c r="DD7" s="25" t="s">
        <v>99</v>
      </c>
      <c r="DE7" s="25">
        <v>75.7</v>
      </c>
      <c r="DF7" s="25">
        <v>72.53</v>
      </c>
      <c r="DG7" s="25">
        <v>71.52</v>
      </c>
      <c r="DH7" s="25" t="s">
        <v>99</v>
      </c>
      <c r="DI7" s="25" t="s">
        <v>99</v>
      </c>
      <c r="DJ7" s="25" t="s">
        <v>99</v>
      </c>
      <c r="DK7" s="25">
        <v>3.88</v>
      </c>
      <c r="DL7" s="25">
        <v>7.62</v>
      </c>
      <c r="DM7" s="25" t="s">
        <v>99</v>
      </c>
      <c r="DN7" s="25" t="s">
        <v>99</v>
      </c>
      <c r="DO7" s="25" t="s">
        <v>99</v>
      </c>
      <c r="DP7" s="25">
        <v>42.98</v>
      </c>
      <c r="DQ7" s="25">
        <v>40.46</v>
      </c>
      <c r="DR7" s="25">
        <v>38.43</v>
      </c>
      <c r="DS7" s="25" t="s">
        <v>99</v>
      </c>
      <c r="DT7" s="25" t="s">
        <v>99</v>
      </c>
      <c r="DU7" s="25" t="s">
        <v>99</v>
      </c>
      <c r="DV7" s="25">
        <v>69.03</v>
      </c>
      <c r="DW7" s="25">
        <v>68.459999999999994</v>
      </c>
      <c r="DX7" s="25" t="s">
        <v>99</v>
      </c>
      <c r="DY7" s="25" t="s">
        <v>99</v>
      </c>
      <c r="DZ7" s="25" t="s">
        <v>99</v>
      </c>
      <c r="EA7" s="25">
        <v>23.24</v>
      </c>
      <c r="EB7" s="25">
        <v>22.77</v>
      </c>
      <c r="EC7" s="25">
        <v>19.16</v>
      </c>
      <c r="ED7" s="25" t="s">
        <v>99</v>
      </c>
      <c r="EE7" s="25" t="s">
        <v>99</v>
      </c>
      <c r="EF7" s="25" t="s">
        <v>99</v>
      </c>
      <c r="EG7" s="25">
        <v>0.32</v>
      </c>
      <c r="EH7" s="25">
        <v>1.1100000000000001</v>
      </c>
      <c r="EI7" s="25" t="s">
        <v>99</v>
      </c>
      <c r="EJ7" s="25" t="s">
        <v>99</v>
      </c>
      <c r="EK7" s="25" t="s">
        <v>99</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2025-02-05T05:01:39Z</cp:lastPrinted>
  <dcterms:created xsi:type="dcterms:W3CDTF">2025-01-24T06:53:57Z</dcterms:created>
  <dcterms:modified xsi:type="dcterms:W3CDTF">2025-02-07T02:27:21Z</dcterms:modified>
  <cp:category/>
</cp:coreProperties>
</file>