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codeName="ThisWorkbook"/>
  <xr:revisionPtr revIDLastSave="0" documentId="8_{84EAC67C-903F-4F02-AE7D-9F56369C7410}" xr6:coauthVersionLast="47" xr6:coauthVersionMax="47" xr10:uidLastSave="{00000000-0000-0000-0000-000000000000}"/>
  <bookViews>
    <workbookView xWindow="20370" yWindow="-4725" windowWidth="29040" windowHeight="15840" xr2:uid="{00000000-000D-0000-FFFF-FFFF00000000}"/>
  </bookViews>
  <sheets>
    <sheet name="（参考）大規模型事業所（特例）計算シート" sheetId="2" r:id="rId1"/>
    <sheet name="記入例" sheetId="3" r:id="rId2"/>
  </sheets>
  <definedNames>
    <definedName name="_xlnm.Print_Area" localSheetId="0">'（参考）大規模型事業所（特例）計算シート'!$A$1:$S$31</definedName>
    <definedName name="_xlnm.Print_Area" localSheetId="1">記入例!$A$1:$S$31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3" l="1"/>
  <c r="T29" i="3"/>
  <c r="T28" i="3"/>
  <c r="T27" i="3"/>
  <c r="T26" i="3"/>
  <c r="O22" i="3"/>
  <c r="O20" i="3"/>
  <c r="P13" i="3"/>
  <c r="P12" i="3"/>
  <c r="K7" i="3"/>
  <c r="T30" i="2"/>
  <c r="T29" i="2"/>
  <c r="T28" i="2"/>
  <c r="T27" i="2"/>
  <c r="T26" i="2"/>
  <c r="O22" i="2" s="1"/>
  <c r="O20" i="2"/>
  <c r="P12" i="2"/>
  <c r="K7" i="2"/>
  <c r="P16" i="3" l="1"/>
  <c r="K16" i="3" s="1"/>
  <c r="P16" i="2"/>
  <c r="N26" i="2" s="1"/>
  <c r="N26" i="3"/>
  <c r="P13" i="2"/>
  <c r="K12" i="3"/>
  <c r="K12" i="2"/>
  <c r="P17" i="3" l="1"/>
  <c r="K16" i="2"/>
  <c r="P17" i="2"/>
</calcChain>
</file>

<file path=xl/sharedStrings.xml><?xml version="1.0" encoding="utf-8"?>
<sst xmlns="http://schemas.openxmlformats.org/spreadsheetml/2006/main" count="138" uniqueCount="40">
  <si>
    <t>人</t>
    <rPh sb="0" eb="1">
      <t>ニン</t>
    </rPh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</si>
  <si>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</si>
  <si>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あなたの事業所は</t>
    <rPh sb="4" eb="7">
      <t>ジギョウショ</t>
    </rPh>
    <phoneticPr fontId="1"/>
  </si>
  <si>
    <t>１～２時間利用</t>
    <rPh sb="3" eb="5">
      <t>ジカン</t>
    </rPh>
    <rPh sb="5" eb="7">
      <t>リヨウ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</si>
  <si>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</si>
  <si>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</si>
  <si>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２～３時間利用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</si>
  <si>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</si>
  <si>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</si>
  <si>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</si>
  <si>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</si>
  <si>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（あと</t>
  </si>
  <si>
    <t>日</t>
    <rPh sb="0" eb="1">
      <t>ニチ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</si>
  <si>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</si>
  <si>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</si>
  <si>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</si>
  <si>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:1配置</t>
    <rPh sb="2" eb="4">
      <t>ハイチ</t>
    </rPh>
    <phoneticPr fontId="1"/>
  </si>
  <si>
    <t>該当する人数</t>
    <rPh sb="0" eb="2">
      <t>ガイトウ</t>
    </rPh>
    <rPh sb="4" eb="6">
      <t>ニンズウ</t>
    </rPh>
    <phoneticPr fontId="1"/>
  </si>
  <si>
    <r>
      <rPr>
        <b/>
        <sz val="14"/>
        <color theme="0"/>
        <rFont val="游ゴシック"/>
        <family val="3"/>
        <charset val="128"/>
      </rPr>
      <t>大規模型事業所（特例）計算シート</t>
    </r>
    <r>
      <rPr>
        <sz val="14"/>
        <color theme="0"/>
        <rFont val="游ゴシック"/>
        <family val="3"/>
        <charset val="128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</si>
  <si>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</si>
  <si>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</si>
  <si>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</si>
  <si>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</si>
  <si>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</si>
  <si>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</si>
  <si>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時間/日</t>
    <rPh sb="0" eb="2">
      <t>ジカン</t>
    </rPh>
    <rPh sb="3" eb="4">
      <t>ニチ</t>
    </rPh>
    <phoneticPr fontId="1"/>
  </si>
  <si>
    <t>配置</t>
    <rPh sb="0" eb="2">
      <t>ハイチ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</si>
  <si>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</si>
  <si>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</si>
  <si>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</si>
  <si>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　※このシートは事業所の参考のため作成されたものであり、提出の義務はありません。</t>
    <rPh sb="8" eb="11">
      <t>ジギョウショ</t>
    </rPh>
    <rPh sb="12" eb="14">
      <t>サンコウ</t>
    </rPh>
    <rPh sb="17" eb="19">
      <t>サクセイ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</si>
  <si>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</si>
  <si>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</si>
  <si>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</si>
  <si>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</si>
  <si>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</si>
  <si>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</si>
  <si>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</si>
  <si>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</si>
  <si>
    <t>７～８時間利用</t>
    <rPh sb="3" eb="5">
      <t>ジカン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</si>
</sst>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7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sz val="14"/>
      <color theme="0"/>
      <name val="游ゴシック"/>
      <family val="3"/>
      <scheme val="minor"/>
    </font>
    <font>
      <sz val="11"/>
      <color theme="0"/>
      <name val="游ゴシック"/>
      <family val="3"/>
      <scheme val="minor"/>
    </font>
    <font>
      <b/>
      <sz val="14"/>
      <color rgb="FF0990FF"/>
      <name val="游ゴシック"/>
      <family val="3"/>
      <scheme val="minor"/>
    </font>
    <font>
      <sz val="12"/>
      <color theme="1"/>
      <name val="游ゴシック"/>
      <family val="2"/>
      <scheme val="minor"/>
    </font>
    <font>
      <b/>
      <sz val="1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b/>
      <sz val="14"/>
      <color rgb="FFF44414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b/>
      <sz val="14"/>
      <name val="游ゴシック"/>
      <family val="3"/>
      <scheme val="minor"/>
    </font>
    <font>
      <sz val="14"/>
      <color rgb="FF0990FF"/>
      <name val="游ゴシック"/>
      <family val="3"/>
      <scheme val="minor"/>
    </font>
    <font>
      <sz val="8"/>
      <color theme="1"/>
      <name val="游ゴシック"/>
      <family val="3"/>
      <scheme val="minor"/>
    </font>
    <font>
      <b/>
      <sz val="14"/>
      <color theme="0"/>
      <name val="游ゴシック"/>
      <family val="3"/>
      <charset val="128"/>
    </font>
    <font>
      <sz val="14"/>
      <color theme="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189EF0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right" vertical="center"/>
    </xf>
    <xf numFmtId="20" fontId="7" fillId="0" borderId="0" xfId="0" applyNumberFormat="1" applyFont="1" applyFill="1">
      <alignment vertical="center"/>
    </xf>
    <xf numFmtId="0" fontId="7" fillId="0" borderId="0" xfId="0" applyFont="1" applyFill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9" fillId="0" borderId="0" xfId="0" applyFont="1">
      <alignment vertical="center"/>
    </xf>
    <xf numFmtId="0" fontId="7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20" fontId="0" fillId="0" borderId="0" xfId="0" applyNumberFormat="1" applyAlignment="1">
      <alignment horizontal="center" vertical="center"/>
    </xf>
    <xf numFmtId="0" fontId="0" fillId="4" borderId="7" xfId="0" applyFill="1" applyBorder="1">
      <alignment vertical="center"/>
    </xf>
    <xf numFmtId="9" fontId="0" fillId="4" borderId="0" xfId="0" applyNumberFormat="1" applyFill="1" applyBorder="1" applyAlignment="1">
      <alignment horizontal="right" vertical="center"/>
    </xf>
    <xf numFmtId="0" fontId="0" fillId="4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4" borderId="0" xfId="0" applyNumberFormat="1" applyFill="1" applyBorder="1">
      <alignment vertical="center"/>
    </xf>
    <xf numFmtId="0" fontId="12" fillId="2" borderId="0" xfId="0" applyFont="1" applyFill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13" fillId="5" borderId="0" xfId="0" applyFont="1" applyFill="1">
      <alignment vertical="center"/>
    </xf>
    <xf numFmtId="0" fontId="0" fillId="0" borderId="0" xfId="0" applyFill="1" applyAlignment="1">
      <alignment horizontal="right" vertical="top"/>
    </xf>
    <xf numFmtId="0" fontId="11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8</xdr:col>
      <xdr:colOff>161925</xdr:colOff>
      <xdr:row>30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5275" y="1009650"/>
          <a:ext cx="5943600" cy="5829300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133350</xdr:rowOff>
    </xdr:from>
    <xdr:to>
      <xdr:col>18</xdr:col>
      <xdr:colOff>476250</xdr:colOff>
      <xdr:row>27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838950" y="5314950"/>
          <a:ext cx="6019800" cy="800100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48475" y="1000125"/>
          <a:ext cx="6019800" cy="4000500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27</xdr:row>
          <xdr:rowOff>123825</xdr:rowOff>
        </xdr:from>
        <xdr:to>
          <xdr:col>1</xdr:col>
          <xdr:colOff>1838325</xdr:colOff>
          <xdr:row>28</xdr:row>
          <xdr:rowOff>152400</xdr:rowOff>
        </xdr:to>
        <xdr:sp macro="" textlink="">
          <xdr:nvSpPr>
            <xdr:cNvPr id="1025" name="ボタン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9525</xdr:rowOff>
    </xdr:from>
    <xdr:to>
      <xdr:col>8</xdr:col>
      <xdr:colOff>161925</xdr:colOff>
      <xdr:row>30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95275" y="1009650"/>
          <a:ext cx="5943600" cy="5829300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353175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133350</xdr:rowOff>
    </xdr:from>
    <xdr:to>
      <xdr:col>18</xdr:col>
      <xdr:colOff>476250</xdr:colOff>
      <xdr:row>27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38950" y="5314950"/>
          <a:ext cx="6019800" cy="800100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848475" y="1000125"/>
          <a:ext cx="6019800" cy="4000500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600075</xdr:colOff>
          <xdr:row>27</xdr:row>
          <xdr:rowOff>123825</xdr:rowOff>
        </xdr:from>
        <xdr:to>
          <xdr:col>1</xdr:col>
          <xdr:colOff>1838325</xdr:colOff>
          <xdr:row>28</xdr:row>
          <xdr:rowOff>152400</xdr:rowOff>
        </xdr:to>
        <xdr:sp macro="" textlink="">
          <xdr:nvSpPr>
            <xdr:cNvPr id="2049" name="ボタン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41148" rIns="27432" bIns="4114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↓入力枠を増やす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38"/>
  <sheetViews>
    <sheetView tabSelected="1" view="pageBreakPreview" zoomScale="84" zoomScaleSheetLayoutView="84" workbookViewId="0">
      <selection activeCell="O18" sqref="O18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7"/>
      <c r="R1" s="37"/>
      <c r="S1" s="37"/>
    </row>
    <row r="2" spans="1:21" s="1" customFormat="1" x14ac:dyDescent="0.4">
      <c r="B2" s="4"/>
      <c r="C2" s="41" t="s">
        <v>30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s="1" customFormat="1" x14ac:dyDescent="0.4">
      <c r="B3" s="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1" s="2" customFormat="1" ht="17.25" customHeight="1" x14ac:dyDescent="0.4">
      <c r="B4" s="5" t="s">
        <v>35</v>
      </c>
      <c r="K4" s="24" t="s">
        <v>28</v>
      </c>
      <c r="T4" s="39"/>
      <c r="U4" s="39"/>
    </row>
    <row r="5" spans="1:21" ht="10.5" customHeight="1" x14ac:dyDescent="0.4">
      <c r="B5" s="6"/>
    </row>
    <row r="6" spans="1:21" ht="17.25" customHeight="1" x14ac:dyDescent="0.4">
      <c r="B6" s="7" t="s">
        <v>31</v>
      </c>
      <c r="C6" s="15"/>
      <c r="D6" s="15"/>
      <c r="E6" s="21"/>
      <c r="G6" s="23"/>
      <c r="H6" t="s">
        <v>0</v>
      </c>
      <c r="K6" t="s">
        <v>32</v>
      </c>
    </row>
    <row r="7" spans="1:21" ht="17.25" customHeight="1" x14ac:dyDescent="0.4">
      <c r="B7" s="8"/>
      <c r="K7" s="25" t="str">
        <f>IF($G$6&lt;=750,"750人以内（通常規模型）","750人超（大規模型）")</f>
        <v>750人以内（通常規模型）</v>
      </c>
      <c r="L7" s="25"/>
      <c r="M7" s="25"/>
    </row>
    <row r="8" spans="1:21" ht="17.25" customHeight="1" x14ac:dyDescent="0.4">
      <c r="B8" s="8"/>
      <c r="C8" s="16"/>
      <c r="E8" s="1"/>
      <c r="F8" s="22"/>
    </row>
    <row r="9" spans="1:21" ht="17.25" customHeight="1" x14ac:dyDescent="0.4">
      <c r="B9" s="9" t="s">
        <v>36</v>
      </c>
    </row>
    <row r="10" spans="1:21" ht="17.25" customHeight="1" x14ac:dyDescent="0.4">
      <c r="B10" s="10" t="s">
        <v>37</v>
      </c>
      <c r="C10" s="17"/>
      <c r="D10" t="s">
        <v>0</v>
      </c>
      <c r="K10" t="s">
        <v>15</v>
      </c>
    </row>
    <row r="11" spans="1:21" ht="17.25" customHeight="1" x14ac:dyDescent="0.4">
      <c r="B11" s="10" t="s">
        <v>14</v>
      </c>
      <c r="C11" s="18"/>
      <c r="D11" t="s">
        <v>0</v>
      </c>
      <c r="K11" t="s">
        <v>22</v>
      </c>
    </row>
    <row r="12" spans="1:21" ht="17.25" customHeight="1" x14ac:dyDescent="0.4">
      <c r="K12" s="26" t="e">
        <f>IF(P12&gt;=0.8,"要件①を満たしている","要件①を満たしていない")</f>
        <v>#DIV/0!</v>
      </c>
      <c r="L12" s="26"/>
      <c r="M12" s="26"/>
      <c r="O12" s="30" t="s">
        <v>33</v>
      </c>
      <c r="P12" s="33" t="e">
        <f>$C$11/$C$10</f>
        <v>#DIV/0!</v>
      </c>
    </row>
    <row r="13" spans="1:21" ht="17.25" customHeight="1" x14ac:dyDescent="0.4">
      <c r="O13" t="s">
        <v>11</v>
      </c>
      <c r="P13" s="34" t="e">
        <f>IF(P12&lt;0.8,ROUNDUP(C10*0.8-C11,0),"-")</f>
        <v>#DIV/0!</v>
      </c>
      <c r="Q13" t="s">
        <v>1</v>
      </c>
    </row>
    <row r="14" spans="1:21" ht="17.25" customHeight="1" x14ac:dyDescent="0.4">
      <c r="B14" s="11" t="s">
        <v>34</v>
      </c>
      <c r="C14" s="9"/>
      <c r="D14" s="9"/>
      <c r="E14" s="9"/>
      <c r="F14" s="9"/>
      <c r="G14" s="9"/>
      <c r="H14" s="9"/>
      <c r="I14" s="9"/>
      <c r="P14" s="35"/>
    </row>
    <row r="15" spans="1:21" ht="17.25" customHeight="1" x14ac:dyDescent="0.4">
      <c r="B15" s="10" t="s">
        <v>3</v>
      </c>
      <c r="C15" s="17"/>
      <c r="D15" t="s">
        <v>0</v>
      </c>
      <c r="K15" s="2" t="s">
        <v>5</v>
      </c>
      <c r="L15" s="9"/>
      <c r="M15" s="9"/>
    </row>
    <row r="16" spans="1:21" ht="17.25" customHeight="1" x14ac:dyDescent="0.4">
      <c r="B16" s="10" t="s">
        <v>6</v>
      </c>
      <c r="C16" s="19"/>
      <c r="D16" t="s">
        <v>0</v>
      </c>
      <c r="K16" s="27" t="e">
        <f ca="1">IF($P$16&lt;=10,"要件②を満たしている","要件②を満たしていない")</f>
        <v>#DIV/0!</v>
      </c>
      <c r="L16" s="28"/>
      <c r="M16" s="28"/>
      <c r="O16" s="31" t="s">
        <v>26</v>
      </c>
      <c r="P16" s="36" t="e">
        <f ca="1">$O$20/O22</f>
        <v>#DIV/0!</v>
      </c>
      <c r="Q16" t="s">
        <v>16</v>
      </c>
    </row>
    <row r="17" spans="2:21" ht="17.25" customHeight="1" x14ac:dyDescent="0.4">
      <c r="B17" s="10" t="s">
        <v>8</v>
      </c>
      <c r="C17" s="17"/>
      <c r="D17" t="s">
        <v>0</v>
      </c>
      <c r="O17" t="s">
        <v>11</v>
      </c>
      <c r="P17" s="34" t="e">
        <f ca="1">IF(P16&gt;10,(O20/10-O22),"-")</f>
        <v>#DIV/0!</v>
      </c>
      <c r="Q17" t="s">
        <v>24</v>
      </c>
      <c r="R17" s="1"/>
    </row>
    <row r="18" spans="2:21" ht="17.25" customHeight="1" x14ac:dyDescent="0.4">
      <c r="B18" s="10" t="s">
        <v>10</v>
      </c>
      <c r="C18" s="19"/>
      <c r="D18" t="s">
        <v>0</v>
      </c>
    </row>
    <row r="19" spans="2:21" ht="17.25" customHeight="1" x14ac:dyDescent="0.4">
      <c r="B19" s="10" t="s">
        <v>7</v>
      </c>
      <c r="C19" s="17"/>
      <c r="D19" t="s">
        <v>0</v>
      </c>
    </row>
    <row r="20" spans="2:21" ht="17.25" customHeight="1" x14ac:dyDescent="0.4">
      <c r="B20" s="10" t="s">
        <v>9</v>
      </c>
      <c r="C20" s="18"/>
      <c r="D20" t="s">
        <v>0</v>
      </c>
      <c r="I20" s="1"/>
      <c r="L20" t="s">
        <v>21</v>
      </c>
      <c r="O20" s="32">
        <f>C15*1+C16*2+C17*3+C18*4+C19*5+C20*6+C21*7</f>
        <v>0</v>
      </c>
      <c r="P20" t="s">
        <v>4</v>
      </c>
    </row>
    <row r="21" spans="2:21" ht="17.25" customHeight="1" x14ac:dyDescent="0.4">
      <c r="B21" s="10" t="s">
        <v>39</v>
      </c>
      <c r="C21" s="18"/>
      <c r="D21" t="s">
        <v>0</v>
      </c>
      <c r="I21" s="1"/>
    </row>
    <row r="22" spans="2:21" s="1" customFormat="1" ht="17.25" customHeight="1" x14ac:dyDescent="0.4">
      <c r="L22" s="1" t="s">
        <v>20</v>
      </c>
      <c r="O22" s="32">
        <f ca="1">SUM(OFFSET(T26,0,0,COUNT(T:T),1))</f>
        <v>0</v>
      </c>
      <c r="P22" s="1" t="s">
        <v>4</v>
      </c>
    </row>
    <row r="23" spans="2:21" s="1" customFormat="1" x14ac:dyDescent="0.4">
      <c r="B23" s="12" t="s">
        <v>29</v>
      </c>
      <c r="C23" s="9"/>
      <c r="D23" s="9"/>
      <c r="E23" s="9"/>
      <c r="F23" s="9"/>
      <c r="G23" s="9"/>
      <c r="H23" s="9"/>
    </row>
    <row r="24" spans="2:21" ht="6.75" customHeight="1" x14ac:dyDescent="0.4"/>
    <row r="25" spans="2:21" x14ac:dyDescent="0.4">
      <c r="C25" t="s">
        <v>13</v>
      </c>
      <c r="E25" t="s">
        <v>23</v>
      </c>
      <c r="G25" t="s">
        <v>17</v>
      </c>
      <c r="T25" s="40" t="s">
        <v>28</v>
      </c>
      <c r="U25" s="40"/>
    </row>
    <row r="26" spans="2:21" ht="24.75" customHeight="1" x14ac:dyDescent="0.4">
      <c r="B26" s="43" t="s">
        <v>38</v>
      </c>
      <c r="C26" s="20"/>
      <c r="D26" t="s">
        <v>25</v>
      </c>
      <c r="E26" s="20"/>
      <c r="F26" t="s">
        <v>12</v>
      </c>
      <c r="G26" s="20"/>
      <c r="H26" t="s">
        <v>0</v>
      </c>
      <c r="M26" s="29" t="s">
        <v>2</v>
      </c>
      <c r="N26" s="42" t="e">
        <f ca="1">IF(OR(G6&lt;=750,AND(P12&gt;=0.8,$P$16&lt;=10)),"通常規模型リハビリテーション費","大規模型リハビリテーション費")</f>
        <v>#DIV/0!</v>
      </c>
      <c r="O26" s="42"/>
      <c r="P26" s="42"/>
      <c r="Q26" s="42"/>
      <c r="R26" s="38"/>
      <c r="S26" s="39"/>
      <c r="T26" s="40">
        <f>PRODUCT(C26,E26,G26)</f>
        <v>0</v>
      </c>
      <c r="U26" s="40" t="s">
        <v>27</v>
      </c>
    </row>
    <row r="27" spans="2:21" x14ac:dyDescent="0.4">
      <c r="B27" s="43"/>
      <c r="C27" s="17"/>
      <c r="D27" t="s">
        <v>25</v>
      </c>
      <c r="E27" s="17"/>
      <c r="F27" t="s">
        <v>12</v>
      </c>
      <c r="G27" s="17"/>
      <c r="H27" t="s">
        <v>0</v>
      </c>
      <c r="M27" s="2"/>
      <c r="N27" s="2"/>
      <c r="O27" s="2"/>
      <c r="Q27" s="2" t="s">
        <v>19</v>
      </c>
      <c r="T27" s="40">
        <f>PRODUCT(C27,E27,G27)</f>
        <v>0</v>
      </c>
      <c r="U27" s="40" t="s">
        <v>27</v>
      </c>
    </row>
    <row r="28" spans="2:21" x14ac:dyDescent="0.4">
      <c r="B28" s="13"/>
      <c r="C28" s="18"/>
      <c r="D28" t="s">
        <v>25</v>
      </c>
      <c r="E28" s="18"/>
      <c r="F28" t="s">
        <v>12</v>
      </c>
      <c r="G28" s="18"/>
      <c r="H28" t="s">
        <v>0</v>
      </c>
      <c r="T28" s="40">
        <f>PRODUCT(C28,E28,G28)</f>
        <v>0</v>
      </c>
      <c r="U28" s="40" t="s">
        <v>27</v>
      </c>
    </row>
    <row r="29" spans="2:21" x14ac:dyDescent="0.4">
      <c r="B29" s="13"/>
      <c r="C29" s="18"/>
      <c r="D29" t="s">
        <v>25</v>
      </c>
      <c r="E29" s="18"/>
      <c r="F29" t="s">
        <v>12</v>
      </c>
      <c r="G29" s="18"/>
      <c r="H29" t="s">
        <v>0</v>
      </c>
      <c r="T29" s="40">
        <f>PRODUCT(C29,E29,G29)</f>
        <v>0</v>
      </c>
      <c r="U29" s="40" t="s">
        <v>27</v>
      </c>
    </row>
    <row r="30" spans="2:21" x14ac:dyDescent="0.4">
      <c r="B30" s="13"/>
      <c r="C30" s="18"/>
      <c r="D30" t="s">
        <v>25</v>
      </c>
      <c r="E30" s="18"/>
      <c r="F30" t="s">
        <v>12</v>
      </c>
      <c r="G30" s="18"/>
      <c r="H30" t="s">
        <v>0</v>
      </c>
      <c r="T30" s="40">
        <f>PRODUCT(C30,E30,G30)</f>
        <v>0</v>
      </c>
      <c r="U30" s="40" t="s">
        <v>27</v>
      </c>
    </row>
    <row r="33" spans="2:5" x14ac:dyDescent="0.4">
      <c r="C33" s="1"/>
      <c r="E33" s="1"/>
    </row>
    <row r="34" spans="2:5" x14ac:dyDescent="0.4">
      <c r="B34" s="1"/>
    </row>
    <row r="35" spans="2:5" ht="18.75" customHeight="1" x14ac:dyDescent="0.4">
      <c r="B35" s="1"/>
    </row>
    <row r="36" spans="2:5" x14ac:dyDescent="0.4">
      <c r="B36" s="1"/>
    </row>
    <row r="37" spans="2:5" x14ac:dyDescent="0.4">
      <c r="B37" s="1"/>
    </row>
    <row r="38" spans="2:5" x14ac:dyDescent="0.4">
      <c r="B38" s="1"/>
    </row>
  </sheetData>
  <mergeCells count="3">
    <mergeCell ref="C2:S2"/>
    <mergeCell ref="N26:Q26"/>
    <mergeCell ref="B26:B27"/>
  </mergeCells>
  <phoneticPr fontI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ボタン 1">
              <controlPr defaultSize="0" print="0" autoFill="0" autoPict="0" macro="[0]!行のコピー">
                <anchor moveWithCells="1" sizeWithCells="1">
                  <from>
                    <xdr:col>1</xdr:col>
                    <xdr:colOff>600075</xdr:colOff>
                    <xdr:row>27</xdr:row>
                    <xdr:rowOff>123825</xdr:rowOff>
                  </from>
                  <to>
                    <xdr:col>1</xdr:col>
                    <xdr:colOff>1838325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U38"/>
  <sheetViews>
    <sheetView view="pageBreakPreview" zoomScale="80" zoomScaleSheetLayoutView="80" workbookViewId="0">
      <selection activeCell="O21" sqref="O21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21" ht="24" x14ac:dyDescent="0.4">
      <c r="A1" s="3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7"/>
      <c r="R1" s="37"/>
      <c r="S1" s="37"/>
    </row>
    <row r="2" spans="1:21" s="1" customFormat="1" x14ac:dyDescent="0.4">
      <c r="B2" s="4"/>
      <c r="C2" s="41" t="s">
        <v>30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21" s="1" customFormat="1" x14ac:dyDescent="0.4">
      <c r="B3" s="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1" s="2" customFormat="1" ht="17.25" customHeight="1" x14ac:dyDescent="0.4">
      <c r="B4" s="5" t="s">
        <v>35</v>
      </c>
      <c r="K4" s="24" t="s">
        <v>28</v>
      </c>
      <c r="T4" s="39"/>
      <c r="U4" s="39"/>
    </row>
    <row r="5" spans="1:21" ht="10.5" customHeight="1" x14ac:dyDescent="0.4">
      <c r="B5" s="6"/>
    </row>
    <row r="6" spans="1:21" ht="17.25" customHeight="1" x14ac:dyDescent="0.4">
      <c r="B6" s="7" t="s">
        <v>31</v>
      </c>
      <c r="C6" s="15"/>
      <c r="D6" s="15"/>
      <c r="E6" s="21"/>
      <c r="G6" s="23">
        <v>800</v>
      </c>
      <c r="H6" t="s">
        <v>0</v>
      </c>
      <c r="K6" t="s">
        <v>32</v>
      </c>
    </row>
    <row r="7" spans="1:21" ht="17.25" customHeight="1" x14ac:dyDescent="0.4">
      <c r="B7" s="8"/>
      <c r="K7" s="25" t="str">
        <f>IF($G$6&lt;=750,"750人以内（通常規模型）","750人超（大規模型）")</f>
        <v>750人超（大規模型）</v>
      </c>
      <c r="L7" s="25"/>
      <c r="M7" s="25"/>
    </row>
    <row r="8" spans="1:21" ht="17.25" customHeight="1" x14ac:dyDescent="0.4">
      <c r="B8" s="8"/>
      <c r="C8" s="16"/>
      <c r="E8" s="1"/>
      <c r="F8" s="22"/>
    </row>
    <row r="9" spans="1:21" ht="17.25" customHeight="1" x14ac:dyDescent="0.4">
      <c r="B9" s="9" t="s">
        <v>36</v>
      </c>
    </row>
    <row r="10" spans="1:21" ht="17.25" customHeight="1" x14ac:dyDescent="0.4">
      <c r="B10" s="10" t="s">
        <v>37</v>
      </c>
      <c r="C10" s="17">
        <v>19</v>
      </c>
      <c r="D10" t="s">
        <v>0</v>
      </c>
      <c r="K10" t="s">
        <v>15</v>
      </c>
    </row>
    <row r="11" spans="1:21" ht="17.25" customHeight="1" x14ac:dyDescent="0.4">
      <c r="B11" s="10" t="s">
        <v>14</v>
      </c>
      <c r="C11" s="18">
        <v>2</v>
      </c>
      <c r="D11" t="s">
        <v>0</v>
      </c>
      <c r="K11" t="s">
        <v>22</v>
      </c>
    </row>
    <row r="12" spans="1:21" ht="17.25" customHeight="1" x14ac:dyDescent="0.4">
      <c r="K12" s="26" t="str">
        <f>IF(P12&gt;=0.8,"要件①を満たしている","要件①を満たしていない")</f>
        <v>要件①を満たしていない</v>
      </c>
      <c r="L12" s="26"/>
      <c r="M12" s="26"/>
      <c r="O12" s="30" t="s">
        <v>33</v>
      </c>
      <c r="P12" s="33">
        <f>$C$11/$C$10</f>
        <v>0.10526315789473684</v>
      </c>
    </row>
    <row r="13" spans="1:21" ht="17.25" customHeight="1" x14ac:dyDescent="0.4">
      <c r="O13" t="s">
        <v>11</v>
      </c>
      <c r="P13" s="34">
        <f>IF(P12&lt;0.8,ROUNDUP(C10*0.8-C11,0),"-")</f>
        <v>14</v>
      </c>
      <c r="Q13" t="s">
        <v>1</v>
      </c>
    </row>
    <row r="14" spans="1:21" ht="17.25" customHeight="1" x14ac:dyDescent="0.4">
      <c r="B14" s="11" t="s">
        <v>34</v>
      </c>
      <c r="C14" s="9"/>
      <c r="D14" s="9"/>
      <c r="E14" s="9"/>
      <c r="F14" s="9"/>
      <c r="G14" s="9"/>
      <c r="H14" s="9"/>
      <c r="I14" s="9"/>
      <c r="P14" s="35"/>
    </row>
    <row r="15" spans="1:21" ht="17.25" customHeight="1" x14ac:dyDescent="0.4">
      <c r="B15" s="10" t="s">
        <v>3</v>
      </c>
      <c r="C15" s="17">
        <v>200</v>
      </c>
      <c r="D15" t="s">
        <v>0</v>
      </c>
      <c r="K15" s="2" t="s">
        <v>5</v>
      </c>
      <c r="L15" s="9"/>
      <c r="M15" s="9"/>
    </row>
    <row r="16" spans="1:21" ht="17.25" customHeight="1" x14ac:dyDescent="0.4">
      <c r="B16" s="10" t="s">
        <v>6</v>
      </c>
      <c r="C16" s="19">
        <v>600</v>
      </c>
      <c r="D16" t="s">
        <v>0</v>
      </c>
      <c r="K16" s="27" t="str">
        <f ca="1">IF($P$16&lt;=10,"要件②を満たしている","要件②を満たしていない")</f>
        <v>要件②を満たしていない</v>
      </c>
      <c r="L16" s="28"/>
      <c r="M16" s="28"/>
      <c r="O16" s="31" t="s">
        <v>26</v>
      </c>
      <c r="P16" s="36">
        <f ca="1">$O$20/O22</f>
        <v>11.561264822134387</v>
      </c>
      <c r="Q16" t="s">
        <v>16</v>
      </c>
    </row>
    <row r="17" spans="2:21" ht="17.25" customHeight="1" x14ac:dyDescent="0.4">
      <c r="B17" s="10" t="s">
        <v>8</v>
      </c>
      <c r="C17" s="17">
        <v>300</v>
      </c>
      <c r="D17" t="s">
        <v>0</v>
      </c>
      <c r="O17" t="s">
        <v>11</v>
      </c>
      <c r="P17" s="34">
        <f ca="1">IF(P16&gt;10,(O20/10-O22),"-")</f>
        <v>158</v>
      </c>
      <c r="Q17" t="s">
        <v>24</v>
      </c>
      <c r="R17" s="1"/>
    </row>
    <row r="18" spans="2:21" ht="17.25" customHeight="1" x14ac:dyDescent="0.4">
      <c r="B18" s="10" t="s">
        <v>10</v>
      </c>
      <c r="C18" s="19">
        <v>100</v>
      </c>
      <c r="D18" t="s">
        <v>0</v>
      </c>
    </row>
    <row r="19" spans="2:21" ht="17.25" customHeight="1" x14ac:dyDescent="0.4">
      <c r="B19" s="10" t="s">
        <v>7</v>
      </c>
      <c r="C19" s="17">
        <v>500</v>
      </c>
      <c r="D19" t="s">
        <v>0</v>
      </c>
    </row>
    <row r="20" spans="2:21" ht="17.25" customHeight="1" x14ac:dyDescent="0.4">
      <c r="B20" s="10" t="s">
        <v>9</v>
      </c>
      <c r="C20" s="18">
        <v>500</v>
      </c>
      <c r="D20" t="s">
        <v>0</v>
      </c>
      <c r="I20" s="1"/>
      <c r="L20" t="s">
        <v>21</v>
      </c>
      <c r="O20" s="32">
        <f>C15*1+C16*2+C17*3+C18*4+C19*5+C20*6+C21*7</f>
        <v>11700</v>
      </c>
      <c r="P20" t="s">
        <v>4</v>
      </c>
    </row>
    <row r="21" spans="2:21" ht="17.25" customHeight="1" x14ac:dyDescent="0.4">
      <c r="B21" s="10" t="s">
        <v>39</v>
      </c>
      <c r="C21" s="18">
        <v>500</v>
      </c>
      <c r="D21" t="s">
        <v>0</v>
      </c>
      <c r="I21" s="1"/>
    </row>
    <row r="22" spans="2:21" s="1" customFormat="1" ht="17.25" customHeight="1" x14ac:dyDescent="0.4">
      <c r="L22" s="1" t="s">
        <v>20</v>
      </c>
      <c r="O22" s="32">
        <f ca="1">SUM(OFFSET(T26,0,0,COUNT(T:T),1))</f>
        <v>1012</v>
      </c>
      <c r="P22" s="1" t="s">
        <v>4</v>
      </c>
    </row>
    <row r="23" spans="2:21" s="1" customFormat="1" x14ac:dyDescent="0.4">
      <c r="B23" s="12" t="s">
        <v>29</v>
      </c>
      <c r="C23" s="9"/>
      <c r="D23" s="9"/>
      <c r="E23" s="9"/>
      <c r="F23" s="9"/>
      <c r="G23" s="9"/>
      <c r="H23" s="9"/>
    </row>
    <row r="24" spans="2:21" ht="6.75" customHeight="1" x14ac:dyDescent="0.4"/>
    <row r="25" spans="2:21" x14ac:dyDescent="0.4">
      <c r="C25" t="s">
        <v>13</v>
      </c>
      <c r="E25" t="s">
        <v>23</v>
      </c>
      <c r="G25" t="s">
        <v>17</v>
      </c>
      <c r="T25" s="40" t="s">
        <v>28</v>
      </c>
      <c r="U25" s="40"/>
    </row>
    <row r="26" spans="2:21" ht="24.75" customHeight="1" x14ac:dyDescent="0.4">
      <c r="B26" s="43" t="s">
        <v>38</v>
      </c>
      <c r="C26" s="20">
        <v>8</v>
      </c>
      <c r="D26" t="s">
        <v>25</v>
      </c>
      <c r="E26" s="20">
        <v>20</v>
      </c>
      <c r="F26" t="s">
        <v>12</v>
      </c>
      <c r="G26" s="20">
        <v>4</v>
      </c>
      <c r="H26" t="s">
        <v>0</v>
      </c>
      <c r="M26" s="29" t="s">
        <v>2</v>
      </c>
      <c r="N26" s="42" t="str">
        <f ca="1">IF(OR(G6&lt;=750,AND(P12&gt;=0.8,$P$16&lt;=10)),"通常規模型リハビリテーション費","大規模型リハビリテーション費")</f>
        <v>大規模型リハビリテーション費</v>
      </c>
      <c r="O26" s="42"/>
      <c r="P26" s="42"/>
      <c r="Q26" s="42"/>
      <c r="R26" s="38"/>
      <c r="S26" s="39"/>
      <c r="T26" s="40">
        <f>PRODUCT(C26,E26,G26)</f>
        <v>640</v>
      </c>
      <c r="U26" s="40" t="s">
        <v>27</v>
      </c>
    </row>
    <row r="27" spans="2:21" x14ac:dyDescent="0.4">
      <c r="B27" s="43"/>
      <c r="C27" s="17">
        <v>4.5</v>
      </c>
      <c r="D27" t="s">
        <v>25</v>
      </c>
      <c r="E27" s="17">
        <v>20</v>
      </c>
      <c r="F27" t="s">
        <v>12</v>
      </c>
      <c r="G27" s="17">
        <v>2</v>
      </c>
      <c r="H27" t="s">
        <v>0</v>
      </c>
      <c r="M27" s="2"/>
      <c r="N27" s="2"/>
      <c r="O27" s="2"/>
      <c r="Q27" s="2" t="s">
        <v>19</v>
      </c>
      <c r="T27" s="40">
        <f>PRODUCT(C27,E27,G27)</f>
        <v>180</v>
      </c>
      <c r="U27" s="40" t="s">
        <v>27</v>
      </c>
    </row>
    <row r="28" spans="2:21" x14ac:dyDescent="0.4">
      <c r="B28" s="13"/>
      <c r="C28" s="18">
        <v>8</v>
      </c>
      <c r="D28" t="s">
        <v>25</v>
      </c>
      <c r="E28" s="18">
        <v>12</v>
      </c>
      <c r="F28" t="s">
        <v>12</v>
      </c>
      <c r="G28" s="18">
        <v>1</v>
      </c>
      <c r="H28" t="s">
        <v>0</v>
      </c>
      <c r="T28" s="40">
        <f>PRODUCT(C28,E28,G28)</f>
        <v>96</v>
      </c>
      <c r="U28" s="40" t="s">
        <v>27</v>
      </c>
    </row>
    <row r="29" spans="2:21" x14ac:dyDescent="0.4">
      <c r="B29" s="13"/>
      <c r="C29" s="18">
        <v>8</v>
      </c>
      <c r="D29" t="s">
        <v>25</v>
      </c>
      <c r="E29" s="18">
        <v>12</v>
      </c>
      <c r="F29" t="s">
        <v>12</v>
      </c>
      <c r="G29" s="18">
        <v>1</v>
      </c>
      <c r="H29" t="s">
        <v>0</v>
      </c>
      <c r="T29" s="40">
        <f>PRODUCT(C29,E29,G29)</f>
        <v>96</v>
      </c>
      <c r="U29" s="40" t="s">
        <v>27</v>
      </c>
    </row>
    <row r="30" spans="2:21" x14ac:dyDescent="0.4">
      <c r="B30" s="13"/>
      <c r="C30" s="18"/>
      <c r="D30" t="s">
        <v>25</v>
      </c>
      <c r="E30" s="18"/>
      <c r="F30" t="s">
        <v>12</v>
      </c>
      <c r="G30" s="18"/>
      <c r="H30" t="s">
        <v>0</v>
      </c>
      <c r="T30" s="40">
        <f>PRODUCT(C30,E30,G30)</f>
        <v>0</v>
      </c>
      <c r="U30" s="40" t="s">
        <v>27</v>
      </c>
    </row>
    <row r="33" spans="2:5" x14ac:dyDescent="0.4">
      <c r="C33" s="1"/>
      <c r="E33" s="1"/>
    </row>
    <row r="34" spans="2:5" x14ac:dyDescent="0.4">
      <c r="B34" s="1"/>
    </row>
    <row r="35" spans="2:5" ht="18.75" customHeight="1" x14ac:dyDescent="0.4">
      <c r="B35" s="1"/>
    </row>
    <row r="36" spans="2:5" x14ac:dyDescent="0.4">
      <c r="B36" s="1"/>
    </row>
    <row r="37" spans="2:5" x14ac:dyDescent="0.4">
      <c r="B37" s="1"/>
    </row>
    <row r="38" spans="2:5" x14ac:dyDescent="0.4">
      <c r="B38" s="1"/>
    </row>
  </sheetData>
  <mergeCells count="3">
    <mergeCell ref="C2:S2"/>
    <mergeCell ref="N26:Q26"/>
    <mergeCell ref="B26:B27"/>
  </mergeCells>
  <phoneticPr fontId="1"/>
  <pageMargins left="0.25" right="0.25" top="0.75" bottom="0.75" header="0.3" footer="0.3"/>
  <pageSetup paperSize="9" scale="7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ボタン 1">
              <controlPr defaultSize="0" print="0" autoFill="0" autoPict="0" macro="[0]!行のコピー">
                <anchor moveWithCells="1" sizeWithCells="1">
                  <from>
                    <xdr:col>1</xdr:col>
                    <xdr:colOff>600075</xdr:colOff>
                    <xdr:row>27</xdr:row>
                    <xdr:rowOff>123825</xdr:rowOff>
                  </from>
                  <to>
                    <xdr:col>1</xdr:col>
                    <xdr:colOff>1838325</xdr:colOff>
                    <xdr:row>28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（参考）大規模型事業所（特例）計算シート</vt:lpstr>
      <vt:lpstr>記入例</vt:lpstr>
      <vt:lpstr>'（参考）大規模型事業所（特例）計算シート'!Print_Area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2024-03-19T01:01:26Z</dcterms:created>
  <dcterms:modified xsi:type="dcterms:W3CDTF">2024-09-26T02:51:37Z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2024-08-07T04:19:33Z</vt:filetime>
  </property>
</Properties>
</file>