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3B2B7F86-DC92-4658-98EF-7542A9E1C047}" xr6:coauthVersionLast="47" xr6:coauthVersionMax="47" xr10:uidLastSave="{00000000-0000-0000-0000-000000000000}"/>
  <bookViews>
    <workbookView xWindow="-28920" yWindow="-120" windowWidth="29040" windowHeight="15840" tabRatio="812" xr2:uid="{00000000-000D-0000-FFFF-FFFF00000000}"/>
  </bookViews>
  <sheets>
    <sheet name="効果検証様式（集計値）" sheetId="1" r:id="rId1"/>
    <sheet name="R4.10" sheetId="84" r:id="rId2"/>
    <sheet name="R4.11" sheetId="118" r:id="rId3"/>
    <sheet name="R4.12" sheetId="120" r:id="rId4"/>
    <sheet name="R5.1" sheetId="121" r:id="rId5"/>
    <sheet name="R5.2" sheetId="122" r:id="rId6"/>
    <sheet name="R5.3" sheetId="123" r:id="rId7"/>
    <sheet name="R5.4" sheetId="124" r:id="rId8"/>
    <sheet name="R5.5" sheetId="125" r:id="rId9"/>
    <sheet name="R5.6" sheetId="126" r:id="rId10"/>
    <sheet name="R5.7" sheetId="127" r:id="rId11"/>
  </sheets>
  <definedNames>
    <definedName name="_xlnm.Print_Area" localSheetId="1">'R4.10'!$A$1:$J$36</definedName>
    <definedName name="_xlnm.Print_Area" localSheetId="2">'R4.11'!$A$1:$J$36</definedName>
    <definedName name="_xlnm.Print_Area" localSheetId="3">'R4.12'!$A$1:$J$36</definedName>
    <definedName name="_xlnm.Print_Area" localSheetId="4">'R5.1'!$A$1:$J$36</definedName>
    <definedName name="_xlnm.Print_Area" localSheetId="5">'R5.2'!$A$1:$J$36</definedName>
    <definedName name="_xlnm.Print_Area" localSheetId="6">'R5.3'!$A$1:$J$36</definedName>
    <definedName name="_xlnm.Print_Area" localSheetId="7">'R5.4'!$A$1:$J$36</definedName>
    <definedName name="_xlnm.Print_Area" localSheetId="8">'R5.5'!$A$1:$J$36</definedName>
    <definedName name="_xlnm.Print_Area" localSheetId="9">'R5.6'!$A$1:$J$36</definedName>
    <definedName name="_xlnm.Print_Area" localSheetId="10">'R5.7'!$A$1:$J$36</definedName>
    <definedName name="_xlnm.Print_Area" localSheetId="0">'効果検証様式（集計値）'!$A$1:$H$38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84" l="1"/>
  <c r="E18" i="84"/>
  <c r="E21" i="1" l="1"/>
  <c r="E20" i="1" l="1"/>
  <c r="E32" i="127" l="1"/>
  <c r="E32" i="125"/>
  <c r="E31" i="124"/>
  <c r="E19" i="127"/>
  <c r="E32" i="126"/>
  <c r="E19" i="126"/>
  <c r="E19" i="125"/>
  <c r="E19" i="124"/>
  <c r="E19" i="121"/>
  <c r="E32" i="123"/>
  <c r="E32" i="122"/>
  <c r="E19" i="123"/>
  <c r="E19" i="122"/>
  <c r="E32" i="121"/>
  <c r="E15" i="120"/>
  <c r="E31" i="120"/>
  <c r="E19" i="120"/>
  <c r="E19" i="118"/>
  <c r="E32" i="118"/>
  <c r="E31" i="127" l="1"/>
  <c r="E15" i="125"/>
  <c r="E15" i="122"/>
  <c r="E32" i="120"/>
  <c r="E18" i="118"/>
  <c r="E15" i="127"/>
  <c r="E18" i="127"/>
  <c r="E18" i="126"/>
  <c r="E18" i="125"/>
  <c r="E32" i="124"/>
  <c r="E18" i="124"/>
  <c r="E9" i="127"/>
  <c r="E9" i="126"/>
  <c r="E15" i="126"/>
  <c r="E31" i="126"/>
  <c r="E9" i="125"/>
  <c r="E31" i="125"/>
  <c r="E9" i="124"/>
  <c r="E15" i="124"/>
  <c r="E18" i="123"/>
  <c r="E31" i="122"/>
  <c r="E18" i="122"/>
  <c r="E9" i="123"/>
  <c r="E15" i="123"/>
  <c r="E31" i="123"/>
  <c r="E9" i="122"/>
  <c r="E18" i="121"/>
  <c r="E9" i="121"/>
  <c r="E15" i="121"/>
  <c r="E31" i="121"/>
  <c r="E18" i="120"/>
  <c r="E9" i="120"/>
  <c r="E31" i="118"/>
  <c r="E9" i="118"/>
  <c r="E15" i="118"/>
  <c r="E13" i="1" l="1"/>
  <c r="E17" i="1" s="1"/>
  <c r="E16" i="1" l="1"/>
  <c r="E15" i="1"/>
  <c r="E15" i="84" l="1"/>
  <c r="E9" i="84"/>
  <c r="E11" i="1" l="1"/>
  <c r="E31" i="84" l="1"/>
  <c r="E32" i="84"/>
  <c r="E33" i="1"/>
  <c r="E34" i="1"/>
</calcChain>
</file>

<file path=xl/sharedStrings.xml><?xml version="1.0" encoding="utf-8"?>
<sst xmlns="http://schemas.openxmlformats.org/spreadsheetml/2006/main" count="455" uniqueCount="55">
  <si>
    <t>効果検証様式（全国旅行支援）</t>
    <rPh sb="0" eb="2">
      <t>コウカ</t>
    </rPh>
    <rPh sb="2" eb="4">
      <t>ケンショウ</t>
    </rPh>
    <rPh sb="4" eb="6">
      <t>ヨウシキ</t>
    </rPh>
    <rPh sb="7" eb="13">
      <t>ゼンコクリョコウシエン</t>
    </rPh>
    <phoneticPr fontId="1"/>
  </si>
  <si>
    <t>都道府県名</t>
    <rPh sb="0" eb="4">
      <t>トドウフケン</t>
    </rPh>
    <rPh sb="4" eb="5">
      <t>メイ</t>
    </rPh>
    <phoneticPr fontId="1"/>
  </si>
  <si>
    <t>作成年月日</t>
    <rPh sb="0" eb="2">
      <t>サクセイ</t>
    </rPh>
    <rPh sb="2" eb="5">
      <t>ネンガッピ</t>
    </rPh>
    <phoneticPr fontId="1"/>
  </si>
  <si>
    <t>①</t>
    <phoneticPr fontId="1"/>
  </si>
  <si>
    <t>対象商品の内容</t>
    <phoneticPr fontId="1"/>
  </si>
  <si>
    <t>事業名</t>
    <rPh sb="0" eb="3">
      <t>ジギョウメイ</t>
    </rPh>
    <phoneticPr fontId="1"/>
  </si>
  <si>
    <t>②</t>
    <phoneticPr fontId="1"/>
  </si>
  <si>
    <t>対象商品の数量</t>
    <rPh sb="5" eb="7">
      <t>スウリョウ</t>
    </rPh>
    <phoneticPr fontId="1"/>
  </si>
  <si>
    <t>販売金額（円）</t>
    <rPh sb="0" eb="2">
      <t>ハンバイ</t>
    </rPh>
    <rPh sb="2" eb="4">
      <t>キンガク</t>
    </rPh>
    <rPh sb="5" eb="6">
      <t>エン</t>
    </rPh>
    <phoneticPr fontId="1"/>
  </si>
  <si>
    <t>②-1：旅行会社経由</t>
    <rPh sb="4" eb="6">
      <t>リョコウ</t>
    </rPh>
    <rPh sb="6" eb="8">
      <t>カイシャ</t>
    </rPh>
    <rPh sb="8" eb="10">
      <t>ケイユ</t>
    </rPh>
    <phoneticPr fontId="1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</si>
  <si>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</si>
  <si>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②-3：宿直販等</t>
    <rPh sb="4" eb="5">
      <t>ヤド</t>
    </rPh>
    <rPh sb="5" eb="7">
      <t>チョクハン</t>
    </rPh>
    <rPh sb="7" eb="8">
      <t>トウ</t>
    </rPh>
    <phoneticPr fontId="1"/>
  </si>
  <si>
    <t>補助金額（円）</t>
    <rPh sb="5" eb="6">
      <t>エン</t>
    </rPh>
    <phoneticPr fontId="1"/>
  </si>
  <si>
    <t>旅行割引額</t>
    <rPh sb="0" eb="2">
      <t>リョコウ</t>
    </rPh>
    <rPh sb="2" eb="4">
      <t>ワリビキ</t>
    </rPh>
    <rPh sb="4" eb="5">
      <t>ガク</t>
    </rPh>
    <phoneticPr fontId="1"/>
  </si>
  <si>
    <t>②-4：旅行会社経由</t>
    <rPh sb="4" eb="6">
      <t>リョコウ</t>
    </rPh>
    <rPh sb="6" eb="8">
      <t>カイシャ</t>
    </rPh>
    <rPh sb="8" eb="10">
      <t>ケイユ</t>
    </rPh>
    <phoneticPr fontId="1"/>
  </si>
  <si>
    <t>②-5：旅行会社経由（日帰り）</t>
    <rPh sb="11" eb="13">
      <t>ヒガエ</t>
    </rPh>
    <phoneticPr fontId="1"/>
  </si>
  <si>
    <t>②-6：宿直販等</t>
    <rPh sb="4" eb="5">
      <t>ヤド</t>
    </rPh>
    <rPh sb="5" eb="7">
      <t>チョクハン</t>
    </rPh>
    <rPh sb="7" eb="8">
      <t>トウ</t>
    </rPh>
    <phoneticPr fontId="1"/>
  </si>
  <si>
    <t>②-7：ｸｰﾎﾟﾝ使用額</t>
    <phoneticPr fontId="1"/>
  </si>
  <si>
    <t>②-10：1人泊あたりの平均旅行代金（円）※2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1"/>
  </si>
  <si>
    <t>③</t>
    <phoneticPr fontId="1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</si>
  <si>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</si>
  <si>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</si>
  <si>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</si>
  <si>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③-1：販売期間</t>
    <rPh sb="4" eb="6">
      <t>ハンバイ</t>
    </rPh>
    <rPh sb="6" eb="8">
      <t>キカン</t>
    </rPh>
    <phoneticPr fontId="1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</si>
  <si>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1"/>
  </si>
  <si>
    <t>④</t>
    <phoneticPr fontId="1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</si>
  <si>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1"/>
  </si>
  <si>
    <t>販路ごとの販売割合</t>
    <rPh sb="0" eb="2">
      <t>ハンロ</t>
    </rPh>
    <rPh sb="5" eb="7">
      <t>ハンバイ</t>
    </rPh>
    <rPh sb="7" eb="9">
      <t>ワリアイ</t>
    </rPh>
    <phoneticPr fontId="1"/>
  </si>
  <si>
    <t>④-1：旅行会社経由</t>
    <rPh sb="4" eb="6">
      <t>リョコウ</t>
    </rPh>
    <rPh sb="6" eb="8">
      <t>カイシャ</t>
    </rPh>
    <rPh sb="8" eb="10">
      <t>ケイユ</t>
    </rPh>
    <phoneticPr fontId="1"/>
  </si>
  <si>
    <t>④-2：宿直販等</t>
    <rPh sb="4" eb="5">
      <t>ヤド</t>
    </rPh>
    <rPh sb="5" eb="7">
      <t>チョクハン</t>
    </rPh>
    <rPh sb="7" eb="8">
      <t>トウ</t>
    </rPh>
    <phoneticPr fontId="1"/>
  </si>
  <si>
    <t>⑤</t>
    <phoneticPr fontId="1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</si>
  <si>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1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</si>
  <si>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1"/>
  </si>
  <si>
    <t>効果検証様式（全国旅行支援）</t>
    <rPh sb="0" eb="2">
      <t>コウカ</t>
    </rPh>
    <rPh sb="2" eb="4">
      <t>ケンショウ</t>
    </rPh>
    <rPh sb="4" eb="6">
      <t>ヨウシキ</t>
    </rPh>
    <rPh sb="7" eb="9">
      <t>ゼンコク</t>
    </rPh>
    <rPh sb="9" eb="11">
      <t>リョコウ</t>
    </rPh>
    <rPh sb="11" eb="13">
      <t>シエン</t>
    </rPh>
    <phoneticPr fontId="1"/>
  </si>
  <si>
    <t>旅行割引</t>
    <rPh sb="0" eb="2">
      <t>リョコウ</t>
    </rPh>
    <rPh sb="2" eb="4">
      <t>ワリビキ</t>
    </rPh>
    <phoneticPr fontId="1"/>
  </si>
  <si>
    <t>②-5：旅行会社経由（日帰り）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1"/>
  </si>
  <si>
    <t>合計</t>
    <rPh sb="0" eb="2">
      <t>ゴウケイ</t>
    </rPh>
    <phoneticPr fontId="1"/>
  </si>
  <si>
    <t>②-9：延べ旅行者数（日帰り）（人）</t>
    <rPh sb="4" eb="5">
      <t>ノ</t>
    </rPh>
    <rPh sb="6" eb="9">
      <t>リョコウシャ</t>
    </rPh>
    <rPh sb="9" eb="10">
      <t>スウ</t>
    </rPh>
    <rPh sb="11" eb="13">
      <t>ヒガエ</t>
    </rPh>
    <phoneticPr fontId="1"/>
  </si>
  <si>
    <t>②-11：1人あたりの平均旅行代金（日帰り）（円）※2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</si>
  <si>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2" eb="13">
      <t>ハク</t>
    </rPh>
    <phoneticPr fontId="1"/>
  </si>
  <si>
    <t>②-8：延べ宿泊者数（人泊）※1</t>
    <rPh sb="4" eb="5">
      <t>ノ</t>
    </rPh>
    <rPh sb="6" eb="8">
      <t>シュクハク</t>
    </rPh>
    <rPh sb="8" eb="9">
      <t>シャ</t>
    </rPh>
    <rPh sb="9" eb="10">
      <t>スウ</t>
    </rPh>
    <rPh sb="10" eb="11">
      <t>ニンズウ</t>
    </rPh>
    <rPh sb="11" eb="13">
      <t>ニンハク</t>
    </rPh>
    <phoneticPr fontId="1"/>
  </si>
  <si>
    <t>※1　例：2泊3日、3名での旅行の場合、延べ宿泊者数「6人泊」でカウント</t>
    <rPh sb="22" eb="24">
      <t>シュクハク</t>
    </rPh>
    <rPh sb="24" eb="25">
      <t>モノ</t>
    </rPh>
    <rPh sb="28" eb="29">
      <t>ニン</t>
    </rPh>
    <rPh sb="29" eb="30">
      <t>ハク</t>
    </rPh>
    <phoneticPr fontId="1"/>
  </si>
  <si>
    <t>※1　例：2泊3日、3名での旅行の場合、延べ宿泊者数「6人泊」でカウント</t>
    <rPh sb="22" eb="24">
      <t>シュクハク</t>
    </rPh>
    <rPh sb="24" eb="25">
      <t>モノ</t>
    </rPh>
    <rPh sb="28" eb="30">
      <t>ニンハク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</si>
  <si>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1"/>
  </si>
  <si>
    <t>※3　③‐２のうち、実際に旅行割引の対象となっていた日数</t>
    <rPh sb="10" eb="12">
      <t>ジッサイ</t>
    </rPh>
    <rPh sb="13" eb="17">
      <t>リョコウワリビキ</t>
    </rPh>
    <rPh sb="18" eb="20">
      <t>タイショウ</t>
    </rPh>
    <rPh sb="26" eb="28">
      <t>ニッスウ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</si>
  <si>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モノ</t>
    </rPh>
    <rPh sb="35" eb="36">
      <t>スウ</t>
    </rPh>
    <rPh sb="37" eb="39">
      <t>サンシュツ</t>
    </rPh>
    <phoneticPr fontId="1"/>
  </si>
  <si>
    <t>事業名（実施期間）</t>
    <rPh sb="0" eb="3">
      <t>ジギョウメイ</t>
    </rPh>
    <rPh sb="4" eb="8">
      <t>ジッシキカン</t>
    </rPh>
    <phoneticPr fontId="1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</si>
  <si>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1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</si>
  <si>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phoneticPr fontId="1"/>
  </si>
  <si>
    <t>徳島県</t>
    <rPh sb="0" eb="3">
      <t>トクシマケン</t>
    </rPh>
    <phoneticPr fontId="1"/>
  </si>
  <si>
    <t>・書類審査の厳格化
・不正受給への返還請求
・不正受給が判明した際の捜査機関への通報</t>
    <phoneticPr fontId="1"/>
  </si>
  <si>
    <t>みんなで！徳島旅行割（R4.10.11～R4.12.27）</t>
    <phoneticPr fontId="1"/>
  </si>
  <si>
    <t>みんなで！徳島旅行割（R4.10.11～R4.12.27）
みんなで！徳島旅行割 第２弾（R5.1～R5.7.31）</t>
    <rPh sb="5" eb="7">
      <t>トクシマ</t>
    </rPh>
    <rPh sb="7" eb="9">
      <t>リョコウ</t>
    </rPh>
    <rPh sb="9" eb="10">
      <t>ワリ</t>
    </rPh>
    <rPh sb="35" eb="37">
      <t>トクシマ</t>
    </rPh>
    <rPh sb="37" eb="39">
      <t>リョコウ</t>
    </rPh>
    <rPh sb="39" eb="40">
      <t>ワリ</t>
    </rPh>
    <rPh sb="41" eb="42">
      <t>ダイ</t>
    </rPh>
    <rPh sb="43" eb="44">
      <t>ダン</t>
    </rPh>
    <phoneticPr fontId="1"/>
  </si>
  <si>
    <t>みんなで！徳島旅行割 第２弾（R5.1.10～R5.7.31）</t>
    <phoneticPr fontId="1"/>
  </si>
  <si>
    <r>
      <t>②-11：</t>
    </r>
    <r>
      <rPr>
        <sz val="8"/>
        <rFont val="ＭＳ Ｐゴシック"/>
        <family val="3"/>
        <charset val="128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</si>
</sst>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38" fontId="8" fillId="0" borderId="0" applyFont="0" applyFill="0" applyBorder="0" applyAlignment="0" applyProtection="0">
      <alignment vertical="center"/>
    </xf>
  </cellStyleXfs>
  <cellXfs count="155">
    <xf numFmtId="0" fontId="0" fillId="0" borderId="0" xfId="0"/>
    <xf numFmtId="0" fontId="2" fillId="0" borderId="0" xfId="0" applyFont="1" applyAlignment="1">
      <alignment vertical="center"/>
    </xf>
    <xf numFmtId="0" fontId="6" fillId="0" borderId="6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57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57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/>
    </xf>
    <xf numFmtId="3" fontId="6" fillId="0" borderId="19" xfId="0" applyNumberFormat="1" applyFont="1" applyFill="1" applyBorder="1" applyAlignment="1">
      <alignment horizontal="right" vertical="center"/>
    </xf>
    <xf numFmtId="3" fontId="6" fillId="0" borderId="20" xfId="0" applyNumberFormat="1" applyFont="1" applyFill="1" applyBorder="1" applyAlignment="1">
      <alignment horizontal="right" vertical="center"/>
    </xf>
    <xf numFmtId="0" fontId="6" fillId="0" borderId="3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vertical="center"/>
    </xf>
    <xf numFmtId="3" fontId="6" fillId="0" borderId="17" xfId="0" applyNumberFormat="1" applyFont="1" applyFill="1" applyBorder="1" applyAlignment="1">
      <alignment horizontal="right" vertical="center"/>
    </xf>
    <xf numFmtId="3" fontId="6" fillId="0" borderId="22" xfId="0" applyNumberFormat="1" applyFont="1" applyFill="1" applyBorder="1" applyAlignment="1">
      <alignment horizontal="right" vertical="center"/>
    </xf>
    <xf numFmtId="0" fontId="6" fillId="0" borderId="27" xfId="0" applyFont="1" applyFill="1" applyBorder="1" applyAlignment="1">
      <alignment vertical="center"/>
    </xf>
    <xf numFmtId="3" fontId="6" fillId="0" borderId="27" xfId="0" applyNumberFormat="1" applyFont="1" applyFill="1" applyBorder="1" applyAlignment="1">
      <alignment horizontal="right" vertical="center"/>
    </xf>
    <xf numFmtId="3" fontId="6" fillId="0" borderId="28" xfId="0" applyNumberFormat="1" applyFont="1" applyFill="1" applyBorder="1" applyAlignment="1">
      <alignment horizontal="right" vertical="center"/>
    </xf>
    <xf numFmtId="0" fontId="6" fillId="0" borderId="32" xfId="0" applyFont="1" applyFill="1" applyBorder="1" applyAlignment="1">
      <alignment horizontal="right" vertical="center"/>
    </xf>
    <xf numFmtId="0" fontId="6" fillId="0" borderId="33" xfId="0" applyFont="1" applyFill="1" applyBorder="1" applyAlignment="1">
      <alignment horizontal="right" vertical="center"/>
    </xf>
    <xf numFmtId="3" fontId="6" fillId="0" borderId="34" xfId="0" applyNumberFormat="1" applyFont="1" applyFill="1" applyBorder="1" applyAlignment="1">
      <alignment horizontal="right" vertical="center"/>
    </xf>
    <xf numFmtId="3" fontId="6" fillId="0" borderId="35" xfId="0" applyNumberFormat="1" applyFont="1" applyFill="1" applyBorder="1" applyAlignment="1">
      <alignment horizontal="right" vertical="center"/>
    </xf>
    <xf numFmtId="3" fontId="6" fillId="0" borderId="36" xfId="0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38" fontId="6" fillId="0" borderId="29" xfId="2" applyFont="1" applyFill="1" applyBorder="1" applyAlignment="1">
      <alignment horizontal="right" vertical="center"/>
    </xf>
    <xf numFmtId="38" fontId="6" fillId="0" borderId="31" xfId="2" applyFont="1" applyFill="1" applyBorder="1" applyAlignment="1">
      <alignment horizontal="right" vertical="center"/>
    </xf>
    <xf numFmtId="0" fontId="6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38" fontId="6" fillId="0" borderId="24" xfId="2" applyFont="1" applyFill="1" applyBorder="1" applyAlignment="1">
      <alignment horizontal="right" vertical="center"/>
    </xf>
    <xf numFmtId="38" fontId="6" fillId="0" borderId="25" xfId="2" applyFont="1" applyFill="1" applyBorder="1" applyAlignment="1">
      <alignment horizontal="right" vertical="center"/>
    </xf>
    <xf numFmtId="3" fontId="6" fillId="0" borderId="29" xfId="0" applyNumberFormat="1" applyFont="1" applyFill="1" applyBorder="1" applyAlignment="1">
      <alignment horizontal="right" vertical="center"/>
    </xf>
    <xf numFmtId="3" fontId="6" fillId="0" borderId="31" xfId="0" applyNumberFormat="1" applyFont="1" applyFill="1" applyBorder="1" applyAlignment="1">
      <alignment horizontal="right" vertical="center"/>
    </xf>
    <xf numFmtId="3" fontId="6" fillId="0" borderId="24" xfId="0" applyNumberFormat="1" applyFont="1" applyFill="1" applyBorder="1" applyAlignment="1">
      <alignment horizontal="right" vertical="center"/>
    </xf>
    <xf numFmtId="3" fontId="6" fillId="0" borderId="25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57" fontId="6" fillId="0" borderId="2" xfId="0" applyNumberFormat="1" applyFont="1" applyFill="1" applyBorder="1" applyAlignment="1">
      <alignment horizontal="center" vertical="center"/>
    </xf>
    <xf numFmtId="57" fontId="6" fillId="0" borderId="2" xfId="0" applyNumberFormat="1" applyFont="1" applyFill="1" applyBorder="1" applyAlignment="1">
      <alignment horizontal="center" vertical="center"/>
    </xf>
    <xf numFmtId="57" fontId="6" fillId="0" borderId="4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57" fontId="6" fillId="0" borderId="3" xfId="0" applyNumberFormat="1" applyFont="1" applyFill="1" applyBorder="1" applyAlignment="1">
      <alignment horizontal="center" vertical="center"/>
    </xf>
    <xf numFmtId="57" fontId="6" fillId="0" borderId="3" xfId="0" applyNumberFormat="1" applyFont="1" applyFill="1" applyBorder="1" applyAlignment="1">
      <alignment horizontal="center" vertical="center"/>
    </xf>
    <xf numFmtId="57" fontId="6" fillId="0" borderId="5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/>
    </xf>
    <xf numFmtId="3" fontId="6" fillId="0" borderId="19" xfId="0" applyNumberFormat="1" applyFont="1" applyBorder="1" applyAlignment="1">
      <alignment horizontal="right" vertical="center"/>
    </xf>
    <xf numFmtId="3" fontId="6" fillId="0" borderId="20" xfId="0" applyNumberFormat="1" applyFont="1" applyBorder="1" applyAlignment="1">
      <alignment horizontal="right" vertical="center"/>
    </xf>
    <xf numFmtId="0" fontId="6" fillId="0" borderId="21" xfId="0" applyFont="1" applyBorder="1" applyAlignment="1">
      <alignment vertical="center" wrapText="1"/>
    </xf>
    <xf numFmtId="0" fontId="6" fillId="0" borderId="17" xfId="0" applyFont="1" applyBorder="1" applyAlignment="1">
      <alignment vertical="center"/>
    </xf>
    <xf numFmtId="3" fontId="6" fillId="0" borderId="17" xfId="0" applyNumberFormat="1" applyFont="1" applyBorder="1" applyAlignment="1">
      <alignment horizontal="right" vertical="center"/>
    </xf>
    <xf numFmtId="3" fontId="6" fillId="0" borderId="22" xfId="0" applyNumberFormat="1" applyFont="1" applyBorder="1" applyAlignment="1">
      <alignment horizontal="right" vertical="center"/>
    </xf>
    <xf numFmtId="0" fontId="6" fillId="0" borderId="26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3" fontId="6" fillId="0" borderId="27" xfId="0" applyNumberFormat="1" applyFont="1" applyBorder="1" applyAlignment="1">
      <alignment horizontal="right" vertical="center"/>
    </xf>
    <xf numFmtId="3" fontId="6" fillId="0" borderId="28" xfId="0" applyNumberFormat="1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3" fontId="6" fillId="0" borderId="34" xfId="0" applyNumberFormat="1" applyFont="1" applyBorder="1" applyAlignment="1">
      <alignment horizontal="right" vertical="center"/>
    </xf>
    <xf numFmtId="3" fontId="6" fillId="0" borderId="35" xfId="0" applyNumberFormat="1" applyFont="1" applyBorder="1" applyAlignment="1">
      <alignment horizontal="right" vertical="center"/>
    </xf>
    <xf numFmtId="3" fontId="6" fillId="0" borderId="36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 wrapText="1"/>
    </xf>
    <xf numFmtId="0" fontId="6" fillId="0" borderId="17" xfId="0" applyFont="1" applyBorder="1" applyAlignment="1">
      <alignment vertical="top"/>
    </xf>
    <xf numFmtId="0" fontId="6" fillId="0" borderId="17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38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3" fontId="6" fillId="0" borderId="39" xfId="0" applyNumberFormat="1" applyFont="1" applyBorder="1" applyAlignment="1">
      <alignment horizontal="right" vertical="center"/>
    </xf>
    <xf numFmtId="3" fontId="6" fillId="0" borderId="41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0" fontId="6" fillId="0" borderId="27" xfId="0" applyFont="1" applyBorder="1" applyAlignment="1">
      <alignment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3" fontId="6" fillId="0" borderId="24" xfId="0" applyNumberFormat="1" applyFont="1" applyBorder="1" applyAlignment="1">
      <alignment horizontal="right" vertical="center"/>
    </xf>
    <xf numFmtId="3" fontId="6" fillId="0" borderId="25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57" fontId="6" fillId="2" borderId="14" xfId="0" applyNumberFormat="1" applyFont="1" applyFill="1" applyBorder="1" applyAlignment="1">
      <alignment horizontal="center" vertical="center"/>
    </xf>
    <xf numFmtId="57" fontId="6" fillId="2" borderId="16" xfId="0" applyNumberFormat="1" applyFont="1" applyFill="1" applyBorder="1" applyAlignment="1">
      <alignment horizontal="center" vertical="center"/>
    </xf>
    <xf numFmtId="57" fontId="6" fillId="2" borderId="2" xfId="0" applyNumberFormat="1" applyFont="1" applyFill="1" applyBorder="1" applyAlignment="1">
      <alignment horizontal="center" vertical="center"/>
    </xf>
    <xf numFmtId="57" fontId="6" fillId="2" borderId="4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57" fontId="6" fillId="2" borderId="3" xfId="0" applyNumberFormat="1" applyFont="1" applyFill="1" applyBorder="1" applyAlignment="1">
      <alignment horizontal="center" vertical="center"/>
    </xf>
    <xf numFmtId="57" fontId="6" fillId="2" borderId="5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76" fontId="6" fillId="0" borderId="11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76" fontId="6" fillId="0" borderId="0" xfId="0" applyNumberFormat="1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view="pageBreakPreview" zoomScaleNormal="100" zoomScaleSheetLayoutView="100" workbookViewId="0">
      <selection activeCell="K14" sqref="K14"/>
    </sheetView>
  </sheetViews>
  <sheetFormatPr defaultColWidth="9" defaultRowHeight="12" x14ac:dyDescent="0.55000000000000004"/>
  <cols>
    <col min="1" max="1" width="0.75" style="1" customWidth="1"/>
    <col min="2" max="2" width="3.08203125" style="19" bestFit="1" customWidth="1"/>
    <col min="3" max="3" width="10.58203125" style="19" customWidth="1"/>
    <col min="4" max="4" width="20.58203125" style="19" customWidth="1"/>
    <col min="5" max="5" width="25.58203125" style="19" customWidth="1"/>
    <col min="6" max="6" width="10.58203125" style="19" customWidth="1"/>
    <col min="7" max="7" width="15.58203125" style="19" customWidth="1"/>
    <col min="8" max="8" width="0.83203125" style="1" customWidth="1"/>
    <col min="9" max="10" width="9" style="1" customWidth="1"/>
    <col min="11" max="11" width="19.33203125" style="1" customWidth="1"/>
    <col min="12" max="12" width="9" style="1"/>
    <col min="13" max="13" width="22" style="1" customWidth="1"/>
    <col min="14" max="14" width="21.75" style="1" customWidth="1"/>
    <col min="15" max="16384" width="9" style="1"/>
  </cols>
  <sheetData>
    <row r="1" spans="1:13" ht="18.75" customHeight="1" x14ac:dyDescent="0.55000000000000004">
      <c r="A1" s="12" t="s">
        <v>0</v>
      </c>
      <c r="B1" s="12"/>
      <c r="C1" s="12"/>
      <c r="D1" s="12"/>
      <c r="E1" s="12"/>
      <c r="F1" s="12"/>
      <c r="G1" s="12"/>
      <c r="H1" s="3"/>
    </row>
    <row r="2" spans="1:13" x14ac:dyDescent="0.55000000000000004">
      <c r="B2" s="14"/>
      <c r="C2" s="15" t="s">
        <v>1</v>
      </c>
      <c r="D2" s="16" t="s">
        <v>49</v>
      </c>
      <c r="E2" s="17"/>
      <c r="F2" s="15" t="s">
        <v>2</v>
      </c>
      <c r="G2" s="18">
        <v>45442</v>
      </c>
    </row>
    <row r="3" spans="1:13" ht="15" customHeight="1" x14ac:dyDescent="0.55000000000000004">
      <c r="B3" s="14"/>
      <c r="C3" s="17"/>
      <c r="D3" s="17"/>
      <c r="E3" s="17"/>
      <c r="F3" s="17"/>
      <c r="G3" s="17"/>
      <c r="H3" s="3"/>
    </row>
    <row r="4" spans="1:13" ht="15" customHeight="1" thickBot="1" x14ac:dyDescent="0.6">
      <c r="B4" s="19" t="s">
        <v>3</v>
      </c>
      <c r="C4" s="20" t="s">
        <v>4</v>
      </c>
      <c r="D4" s="20"/>
      <c r="E4" s="20"/>
      <c r="F4" s="20"/>
      <c r="G4" s="17"/>
    </row>
    <row r="5" spans="1:13" ht="32.25" customHeight="1" thickBot="1" x14ac:dyDescent="0.6">
      <c r="C5" s="21" t="s">
        <v>46</v>
      </c>
      <c r="D5" s="22"/>
      <c r="E5" s="23" t="s">
        <v>52</v>
      </c>
      <c r="F5" s="23"/>
      <c r="G5" s="24"/>
      <c r="H5" s="9"/>
    </row>
    <row r="6" spans="1:13" ht="15" customHeight="1" x14ac:dyDescent="0.55000000000000004">
      <c r="C6" s="25"/>
      <c r="D6" s="25"/>
      <c r="E6" s="25"/>
      <c r="F6" s="25"/>
      <c r="G6" s="25"/>
    </row>
    <row r="7" spans="1:13" ht="15" customHeight="1" thickBot="1" x14ac:dyDescent="0.6">
      <c r="B7" s="19" t="s">
        <v>6</v>
      </c>
      <c r="C7" s="20" t="s">
        <v>7</v>
      </c>
      <c r="D7" s="20"/>
      <c r="E7" s="20"/>
      <c r="F7" s="20"/>
      <c r="G7" s="25"/>
    </row>
    <row r="8" spans="1:13" ht="15" customHeight="1" x14ac:dyDescent="0.55000000000000004">
      <c r="C8" s="26" t="s">
        <v>8</v>
      </c>
      <c r="D8" s="27" t="s">
        <v>9</v>
      </c>
      <c r="E8" s="28">
        <v>5274631877</v>
      </c>
      <c r="F8" s="28"/>
      <c r="G8" s="29"/>
      <c r="H8" s="5"/>
    </row>
    <row r="9" spans="1:13" ht="15" customHeight="1" x14ac:dyDescent="0.55000000000000004">
      <c r="C9" s="30"/>
      <c r="D9" s="31" t="s">
        <v>10</v>
      </c>
      <c r="E9" s="32">
        <v>815667393</v>
      </c>
      <c r="F9" s="32"/>
      <c r="G9" s="33"/>
      <c r="H9" s="5"/>
    </row>
    <row r="10" spans="1:13" ht="15" customHeight="1" x14ac:dyDescent="0.55000000000000004">
      <c r="C10" s="30"/>
      <c r="D10" s="34" t="s">
        <v>11</v>
      </c>
      <c r="E10" s="35">
        <v>2259872838</v>
      </c>
      <c r="F10" s="35"/>
      <c r="G10" s="36"/>
      <c r="H10" s="5"/>
    </row>
    <row r="11" spans="1:13" ht="15" customHeight="1" thickBot="1" x14ac:dyDescent="0.6">
      <c r="C11" s="37" t="s">
        <v>36</v>
      </c>
      <c r="D11" s="38"/>
      <c r="E11" s="39">
        <f>SUM(E8:G10)</f>
        <v>8350172108</v>
      </c>
      <c r="F11" s="40"/>
      <c r="G11" s="41"/>
      <c r="H11" s="5"/>
    </row>
    <row r="12" spans="1:13" ht="15" customHeight="1" x14ac:dyDescent="0.55000000000000004">
      <c r="C12" s="42" t="s">
        <v>12</v>
      </c>
      <c r="D12" s="43"/>
      <c r="E12" s="43"/>
      <c r="F12" s="43"/>
      <c r="G12" s="44"/>
      <c r="H12" s="8"/>
      <c r="M12" s="11"/>
    </row>
    <row r="13" spans="1:13" ht="15" customHeight="1" x14ac:dyDescent="0.55000000000000004">
      <c r="C13" s="45" t="s">
        <v>13</v>
      </c>
      <c r="D13" s="31" t="s">
        <v>14</v>
      </c>
      <c r="E13" s="32">
        <f>816930753+682901404-E14</f>
        <v>1310668846</v>
      </c>
      <c r="F13" s="32"/>
      <c r="G13" s="33"/>
      <c r="H13" s="6"/>
      <c r="J13" s="11"/>
      <c r="L13" s="11"/>
    </row>
    <row r="14" spans="1:13" ht="15" customHeight="1" x14ac:dyDescent="0.55000000000000004">
      <c r="C14" s="45"/>
      <c r="D14" s="31" t="s">
        <v>15</v>
      </c>
      <c r="E14" s="32">
        <v>189163311</v>
      </c>
      <c r="F14" s="32"/>
      <c r="G14" s="33"/>
      <c r="H14" s="6"/>
    </row>
    <row r="15" spans="1:13" ht="15" customHeight="1" x14ac:dyDescent="0.55000000000000004">
      <c r="C15" s="45"/>
      <c r="D15" s="31" t="s">
        <v>16</v>
      </c>
      <c r="E15" s="32">
        <f>182989996+341795568</f>
        <v>524785564</v>
      </c>
      <c r="F15" s="32"/>
      <c r="G15" s="33"/>
      <c r="H15" s="6"/>
      <c r="L15" s="11"/>
    </row>
    <row r="16" spans="1:13" ht="15" customHeight="1" x14ac:dyDescent="0.55000000000000004">
      <c r="C16" s="46" t="s">
        <v>17</v>
      </c>
      <c r="D16" s="47"/>
      <c r="E16" s="35">
        <f>858657299+533285075</f>
        <v>1391942374</v>
      </c>
      <c r="F16" s="35"/>
      <c r="G16" s="36"/>
      <c r="H16" s="6"/>
      <c r="L16" s="11"/>
    </row>
    <row r="17" spans="2:8" ht="15" customHeight="1" thickBot="1" x14ac:dyDescent="0.6">
      <c r="C17" s="37" t="s">
        <v>36</v>
      </c>
      <c r="D17" s="38"/>
      <c r="E17" s="39">
        <f>SUM(E13:G16)</f>
        <v>3416560095</v>
      </c>
      <c r="F17" s="40"/>
      <c r="G17" s="41"/>
      <c r="H17" s="6"/>
    </row>
    <row r="18" spans="2:8" ht="15" customHeight="1" x14ac:dyDescent="0.55000000000000004">
      <c r="C18" s="48" t="s">
        <v>40</v>
      </c>
      <c r="D18" s="49"/>
      <c r="E18" s="50">
        <v>637227</v>
      </c>
      <c r="F18" s="50"/>
      <c r="G18" s="51"/>
      <c r="H18" s="6"/>
    </row>
    <row r="19" spans="2:8" ht="15" customHeight="1" thickBot="1" x14ac:dyDescent="0.6">
      <c r="C19" s="52" t="s">
        <v>37</v>
      </c>
      <c r="D19" s="53"/>
      <c r="E19" s="54">
        <v>64778</v>
      </c>
      <c r="F19" s="54"/>
      <c r="G19" s="55"/>
      <c r="H19" s="5"/>
    </row>
    <row r="20" spans="2:8" ht="15" customHeight="1" x14ac:dyDescent="0.55000000000000004">
      <c r="C20" s="48" t="s">
        <v>18</v>
      </c>
      <c r="D20" s="49"/>
      <c r="E20" s="56">
        <f>(E8+E10)/E18</f>
        <v>11823.894334358087</v>
      </c>
      <c r="F20" s="56"/>
      <c r="G20" s="57"/>
      <c r="H20" s="5"/>
    </row>
    <row r="21" spans="2:8" ht="15" customHeight="1" thickBot="1" x14ac:dyDescent="0.6">
      <c r="C21" s="52" t="s">
        <v>54</v>
      </c>
      <c r="D21" s="53"/>
      <c r="E21" s="58">
        <f>E9/E19</f>
        <v>12591.734740189571</v>
      </c>
      <c r="F21" s="58"/>
      <c r="G21" s="59"/>
      <c r="H21" s="5"/>
    </row>
    <row r="22" spans="2:8" ht="15" customHeight="1" x14ac:dyDescent="0.55000000000000004">
      <c r="C22" s="60" t="s">
        <v>41</v>
      </c>
      <c r="D22" s="60"/>
      <c r="E22" s="60"/>
      <c r="F22" s="60"/>
      <c r="G22" s="60"/>
      <c r="H22" s="5"/>
    </row>
    <row r="23" spans="2:8" ht="15" customHeight="1" x14ac:dyDescent="0.55000000000000004">
      <c r="C23" s="60" t="s">
        <v>47</v>
      </c>
      <c r="D23" s="60"/>
      <c r="E23" s="60"/>
      <c r="F23" s="60"/>
      <c r="G23" s="60"/>
      <c r="H23" s="5"/>
    </row>
    <row r="24" spans="2:8" ht="15" customHeight="1" x14ac:dyDescent="0.55000000000000004">
      <c r="C24" s="25"/>
      <c r="D24" s="25"/>
      <c r="E24" s="25"/>
      <c r="F24" s="25"/>
      <c r="G24" s="25"/>
    </row>
    <row r="25" spans="2:8" ht="15" customHeight="1" x14ac:dyDescent="0.55000000000000004">
      <c r="B25" s="19" t="s">
        <v>19</v>
      </c>
      <c r="C25" s="20" t="s">
        <v>20</v>
      </c>
      <c r="D25" s="20"/>
      <c r="E25" s="20"/>
      <c r="F25" s="20"/>
      <c r="G25" s="25"/>
    </row>
    <row r="26" spans="2:8" ht="12.5" thickBot="1" x14ac:dyDescent="0.6">
      <c r="C26" s="17"/>
      <c r="D26" s="17"/>
      <c r="E26" s="61" t="s">
        <v>21</v>
      </c>
      <c r="F26" s="62" t="s">
        <v>22</v>
      </c>
      <c r="G26" s="62"/>
      <c r="H26" s="4"/>
    </row>
    <row r="27" spans="2:8" ht="15" customHeight="1" x14ac:dyDescent="0.55000000000000004">
      <c r="C27" s="63" t="s">
        <v>23</v>
      </c>
      <c r="D27" s="64"/>
      <c r="E27" s="65">
        <v>44845</v>
      </c>
      <c r="F27" s="66">
        <v>45107</v>
      </c>
      <c r="G27" s="67"/>
      <c r="H27" s="7"/>
    </row>
    <row r="28" spans="2:8" ht="15" customHeight="1" thickBot="1" x14ac:dyDescent="0.6">
      <c r="C28" s="68" t="s">
        <v>24</v>
      </c>
      <c r="D28" s="69"/>
      <c r="E28" s="70">
        <v>44845</v>
      </c>
      <c r="F28" s="71">
        <v>45129</v>
      </c>
      <c r="G28" s="72"/>
      <c r="H28" s="7"/>
    </row>
    <row r="29" spans="2:8" ht="15" customHeight="1" thickBot="1" x14ac:dyDescent="0.6">
      <c r="C29" s="68" t="s">
        <v>43</v>
      </c>
      <c r="D29" s="69"/>
      <c r="E29" s="73">
        <v>280</v>
      </c>
      <c r="F29" s="74"/>
      <c r="G29" s="75"/>
      <c r="H29" s="7"/>
    </row>
    <row r="30" spans="2:8" ht="15" customHeight="1" x14ac:dyDescent="0.55000000000000004">
      <c r="C30" s="76" t="s">
        <v>44</v>
      </c>
      <c r="D30" s="76"/>
      <c r="E30" s="77"/>
      <c r="F30" s="77"/>
      <c r="G30" s="77"/>
      <c r="H30" s="7"/>
    </row>
    <row r="31" spans="2:8" ht="15" customHeight="1" x14ac:dyDescent="0.55000000000000004">
      <c r="C31" s="25"/>
      <c r="D31" s="25"/>
      <c r="E31" s="25"/>
      <c r="F31" s="25"/>
      <c r="G31" s="25"/>
    </row>
    <row r="32" spans="2:8" ht="15" customHeight="1" thickBot="1" x14ac:dyDescent="0.6">
      <c r="B32" s="19" t="s">
        <v>25</v>
      </c>
      <c r="C32" s="78" t="s">
        <v>26</v>
      </c>
      <c r="D32" s="78"/>
      <c r="E32" s="78"/>
      <c r="F32" s="78"/>
    </row>
    <row r="33" spans="2:8" ht="15" customHeight="1" x14ac:dyDescent="0.55000000000000004">
      <c r="C33" s="79" t="s">
        <v>27</v>
      </c>
      <c r="D33" s="80" t="s">
        <v>28</v>
      </c>
      <c r="E33" s="81">
        <f>(SUM(E13:G14))/(SUM(E13:G15))</f>
        <v>0.74079770291608549</v>
      </c>
      <c r="F33" s="81"/>
      <c r="G33" s="82"/>
    </row>
    <row r="34" spans="2:8" ht="15" customHeight="1" thickBot="1" x14ac:dyDescent="0.6">
      <c r="C34" s="83"/>
      <c r="D34" s="84" t="s">
        <v>29</v>
      </c>
      <c r="E34" s="85">
        <f>E15/(SUM(E13:G15))</f>
        <v>0.25920229708391451</v>
      </c>
      <c r="F34" s="85"/>
      <c r="G34" s="86"/>
    </row>
    <row r="35" spans="2:8" ht="15" customHeight="1" x14ac:dyDescent="0.55000000000000004"/>
    <row r="36" spans="2:8" ht="15" customHeight="1" thickBot="1" x14ac:dyDescent="0.6">
      <c r="B36" s="19" t="s">
        <v>30</v>
      </c>
      <c r="C36" s="13" t="s">
        <v>31</v>
      </c>
      <c r="D36" s="13"/>
      <c r="E36" s="13"/>
      <c r="F36" s="13"/>
      <c r="G36" s="13"/>
      <c r="H36" s="13"/>
    </row>
    <row r="37" spans="2:8" ht="70" customHeight="1" thickBot="1" x14ac:dyDescent="0.6">
      <c r="C37" s="2" t="s">
        <v>32</v>
      </c>
      <c r="D37" s="23" t="s">
        <v>50</v>
      </c>
      <c r="E37" s="23"/>
      <c r="F37" s="23"/>
      <c r="G37" s="24"/>
      <c r="H37" s="9"/>
    </row>
  </sheetData>
  <mergeCells count="42">
    <mergeCell ref="D37:G37"/>
    <mergeCell ref="F27:G27"/>
    <mergeCell ref="F28:G28"/>
    <mergeCell ref="C36:H36"/>
    <mergeCell ref="E33:G33"/>
    <mergeCell ref="E34:G34"/>
    <mergeCell ref="C27:D27"/>
    <mergeCell ref="C28:D28"/>
    <mergeCell ref="C33:C34"/>
    <mergeCell ref="C29:D29"/>
    <mergeCell ref="E29:G29"/>
    <mergeCell ref="C32:F32"/>
    <mergeCell ref="C8:C10"/>
    <mergeCell ref="E8:G8"/>
    <mergeCell ref="E9:G9"/>
    <mergeCell ref="E10:G10"/>
    <mergeCell ref="C12:G12"/>
    <mergeCell ref="E11:G11"/>
    <mergeCell ref="C11:D11"/>
    <mergeCell ref="A1:G1"/>
    <mergeCell ref="C5:D5"/>
    <mergeCell ref="E5:G5"/>
    <mergeCell ref="C4:F4"/>
    <mergeCell ref="C7:F7"/>
    <mergeCell ref="C13:C15"/>
    <mergeCell ref="C18:D18"/>
    <mergeCell ref="E18:G18"/>
    <mergeCell ref="C20:D20"/>
    <mergeCell ref="E20:G20"/>
    <mergeCell ref="E14:G14"/>
    <mergeCell ref="E13:G13"/>
    <mergeCell ref="E15:G15"/>
    <mergeCell ref="E16:G16"/>
    <mergeCell ref="E19:G19"/>
    <mergeCell ref="F26:G26"/>
    <mergeCell ref="E21:G21"/>
    <mergeCell ref="C16:D16"/>
    <mergeCell ref="C17:D17"/>
    <mergeCell ref="E17:G17"/>
    <mergeCell ref="C25:F25"/>
    <mergeCell ref="C19:D19"/>
    <mergeCell ref="C21:D21"/>
  </mergeCells>
  <phoneticPr fontId="1"/>
  <pageMargins left="0.51181102362204722" right="0.11811023622047245" top="0.55118110236220474" bottom="0.15748031496062992" header="0.31496062992125984" footer="0.11811023622047245"/>
  <pageSetup paperSize="9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56E96-E9AC-423D-B9A2-A5701BD9AF99}">
  <dimension ref="A1:N35"/>
  <sheetViews>
    <sheetView view="pageBreakPreview" zoomScaleNormal="100" zoomScaleSheetLayoutView="100" workbookViewId="0">
      <selection activeCell="N10" sqref="N10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9" customWidth="1"/>
    <col min="4" max="4" width="22.58203125" style="19" customWidth="1"/>
    <col min="5" max="5" width="14.08203125" style="19" customWidth="1"/>
    <col min="6" max="6" width="10.58203125" style="19" customWidth="1"/>
    <col min="7" max="8" width="7.33203125" style="19" customWidth="1"/>
    <col min="9" max="9" width="10.58203125" style="19" customWidth="1"/>
    <col min="10" max="10" width="0.83203125" style="1" customWidth="1"/>
    <col min="11" max="11" width="8.33203125" style="1" customWidth="1"/>
    <col min="12" max="12" width="7.83203125" style="1" customWidth="1"/>
    <col min="13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55000000000000004">
      <c r="A1" s="12" t="s">
        <v>33</v>
      </c>
      <c r="B1" s="12"/>
      <c r="C1" s="12"/>
      <c r="D1" s="12"/>
      <c r="E1" s="12"/>
      <c r="F1" s="12"/>
      <c r="G1" s="12"/>
      <c r="H1" s="12"/>
      <c r="I1" s="12"/>
      <c r="J1" s="12"/>
    </row>
    <row r="2" spans="1:14" ht="15" customHeight="1" thickBot="1" x14ac:dyDescent="0.6">
      <c r="B2" s="1" t="s">
        <v>3</v>
      </c>
      <c r="C2" s="78" t="s">
        <v>4</v>
      </c>
      <c r="D2" s="78"/>
      <c r="E2" s="78"/>
      <c r="F2" s="78"/>
      <c r="G2" s="78"/>
      <c r="H2" s="87"/>
    </row>
    <row r="3" spans="1:14" ht="19.5" customHeight="1" thickBot="1" x14ac:dyDescent="0.6">
      <c r="C3" s="88" t="s">
        <v>5</v>
      </c>
      <c r="D3" s="89"/>
      <c r="E3" s="90" t="s">
        <v>53</v>
      </c>
      <c r="F3" s="91"/>
      <c r="G3" s="91"/>
      <c r="H3" s="91"/>
      <c r="I3" s="92"/>
    </row>
    <row r="4" spans="1:14" ht="15" customHeight="1" x14ac:dyDescent="0.55000000000000004"/>
    <row r="5" spans="1:14" ht="15" customHeight="1" thickBot="1" x14ac:dyDescent="0.6">
      <c r="B5" s="1" t="s">
        <v>6</v>
      </c>
      <c r="C5" s="78" t="s">
        <v>7</v>
      </c>
      <c r="D5" s="78"/>
      <c r="E5" s="78"/>
      <c r="F5" s="78"/>
      <c r="G5" s="78"/>
    </row>
    <row r="6" spans="1:14" ht="15" customHeight="1" x14ac:dyDescent="0.55000000000000004">
      <c r="C6" s="93" t="s">
        <v>8</v>
      </c>
      <c r="D6" s="94" t="s">
        <v>9</v>
      </c>
      <c r="E6" s="95">
        <v>591680320</v>
      </c>
      <c r="F6" s="95"/>
      <c r="G6" s="95"/>
      <c r="H6" s="95"/>
      <c r="I6" s="96"/>
    </row>
    <row r="7" spans="1:14" ht="15" customHeight="1" x14ac:dyDescent="0.55000000000000004">
      <c r="C7" s="97"/>
      <c r="D7" s="98" t="s">
        <v>10</v>
      </c>
      <c r="E7" s="99">
        <v>198113355</v>
      </c>
      <c r="F7" s="99"/>
      <c r="G7" s="99"/>
      <c r="H7" s="99"/>
      <c r="I7" s="100"/>
    </row>
    <row r="8" spans="1:14" ht="15" customHeight="1" x14ac:dyDescent="0.55000000000000004">
      <c r="C8" s="101"/>
      <c r="D8" s="102" t="s">
        <v>11</v>
      </c>
      <c r="E8" s="103">
        <v>160336064</v>
      </c>
      <c r="F8" s="103"/>
      <c r="G8" s="103"/>
      <c r="H8" s="103"/>
      <c r="I8" s="104"/>
    </row>
    <row r="9" spans="1:14" ht="15" customHeight="1" thickBot="1" x14ac:dyDescent="0.6">
      <c r="C9" s="105" t="s">
        <v>36</v>
      </c>
      <c r="D9" s="106"/>
      <c r="E9" s="107">
        <f>SUM(E6:I8)</f>
        <v>950129739</v>
      </c>
      <c r="F9" s="108"/>
      <c r="G9" s="108"/>
      <c r="H9" s="108"/>
      <c r="I9" s="109"/>
    </row>
    <row r="10" spans="1:14" ht="15" customHeight="1" x14ac:dyDescent="0.55000000000000004">
      <c r="C10" s="110" t="s">
        <v>12</v>
      </c>
      <c r="D10" s="111"/>
      <c r="E10" s="111"/>
      <c r="F10" s="111"/>
      <c r="G10" s="111"/>
      <c r="H10" s="111"/>
      <c r="I10" s="112"/>
    </row>
    <row r="11" spans="1:14" ht="15" customHeight="1" x14ac:dyDescent="0.55000000000000004">
      <c r="C11" s="113" t="s">
        <v>34</v>
      </c>
      <c r="D11" s="114" t="s">
        <v>14</v>
      </c>
      <c r="E11" s="99">
        <v>115050970</v>
      </c>
      <c r="F11" s="99"/>
      <c r="G11" s="99"/>
      <c r="H11" s="99"/>
      <c r="I11" s="100"/>
    </row>
    <row r="12" spans="1:14" ht="15" customHeight="1" x14ac:dyDescent="0.55000000000000004">
      <c r="C12" s="113"/>
      <c r="D12" s="114" t="s">
        <v>35</v>
      </c>
      <c r="E12" s="99">
        <v>36815237</v>
      </c>
      <c r="F12" s="99"/>
      <c r="G12" s="99"/>
      <c r="H12" s="99"/>
      <c r="I12" s="100"/>
    </row>
    <row r="13" spans="1:14" ht="15" customHeight="1" x14ac:dyDescent="0.55000000000000004">
      <c r="C13" s="113"/>
      <c r="D13" s="115" t="s">
        <v>16</v>
      </c>
      <c r="E13" s="99">
        <v>30925600</v>
      </c>
      <c r="F13" s="99"/>
      <c r="G13" s="99"/>
      <c r="H13" s="99"/>
      <c r="I13" s="100"/>
      <c r="M13" s="10"/>
      <c r="N13" s="10"/>
    </row>
    <row r="14" spans="1:14" ht="15" customHeight="1" x14ac:dyDescent="0.55000000000000004">
      <c r="C14" s="116" t="s">
        <v>17</v>
      </c>
      <c r="D14" s="117"/>
      <c r="E14" s="103">
        <v>134768432</v>
      </c>
      <c r="F14" s="103"/>
      <c r="G14" s="103"/>
      <c r="H14" s="103"/>
      <c r="I14" s="104"/>
    </row>
    <row r="15" spans="1:14" ht="15" customHeight="1" thickBot="1" x14ac:dyDescent="0.6">
      <c r="C15" s="118" t="s">
        <v>36</v>
      </c>
      <c r="D15" s="119"/>
      <c r="E15" s="120">
        <f>SUM(E11:I14)</f>
        <v>317560239</v>
      </c>
      <c r="F15" s="120"/>
      <c r="G15" s="120"/>
      <c r="H15" s="120"/>
      <c r="I15" s="121"/>
    </row>
    <row r="16" spans="1:14" ht="15" customHeight="1" x14ac:dyDescent="0.55000000000000004">
      <c r="C16" s="122" t="s">
        <v>39</v>
      </c>
      <c r="D16" s="123"/>
      <c r="E16" s="124">
        <v>61390</v>
      </c>
      <c r="F16" s="124"/>
      <c r="G16" s="124"/>
      <c r="H16" s="124"/>
      <c r="I16" s="125"/>
    </row>
    <row r="17" spans="2:9" ht="15" customHeight="1" thickBot="1" x14ac:dyDescent="0.6">
      <c r="C17" s="101" t="s">
        <v>37</v>
      </c>
      <c r="D17" s="126"/>
      <c r="E17" s="127">
        <v>16095</v>
      </c>
      <c r="F17" s="127"/>
      <c r="G17" s="127"/>
      <c r="H17" s="127"/>
      <c r="I17" s="128"/>
    </row>
    <row r="18" spans="2:9" ht="15" customHeight="1" x14ac:dyDescent="0.55000000000000004">
      <c r="C18" s="122" t="s">
        <v>18</v>
      </c>
      <c r="D18" s="123"/>
      <c r="E18" s="95">
        <f>(E6+E8)/E16</f>
        <v>12249.818928164195</v>
      </c>
      <c r="F18" s="95"/>
      <c r="G18" s="95"/>
      <c r="H18" s="95"/>
      <c r="I18" s="96"/>
    </row>
    <row r="19" spans="2:9" ht="15" customHeight="1" thickBot="1" x14ac:dyDescent="0.6">
      <c r="C19" s="129" t="s">
        <v>38</v>
      </c>
      <c r="D19" s="130"/>
      <c r="E19" s="131">
        <f>E7/E17</f>
        <v>12309</v>
      </c>
      <c r="F19" s="131"/>
      <c r="G19" s="131"/>
      <c r="H19" s="131"/>
      <c r="I19" s="132"/>
    </row>
    <row r="20" spans="2:9" ht="15" customHeight="1" x14ac:dyDescent="0.55000000000000004">
      <c r="C20" s="133" t="s">
        <v>42</v>
      </c>
      <c r="D20" s="133"/>
      <c r="E20" s="133"/>
      <c r="F20" s="133"/>
      <c r="G20" s="133"/>
      <c r="H20" s="133"/>
      <c r="I20" s="133"/>
    </row>
    <row r="21" spans="2:9" ht="15" customHeight="1" x14ac:dyDescent="0.55000000000000004">
      <c r="C21" s="133" t="s">
        <v>45</v>
      </c>
      <c r="D21" s="133"/>
      <c r="E21" s="133"/>
      <c r="F21" s="133"/>
      <c r="G21" s="133"/>
      <c r="H21" s="133"/>
      <c r="I21" s="133"/>
    </row>
    <row r="22" spans="2:9" ht="15" customHeight="1" x14ac:dyDescent="0.55000000000000004"/>
    <row r="23" spans="2:9" ht="15" customHeight="1" x14ac:dyDescent="0.55000000000000004">
      <c r="B23" s="1" t="s">
        <v>19</v>
      </c>
      <c r="C23" s="78" t="s">
        <v>20</v>
      </c>
      <c r="D23" s="78"/>
      <c r="E23" s="78"/>
      <c r="F23" s="78"/>
      <c r="G23" s="78"/>
    </row>
    <row r="24" spans="2:9" ht="12.5" thickBot="1" x14ac:dyDescent="0.6">
      <c r="C24" s="87"/>
      <c r="D24" s="87"/>
      <c r="E24" s="134" t="s">
        <v>21</v>
      </c>
      <c r="F24" s="134"/>
      <c r="G24" s="134" t="s">
        <v>22</v>
      </c>
      <c r="H24" s="134"/>
      <c r="I24" s="134"/>
    </row>
    <row r="25" spans="2:9" ht="15" customHeight="1" x14ac:dyDescent="0.55000000000000004">
      <c r="C25" s="135" t="s">
        <v>23</v>
      </c>
      <c r="D25" s="136"/>
      <c r="E25" s="137"/>
      <c r="F25" s="138"/>
      <c r="G25" s="139"/>
      <c r="H25" s="139"/>
      <c r="I25" s="140"/>
    </row>
    <row r="26" spans="2:9" ht="15" customHeight="1" thickBot="1" x14ac:dyDescent="0.6">
      <c r="C26" s="141" t="s">
        <v>24</v>
      </c>
      <c r="D26" s="142"/>
      <c r="E26" s="143"/>
      <c r="F26" s="143"/>
      <c r="G26" s="143"/>
      <c r="H26" s="143"/>
      <c r="I26" s="144"/>
    </row>
    <row r="27" spans="2:9" ht="15" customHeight="1" thickBot="1" x14ac:dyDescent="0.6">
      <c r="C27" s="145" t="s">
        <v>48</v>
      </c>
      <c r="D27" s="146"/>
      <c r="E27" s="147">
        <v>30</v>
      </c>
      <c r="F27" s="148"/>
      <c r="G27" s="148"/>
      <c r="H27" s="148"/>
      <c r="I27" s="149"/>
    </row>
    <row r="28" spans="2:9" ht="15" customHeight="1" x14ac:dyDescent="0.55000000000000004">
      <c r="C28" s="150" t="s">
        <v>44</v>
      </c>
      <c r="D28" s="150"/>
      <c r="E28" s="151"/>
      <c r="F28" s="151"/>
      <c r="G28" s="151"/>
      <c r="H28" s="151"/>
      <c r="I28" s="151"/>
    </row>
    <row r="29" spans="2:9" ht="15" customHeight="1" x14ac:dyDescent="0.55000000000000004"/>
    <row r="30" spans="2:9" ht="15" customHeight="1" thickBot="1" x14ac:dyDescent="0.6">
      <c r="B30" s="1" t="s">
        <v>25</v>
      </c>
      <c r="C30" s="78" t="s">
        <v>26</v>
      </c>
      <c r="D30" s="78"/>
      <c r="E30" s="78"/>
      <c r="F30" s="78"/>
      <c r="G30" s="78"/>
    </row>
    <row r="31" spans="2:9" ht="15" customHeight="1" x14ac:dyDescent="0.55000000000000004">
      <c r="C31" s="79" t="s">
        <v>27</v>
      </c>
      <c r="D31" s="80" t="s">
        <v>28</v>
      </c>
      <c r="E31" s="81">
        <f>(SUM(E11:I12))/(SUM(E11:I13))</f>
        <v>0.83081517433656094</v>
      </c>
      <c r="F31" s="81"/>
      <c r="G31" s="81"/>
      <c r="H31" s="81"/>
      <c r="I31" s="82"/>
    </row>
    <row r="32" spans="2:9" ht="15" customHeight="1" thickBot="1" x14ac:dyDescent="0.6">
      <c r="C32" s="83"/>
      <c r="D32" s="84" t="s">
        <v>29</v>
      </c>
      <c r="E32" s="85">
        <f>E13/(SUM(E11:I13))</f>
        <v>0.16918482566343906</v>
      </c>
      <c r="F32" s="85"/>
      <c r="G32" s="85"/>
      <c r="H32" s="85"/>
      <c r="I32" s="86"/>
    </row>
    <row r="33" spans="2:9" ht="15" customHeight="1" x14ac:dyDescent="0.55000000000000004"/>
    <row r="34" spans="2:9" ht="15" customHeight="1" thickBot="1" x14ac:dyDescent="0.6">
      <c r="B34" s="1" t="s">
        <v>30</v>
      </c>
      <c r="C34" s="78" t="s">
        <v>31</v>
      </c>
      <c r="D34" s="78"/>
      <c r="E34" s="78"/>
      <c r="F34" s="78"/>
      <c r="G34" s="78"/>
      <c r="H34" s="78"/>
      <c r="I34" s="78"/>
    </row>
    <row r="35" spans="2:9" ht="70" customHeight="1" thickBot="1" x14ac:dyDescent="0.6">
      <c r="C35" s="2" t="s">
        <v>32</v>
      </c>
      <c r="D35" s="152"/>
      <c r="E35" s="153"/>
      <c r="F35" s="153"/>
      <c r="G35" s="153"/>
      <c r="H35" s="153"/>
      <c r="I35" s="154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E53C6-4C63-42F0-99D1-ED7801DEC4A5}">
  <dimension ref="A1:N35"/>
  <sheetViews>
    <sheetView view="pageBreakPreview" zoomScaleNormal="100" zoomScaleSheetLayoutView="100" workbookViewId="0">
      <selection activeCell="M12" sqref="M12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9" customWidth="1"/>
    <col min="4" max="4" width="22.58203125" style="19" customWidth="1"/>
    <col min="5" max="5" width="14.08203125" style="19" customWidth="1"/>
    <col min="6" max="6" width="10.58203125" style="19" customWidth="1"/>
    <col min="7" max="8" width="7.33203125" style="19" customWidth="1"/>
    <col min="9" max="9" width="10.58203125" style="19" customWidth="1"/>
    <col min="10" max="10" width="0.83203125" style="1" customWidth="1"/>
    <col min="11" max="11" width="8.33203125" style="1" customWidth="1"/>
    <col min="12" max="12" width="7.83203125" style="1" customWidth="1"/>
    <col min="13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55000000000000004">
      <c r="A1" s="12" t="s">
        <v>33</v>
      </c>
      <c r="B1" s="12"/>
      <c r="C1" s="12"/>
      <c r="D1" s="12"/>
      <c r="E1" s="12"/>
      <c r="F1" s="12"/>
      <c r="G1" s="12"/>
      <c r="H1" s="12"/>
      <c r="I1" s="12"/>
      <c r="J1" s="12"/>
    </row>
    <row r="2" spans="1:14" ht="15" customHeight="1" thickBot="1" x14ac:dyDescent="0.6">
      <c r="B2" s="1" t="s">
        <v>3</v>
      </c>
      <c r="C2" s="78" t="s">
        <v>4</v>
      </c>
      <c r="D2" s="78"/>
      <c r="E2" s="78"/>
      <c r="F2" s="78"/>
      <c r="G2" s="78"/>
      <c r="H2" s="87"/>
    </row>
    <row r="3" spans="1:14" ht="19.5" customHeight="1" thickBot="1" x14ac:dyDescent="0.6">
      <c r="C3" s="88" t="s">
        <v>5</v>
      </c>
      <c r="D3" s="89"/>
      <c r="E3" s="90" t="s">
        <v>53</v>
      </c>
      <c r="F3" s="91"/>
      <c r="G3" s="91"/>
      <c r="H3" s="91"/>
      <c r="I3" s="92"/>
    </row>
    <row r="4" spans="1:14" ht="15" customHeight="1" x14ac:dyDescent="0.55000000000000004"/>
    <row r="5" spans="1:14" ht="15" customHeight="1" thickBot="1" x14ac:dyDescent="0.6">
      <c r="B5" s="1" t="s">
        <v>6</v>
      </c>
      <c r="C5" s="78" t="s">
        <v>7</v>
      </c>
      <c r="D5" s="78"/>
      <c r="E5" s="78"/>
      <c r="F5" s="78"/>
      <c r="G5" s="78"/>
    </row>
    <row r="6" spans="1:14" ht="15" customHeight="1" x14ac:dyDescent="0.55000000000000004">
      <c r="C6" s="93" t="s">
        <v>8</v>
      </c>
      <c r="D6" s="94" t="s">
        <v>9</v>
      </c>
      <c r="E6" s="95">
        <v>10551240</v>
      </c>
      <c r="F6" s="95"/>
      <c r="G6" s="95"/>
      <c r="H6" s="95"/>
      <c r="I6" s="96"/>
    </row>
    <row r="7" spans="1:14" ht="15" customHeight="1" x14ac:dyDescent="0.55000000000000004">
      <c r="C7" s="97"/>
      <c r="D7" s="98" t="s">
        <v>10</v>
      </c>
      <c r="E7" s="99">
        <v>64684866</v>
      </c>
      <c r="F7" s="99"/>
      <c r="G7" s="99"/>
      <c r="H7" s="99"/>
      <c r="I7" s="100"/>
    </row>
    <row r="8" spans="1:14" ht="15" customHeight="1" x14ac:dyDescent="0.55000000000000004">
      <c r="C8" s="101"/>
      <c r="D8" s="102" t="s">
        <v>11</v>
      </c>
      <c r="E8" s="103">
        <v>0</v>
      </c>
      <c r="F8" s="103"/>
      <c r="G8" s="103"/>
      <c r="H8" s="103"/>
      <c r="I8" s="104"/>
    </row>
    <row r="9" spans="1:14" ht="15" customHeight="1" thickBot="1" x14ac:dyDescent="0.6">
      <c r="C9" s="105" t="s">
        <v>36</v>
      </c>
      <c r="D9" s="106"/>
      <c r="E9" s="107">
        <f>SUM(E6:I8)</f>
        <v>75236106</v>
      </c>
      <c r="F9" s="108"/>
      <c r="G9" s="108"/>
      <c r="H9" s="108"/>
      <c r="I9" s="109"/>
    </row>
    <row r="10" spans="1:14" ht="15" customHeight="1" x14ac:dyDescent="0.55000000000000004">
      <c r="C10" s="110" t="s">
        <v>12</v>
      </c>
      <c r="D10" s="111"/>
      <c r="E10" s="111"/>
      <c r="F10" s="111"/>
      <c r="G10" s="111"/>
      <c r="H10" s="111"/>
      <c r="I10" s="112"/>
    </row>
    <row r="11" spans="1:14" ht="15" customHeight="1" x14ac:dyDescent="0.55000000000000004">
      <c r="C11" s="113" t="s">
        <v>34</v>
      </c>
      <c r="D11" s="114" t="s">
        <v>14</v>
      </c>
      <c r="E11" s="99">
        <v>3557400</v>
      </c>
      <c r="F11" s="99"/>
      <c r="G11" s="99"/>
      <c r="H11" s="99"/>
      <c r="I11" s="100"/>
    </row>
    <row r="12" spans="1:14" ht="15" customHeight="1" x14ac:dyDescent="0.55000000000000004">
      <c r="C12" s="113"/>
      <c r="D12" s="114" t="s">
        <v>35</v>
      </c>
      <c r="E12" s="99">
        <v>12501221</v>
      </c>
      <c r="F12" s="99"/>
      <c r="G12" s="99"/>
      <c r="H12" s="99"/>
      <c r="I12" s="100"/>
    </row>
    <row r="13" spans="1:14" ht="15" customHeight="1" x14ac:dyDescent="0.55000000000000004">
      <c r="C13" s="113"/>
      <c r="D13" s="115" t="s">
        <v>16</v>
      </c>
      <c r="E13" s="99">
        <v>0</v>
      </c>
      <c r="F13" s="99"/>
      <c r="G13" s="99"/>
      <c r="H13" s="99"/>
      <c r="I13" s="100"/>
      <c r="M13" s="10"/>
      <c r="N13" s="10"/>
    </row>
    <row r="14" spans="1:14" ht="15" customHeight="1" x14ac:dyDescent="0.55000000000000004">
      <c r="C14" s="116" t="s">
        <v>17</v>
      </c>
      <c r="D14" s="117"/>
      <c r="E14" s="103">
        <v>9381060</v>
      </c>
      <c r="F14" s="103"/>
      <c r="G14" s="103"/>
      <c r="H14" s="103"/>
      <c r="I14" s="104"/>
    </row>
    <row r="15" spans="1:14" ht="15" customHeight="1" thickBot="1" x14ac:dyDescent="0.6">
      <c r="C15" s="118" t="s">
        <v>36</v>
      </c>
      <c r="D15" s="119"/>
      <c r="E15" s="120">
        <f>SUM(E11:I14)</f>
        <v>25439681</v>
      </c>
      <c r="F15" s="120"/>
      <c r="G15" s="120"/>
      <c r="H15" s="120"/>
      <c r="I15" s="121"/>
    </row>
    <row r="16" spans="1:14" ht="15" customHeight="1" x14ac:dyDescent="0.55000000000000004">
      <c r="C16" s="122" t="s">
        <v>39</v>
      </c>
      <c r="D16" s="123"/>
      <c r="E16" s="124">
        <v>711</v>
      </c>
      <c r="F16" s="124"/>
      <c r="G16" s="124"/>
      <c r="H16" s="124"/>
      <c r="I16" s="125"/>
    </row>
    <row r="17" spans="2:9" ht="15" customHeight="1" thickBot="1" x14ac:dyDescent="0.6">
      <c r="C17" s="101" t="s">
        <v>37</v>
      </c>
      <c r="D17" s="126"/>
      <c r="E17" s="127">
        <v>5169</v>
      </c>
      <c r="F17" s="127"/>
      <c r="G17" s="127"/>
      <c r="H17" s="127"/>
      <c r="I17" s="128"/>
    </row>
    <row r="18" spans="2:9" ht="15" customHeight="1" x14ac:dyDescent="0.55000000000000004">
      <c r="C18" s="122" t="s">
        <v>18</v>
      </c>
      <c r="D18" s="123"/>
      <c r="E18" s="95">
        <f>(E6+E8)/E16</f>
        <v>14840</v>
      </c>
      <c r="F18" s="95"/>
      <c r="G18" s="95"/>
      <c r="H18" s="95"/>
      <c r="I18" s="96"/>
    </row>
    <row r="19" spans="2:9" ht="15" customHeight="1" thickBot="1" x14ac:dyDescent="0.6">
      <c r="C19" s="129" t="s">
        <v>38</v>
      </c>
      <c r="D19" s="130"/>
      <c r="E19" s="131">
        <f>E7/E17</f>
        <v>12514</v>
      </c>
      <c r="F19" s="131"/>
      <c r="G19" s="131"/>
      <c r="H19" s="131"/>
      <c r="I19" s="132"/>
    </row>
    <row r="20" spans="2:9" ht="15" customHeight="1" x14ac:dyDescent="0.55000000000000004">
      <c r="C20" s="133" t="s">
        <v>42</v>
      </c>
      <c r="D20" s="133"/>
      <c r="E20" s="133"/>
      <c r="F20" s="133"/>
      <c r="G20" s="133"/>
      <c r="H20" s="133"/>
      <c r="I20" s="133"/>
    </row>
    <row r="21" spans="2:9" ht="15" customHeight="1" x14ac:dyDescent="0.55000000000000004">
      <c r="C21" s="133" t="s">
        <v>45</v>
      </c>
      <c r="D21" s="133"/>
      <c r="E21" s="133"/>
      <c r="F21" s="133"/>
      <c r="G21" s="133"/>
      <c r="H21" s="133"/>
      <c r="I21" s="133"/>
    </row>
    <row r="22" spans="2:9" ht="15" customHeight="1" x14ac:dyDescent="0.55000000000000004"/>
    <row r="23" spans="2:9" ht="15" customHeight="1" x14ac:dyDescent="0.55000000000000004">
      <c r="B23" s="1" t="s">
        <v>19</v>
      </c>
      <c r="C23" s="78" t="s">
        <v>20</v>
      </c>
      <c r="D23" s="78"/>
      <c r="E23" s="78"/>
      <c r="F23" s="78"/>
      <c r="G23" s="78"/>
    </row>
    <row r="24" spans="2:9" ht="12.5" thickBot="1" x14ac:dyDescent="0.6">
      <c r="C24" s="87"/>
      <c r="D24" s="87"/>
      <c r="E24" s="134" t="s">
        <v>21</v>
      </c>
      <c r="F24" s="134"/>
      <c r="G24" s="134" t="s">
        <v>22</v>
      </c>
      <c r="H24" s="134"/>
      <c r="I24" s="134"/>
    </row>
    <row r="25" spans="2:9" ht="15" customHeight="1" x14ac:dyDescent="0.55000000000000004">
      <c r="C25" s="135" t="s">
        <v>23</v>
      </c>
      <c r="D25" s="136"/>
      <c r="E25" s="137"/>
      <c r="F25" s="138"/>
      <c r="G25" s="139"/>
      <c r="H25" s="139"/>
      <c r="I25" s="140"/>
    </row>
    <row r="26" spans="2:9" ht="15" customHeight="1" thickBot="1" x14ac:dyDescent="0.6">
      <c r="C26" s="141" t="s">
        <v>24</v>
      </c>
      <c r="D26" s="142"/>
      <c r="E26" s="143"/>
      <c r="F26" s="143"/>
      <c r="G26" s="143"/>
      <c r="H26" s="143"/>
      <c r="I26" s="144"/>
    </row>
    <row r="27" spans="2:9" ht="15" customHeight="1" thickBot="1" x14ac:dyDescent="0.6">
      <c r="C27" s="145" t="s">
        <v>48</v>
      </c>
      <c r="D27" s="146"/>
      <c r="E27" s="147">
        <v>31</v>
      </c>
      <c r="F27" s="148"/>
      <c r="G27" s="148"/>
      <c r="H27" s="148"/>
      <c r="I27" s="149"/>
    </row>
    <row r="28" spans="2:9" ht="15" customHeight="1" x14ac:dyDescent="0.55000000000000004">
      <c r="C28" s="150" t="s">
        <v>44</v>
      </c>
      <c r="D28" s="150"/>
      <c r="E28" s="151"/>
      <c r="F28" s="151"/>
      <c r="G28" s="151"/>
      <c r="H28" s="151"/>
      <c r="I28" s="151"/>
    </row>
    <row r="29" spans="2:9" ht="15" customHeight="1" x14ac:dyDescent="0.55000000000000004"/>
    <row r="30" spans="2:9" ht="15" customHeight="1" thickBot="1" x14ac:dyDescent="0.6">
      <c r="B30" s="1" t="s">
        <v>25</v>
      </c>
      <c r="C30" s="78" t="s">
        <v>26</v>
      </c>
      <c r="D30" s="78"/>
      <c r="E30" s="78"/>
      <c r="F30" s="78"/>
      <c r="G30" s="78"/>
    </row>
    <row r="31" spans="2:9" ht="15" customHeight="1" x14ac:dyDescent="0.55000000000000004">
      <c r="C31" s="79" t="s">
        <v>27</v>
      </c>
      <c r="D31" s="80" t="s">
        <v>28</v>
      </c>
      <c r="E31" s="81">
        <f>(SUM(E11:I12))/(SUM(E11:I13))</f>
        <v>1</v>
      </c>
      <c r="F31" s="81"/>
      <c r="G31" s="81"/>
      <c r="H31" s="81"/>
      <c r="I31" s="82"/>
    </row>
    <row r="32" spans="2:9" ht="15" customHeight="1" thickBot="1" x14ac:dyDescent="0.6">
      <c r="C32" s="83"/>
      <c r="D32" s="84" t="s">
        <v>29</v>
      </c>
      <c r="E32" s="85">
        <f>E13/(SUM(E11:I13))</f>
        <v>0</v>
      </c>
      <c r="F32" s="85"/>
      <c r="G32" s="85"/>
      <c r="H32" s="85"/>
      <c r="I32" s="86"/>
    </row>
    <row r="33" spans="2:9" ht="15" customHeight="1" x14ac:dyDescent="0.55000000000000004"/>
    <row r="34" spans="2:9" ht="15" customHeight="1" thickBot="1" x14ac:dyDescent="0.6">
      <c r="B34" s="1" t="s">
        <v>30</v>
      </c>
      <c r="C34" s="78" t="s">
        <v>31</v>
      </c>
      <c r="D34" s="78"/>
      <c r="E34" s="78"/>
      <c r="F34" s="78"/>
      <c r="G34" s="78"/>
      <c r="H34" s="78"/>
      <c r="I34" s="78"/>
    </row>
    <row r="35" spans="2:9" ht="70" customHeight="1" thickBot="1" x14ac:dyDescent="0.6">
      <c r="C35" s="2" t="s">
        <v>32</v>
      </c>
      <c r="D35" s="152"/>
      <c r="E35" s="153"/>
      <c r="F35" s="153"/>
      <c r="G35" s="153"/>
      <c r="H35" s="153"/>
      <c r="I35" s="154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5"/>
  <sheetViews>
    <sheetView view="pageBreakPreview" topLeftCell="A10" zoomScaleNormal="100" zoomScaleSheetLayoutView="100" workbookViewId="0">
      <selection activeCell="N11" sqref="N11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9" customWidth="1"/>
    <col min="4" max="4" width="22.58203125" style="19" customWidth="1"/>
    <col min="5" max="5" width="14.08203125" style="19" customWidth="1"/>
    <col min="6" max="6" width="10.58203125" style="19" customWidth="1"/>
    <col min="7" max="8" width="7.33203125" style="19" customWidth="1"/>
    <col min="9" max="9" width="10.58203125" style="19" customWidth="1"/>
    <col min="10" max="10" width="0.83203125" style="1" customWidth="1"/>
    <col min="11" max="11" width="8.33203125" style="1" customWidth="1"/>
    <col min="12" max="12" width="7.83203125" style="1" customWidth="1"/>
    <col min="13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55000000000000004">
      <c r="A1" s="12" t="s">
        <v>33</v>
      </c>
      <c r="B1" s="12"/>
      <c r="C1" s="12"/>
      <c r="D1" s="12"/>
      <c r="E1" s="12"/>
      <c r="F1" s="12"/>
      <c r="G1" s="12"/>
      <c r="H1" s="12"/>
      <c r="I1" s="12"/>
      <c r="J1" s="12"/>
    </row>
    <row r="2" spans="1:14" ht="15" customHeight="1" thickBot="1" x14ac:dyDescent="0.6">
      <c r="B2" s="1" t="s">
        <v>3</v>
      </c>
      <c r="C2" s="78" t="s">
        <v>4</v>
      </c>
      <c r="D2" s="78"/>
      <c r="E2" s="78"/>
      <c r="F2" s="78"/>
      <c r="G2" s="78"/>
      <c r="H2" s="87"/>
    </row>
    <row r="3" spans="1:14" ht="19.5" customHeight="1" thickBot="1" x14ac:dyDescent="0.6">
      <c r="C3" s="88" t="s">
        <v>5</v>
      </c>
      <c r="D3" s="89"/>
      <c r="E3" s="90" t="s">
        <v>51</v>
      </c>
      <c r="F3" s="91"/>
      <c r="G3" s="91"/>
      <c r="H3" s="91"/>
      <c r="I3" s="92"/>
    </row>
    <row r="4" spans="1:14" ht="15" customHeight="1" x14ac:dyDescent="0.55000000000000004"/>
    <row r="5" spans="1:14" ht="15" customHeight="1" thickBot="1" x14ac:dyDescent="0.6">
      <c r="B5" s="1" t="s">
        <v>6</v>
      </c>
      <c r="C5" s="78" t="s">
        <v>7</v>
      </c>
      <c r="D5" s="78"/>
      <c r="E5" s="78"/>
      <c r="F5" s="78"/>
      <c r="G5" s="78"/>
    </row>
    <row r="6" spans="1:14" ht="15" customHeight="1" x14ac:dyDescent="0.55000000000000004">
      <c r="C6" s="93" t="s">
        <v>8</v>
      </c>
      <c r="D6" s="94" t="s">
        <v>9</v>
      </c>
      <c r="E6" s="95">
        <v>415852808</v>
      </c>
      <c r="F6" s="95"/>
      <c r="G6" s="95"/>
      <c r="H6" s="95"/>
      <c r="I6" s="96"/>
    </row>
    <row r="7" spans="1:14" ht="15" customHeight="1" x14ac:dyDescent="0.55000000000000004">
      <c r="C7" s="97"/>
      <c r="D7" s="98" t="s">
        <v>10</v>
      </c>
      <c r="E7" s="99">
        <v>34125230</v>
      </c>
      <c r="F7" s="99"/>
      <c r="G7" s="99"/>
      <c r="H7" s="99"/>
      <c r="I7" s="100"/>
    </row>
    <row r="8" spans="1:14" ht="15" customHeight="1" x14ac:dyDescent="0.55000000000000004">
      <c r="C8" s="101"/>
      <c r="D8" s="102" t="s">
        <v>11</v>
      </c>
      <c r="E8" s="103">
        <v>283022190</v>
      </c>
      <c r="F8" s="103"/>
      <c r="G8" s="103"/>
      <c r="H8" s="103"/>
      <c r="I8" s="104"/>
    </row>
    <row r="9" spans="1:14" ht="15" customHeight="1" thickBot="1" x14ac:dyDescent="0.6">
      <c r="C9" s="105" t="s">
        <v>36</v>
      </c>
      <c r="D9" s="106"/>
      <c r="E9" s="107">
        <f>SUM(E6:I8)</f>
        <v>733000228</v>
      </c>
      <c r="F9" s="108"/>
      <c r="G9" s="108"/>
      <c r="H9" s="108"/>
      <c r="I9" s="109"/>
    </row>
    <row r="10" spans="1:14" ht="15" customHeight="1" x14ac:dyDescent="0.55000000000000004">
      <c r="C10" s="110" t="s">
        <v>12</v>
      </c>
      <c r="D10" s="111"/>
      <c r="E10" s="111"/>
      <c r="F10" s="111"/>
      <c r="G10" s="111"/>
      <c r="H10" s="111"/>
      <c r="I10" s="112"/>
    </row>
    <row r="11" spans="1:14" ht="15" customHeight="1" x14ac:dyDescent="0.55000000000000004">
      <c r="C11" s="113" t="s">
        <v>34</v>
      </c>
      <c r="D11" s="114" t="s">
        <v>14</v>
      </c>
      <c r="E11" s="99">
        <v>147156055</v>
      </c>
      <c r="F11" s="99"/>
      <c r="G11" s="99"/>
      <c r="H11" s="99"/>
      <c r="I11" s="100"/>
    </row>
    <row r="12" spans="1:14" ht="15" customHeight="1" x14ac:dyDescent="0.55000000000000004">
      <c r="C12" s="113"/>
      <c r="D12" s="114" t="s">
        <v>35</v>
      </c>
      <c r="E12" s="99">
        <v>9721122</v>
      </c>
      <c r="F12" s="99"/>
      <c r="G12" s="99"/>
      <c r="H12" s="99"/>
      <c r="I12" s="100"/>
    </row>
    <row r="13" spans="1:14" ht="15" customHeight="1" x14ac:dyDescent="0.55000000000000004">
      <c r="C13" s="113"/>
      <c r="D13" s="115" t="s">
        <v>16</v>
      </c>
      <c r="E13" s="99">
        <v>83490206</v>
      </c>
      <c r="F13" s="99"/>
      <c r="G13" s="99"/>
      <c r="H13" s="99"/>
      <c r="I13" s="100"/>
      <c r="M13" s="10"/>
      <c r="N13" s="10"/>
    </row>
    <row r="14" spans="1:14" ht="15" customHeight="1" x14ac:dyDescent="0.55000000000000004">
      <c r="C14" s="116" t="s">
        <v>17</v>
      </c>
      <c r="D14" s="117"/>
      <c r="E14" s="103">
        <v>133918500</v>
      </c>
      <c r="F14" s="103"/>
      <c r="G14" s="103"/>
      <c r="H14" s="103"/>
      <c r="I14" s="104"/>
    </row>
    <row r="15" spans="1:14" ht="15" customHeight="1" thickBot="1" x14ac:dyDescent="0.6">
      <c r="C15" s="118" t="s">
        <v>36</v>
      </c>
      <c r="D15" s="119"/>
      <c r="E15" s="120">
        <f>SUM(E11:I14)</f>
        <v>374285883</v>
      </c>
      <c r="F15" s="120"/>
      <c r="G15" s="120"/>
      <c r="H15" s="120"/>
      <c r="I15" s="121"/>
    </row>
    <row r="16" spans="1:14" ht="15" customHeight="1" x14ac:dyDescent="0.55000000000000004">
      <c r="C16" s="122" t="s">
        <v>39</v>
      </c>
      <c r="D16" s="123"/>
      <c r="E16" s="124">
        <v>54442</v>
      </c>
      <c r="F16" s="124"/>
      <c r="G16" s="124"/>
      <c r="H16" s="124"/>
      <c r="I16" s="125"/>
    </row>
    <row r="17" spans="2:9" ht="15" customHeight="1" thickBot="1" x14ac:dyDescent="0.6">
      <c r="C17" s="101" t="s">
        <v>37</v>
      </c>
      <c r="D17" s="126"/>
      <c r="E17" s="127">
        <v>2602</v>
      </c>
      <c r="F17" s="127"/>
      <c r="G17" s="127"/>
      <c r="H17" s="127"/>
      <c r="I17" s="128"/>
    </row>
    <row r="18" spans="2:9" ht="15" customHeight="1" x14ac:dyDescent="0.55000000000000004">
      <c r="C18" s="122" t="s">
        <v>18</v>
      </c>
      <c r="D18" s="123"/>
      <c r="E18" s="95">
        <f>(E6+E8)/E16</f>
        <v>12837.055912714448</v>
      </c>
      <c r="F18" s="95"/>
      <c r="G18" s="95"/>
      <c r="H18" s="95"/>
      <c r="I18" s="96"/>
    </row>
    <row r="19" spans="2:9" ht="15" customHeight="1" thickBot="1" x14ac:dyDescent="0.6">
      <c r="C19" s="129" t="s">
        <v>38</v>
      </c>
      <c r="D19" s="130"/>
      <c r="E19" s="131">
        <f>E7/E17</f>
        <v>13115</v>
      </c>
      <c r="F19" s="131"/>
      <c r="G19" s="131"/>
      <c r="H19" s="131"/>
      <c r="I19" s="132"/>
    </row>
    <row r="20" spans="2:9" ht="15" customHeight="1" x14ac:dyDescent="0.55000000000000004">
      <c r="C20" s="133" t="s">
        <v>42</v>
      </c>
      <c r="D20" s="133"/>
      <c r="E20" s="133"/>
      <c r="F20" s="133"/>
      <c r="G20" s="133"/>
      <c r="H20" s="133"/>
      <c r="I20" s="133"/>
    </row>
    <row r="21" spans="2:9" ht="15" customHeight="1" x14ac:dyDescent="0.55000000000000004">
      <c r="C21" s="133" t="s">
        <v>45</v>
      </c>
      <c r="D21" s="133"/>
      <c r="E21" s="133"/>
      <c r="F21" s="133"/>
      <c r="G21" s="133"/>
      <c r="H21" s="133"/>
      <c r="I21" s="133"/>
    </row>
    <row r="22" spans="2:9" ht="15" customHeight="1" x14ac:dyDescent="0.55000000000000004"/>
    <row r="23" spans="2:9" ht="15" customHeight="1" x14ac:dyDescent="0.55000000000000004">
      <c r="B23" s="1" t="s">
        <v>19</v>
      </c>
      <c r="C23" s="78" t="s">
        <v>20</v>
      </c>
      <c r="D23" s="78"/>
      <c r="E23" s="78"/>
      <c r="F23" s="78"/>
      <c r="G23" s="78"/>
    </row>
    <row r="24" spans="2:9" ht="12.5" thickBot="1" x14ac:dyDescent="0.6">
      <c r="C24" s="87"/>
      <c r="D24" s="87"/>
      <c r="E24" s="134" t="s">
        <v>21</v>
      </c>
      <c r="F24" s="134"/>
      <c r="G24" s="134" t="s">
        <v>22</v>
      </c>
      <c r="H24" s="134"/>
      <c r="I24" s="134"/>
    </row>
    <row r="25" spans="2:9" ht="15" customHeight="1" x14ac:dyDescent="0.55000000000000004">
      <c r="C25" s="135" t="s">
        <v>23</v>
      </c>
      <c r="D25" s="136"/>
      <c r="E25" s="137"/>
      <c r="F25" s="138"/>
      <c r="G25" s="139"/>
      <c r="H25" s="139"/>
      <c r="I25" s="140"/>
    </row>
    <row r="26" spans="2:9" ht="15" customHeight="1" thickBot="1" x14ac:dyDescent="0.6">
      <c r="C26" s="141" t="s">
        <v>24</v>
      </c>
      <c r="D26" s="142"/>
      <c r="E26" s="143"/>
      <c r="F26" s="143"/>
      <c r="G26" s="143"/>
      <c r="H26" s="143"/>
      <c r="I26" s="144"/>
    </row>
    <row r="27" spans="2:9" ht="15" customHeight="1" thickBot="1" x14ac:dyDescent="0.6">
      <c r="C27" s="145" t="s">
        <v>48</v>
      </c>
      <c r="D27" s="146"/>
      <c r="E27" s="147">
        <v>21</v>
      </c>
      <c r="F27" s="148"/>
      <c r="G27" s="148"/>
      <c r="H27" s="148"/>
      <c r="I27" s="149"/>
    </row>
    <row r="28" spans="2:9" ht="15" customHeight="1" x14ac:dyDescent="0.55000000000000004">
      <c r="C28" s="150" t="s">
        <v>44</v>
      </c>
      <c r="D28" s="150"/>
      <c r="E28" s="151"/>
      <c r="F28" s="151"/>
      <c r="G28" s="151"/>
      <c r="H28" s="151"/>
      <c r="I28" s="151"/>
    </row>
    <row r="29" spans="2:9" ht="15" customHeight="1" x14ac:dyDescent="0.55000000000000004"/>
    <row r="30" spans="2:9" ht="15" customHeight="1" thickBot="1" x14ac:dyDescent="0.6">
      <c r="B30" s="1" t="s">
        <v>25</v>
      </c>
      <c r="C30" s="78" t="s">
        <v>26</v>
      </c>
      <c r="D30" s="78"/>
      <c r="E30" s="78"/>
      <c r="F30" s="78"/>
      <c r="G30" s="78"/>
    </row>
    <row r="31" spans="2:9" ht="15" customHeight="1" x14ac:dyDescent="0.55000000000000004">
      <c r="C31" s="79" t="s">
        <v>27</v>
      </c>
      <c r="D31" s="80" t="s">
        <v>28</v>
      </c>
      <c r="E31" s="81">
        <f>(SUM(E11:I12))/(SUM(E11:I13))</f>
        <v>0.65265584307667901</v>
      </c>
      <c r="F31" s="81"/>
      <c r="G31" s="81"/>
      <c r="H31" s="81"/>
      <c r="I31" s="82"/>
    </row>
    <row r="32" spans="2:9" ht="15" customHeight="1" thickBot="1" x14ac:dyDescent="0.6">
      <c r="C32" s="83"/>
      <c r="D32" s="84" t="s">
        <v>29</v>
      </c>
      <c r="E32" s="85">
        <f>E13/(SUM(E11:I13))</f>
        <v>0.34734415692332099</v>
      </c>
      <c r="F32" s="85"/>
      <c r="G32" s="85"/>
      <c r="H32" s="85"/>
      <c r="I32" s="86"/>
    </row>
    <row r="33" spans="2:9" ht="15" customHeight="1" x14ac:dyDescent="0.55000000000000004"/>
    <row r="34" spans="2:9" ht="15" customHeight="1" thickBot="1" x14ac:dyDescent="0.6">
      <c r="B34" s="1" t="s">
        <v>30</v>
      </c>
      <c r="C34" s="78" t="s">
        <v>31</v>
      </c>
      <c r="D34" s="78"/>
      <c r="E34" s="78"/>
      <c r="F34" s="78"/>
      <c r="G34" s="78"/>
      <c r="H34" s="78"/>
      <c r="I34" s="78"/>
    </row>
    <row r="35" spans="2:9" ht="70" customHeight="1" thickBot="1" x14ac:dyDescent="0.6">
      <c r="C35" s="2" t="s">
        <v>32</v>
      </c>
      <c r="D35" s="152"/>
      <c r="E35" s="153"/>
      <c r="F35" s="153"/>
      <c r="G35" s="153"/>
      <c r="H35" s="153"/>
      <c r="I35" s="154"/>
    </row>
  </sheetData>
  <mergeCells count="45">
    <mergeCell ref="C6:C8"/>
    <mergeCell ref="A1:J1"/>
    <mergeCell ref="C2:G2"/>
    <mergeCell ref="C3:D3"/>
    <mergeCell ref="E3:I3"/>
    <mergeCell ref="C5:G5"/>
    <mergeCell ref="E6:I6"/>
    <mergeCell ref="E7:I7"/>
    <mergeCell ref="E8:I8"/>
    <mergeCell ref="C10:I10"/>
    <mergeCell ref="E11:I11"/>
    <mergeCell ref="E12:I12"/>
    <mergeCell ref="E13:I13"/>
    <mergeCell ref="E14:I14"/>
    <mergeCell ref="C14:D14"/>
    <mergeCell ref="C27:D27"/>
    <mergeCell ref="E27:I27"/>
    <mergeCell ref="C11:C13"/>
    <mergeCell ref="C15:D15"/>
    <mergeCell ref="C16:D16"/>
    <mergeCell ref="C17:D17"/>
    <mergeCell ref="C18:D18"/>
    <mergeCell ref="C23:G23"/>
    <mergeCell ref="C19:D19"/>
    <mergeCell ref="E19:I19"/>
    <mergeCell ref="E15:I15"/>
    <mergeCell ref="E16:I16"/>
    <mergeCell ref="E17:I17"/>
    <mergeCell ref="E18:I18"/>
    <mergeCell ref="C9:D9"/>
    <mergeCell ref="E9:I9"/>
    <mergeCell ref="D35:I35"/>
    <mergeCell ref="E24:F24"/>
    <mergeCell ref="G24:I24"/>
    <mergeCell ref="C25:D25"/>
    <mergeCell ref="E25:F25"/>
    <mergeCell ref="G25:I25"/>
    <mergeCell ref="C26:D26"/>
    <mergeCell ref="E26:F26"/>
    <mergeCell ref="G26:I26"/>
    <mergeCell ref="C30:G30"/>
    <mergeCell ref="C31:C32"/>
    <mergeCell ref="E31:I31"/>
    <mergeCell ref="E32:I32"/>
    <mergeCell ref="C34:I34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0CEBF-BAC0-4D0E-91D2-7078EC183D6F}">
  <dimension ref="A1:N35"/>
  <sheetViews>
    <sheetView view="pageBreakPreview" zoomScaleNormal="100" zoomScaleSheetLayoutView="100" workbookViewId="0">
      <selection activeCell="O19" sqref="O19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9" customWidth="1"/>
    <col min="4" max="4" width="22.58203125" style="19" customWidth="1"/>
    <col min="5" max="5" width="14.08203125" style="19" customWidth="1"/>
    <col min="6" max="6" width="10.58203125" style="19" customWidth="1"/>
    <col min="7" max="8" width="7.33203125" style="19" customWidth="1"/>
    <col min="9" max="9" width="10.58203125" style="19" customWidth="1"/>
    <col min="10" max="10" width="0.83203125" style="1" customWidth="1"/>
    <col min="11" max="11" width="8.33203125" style="1" customWidth="1"/>
    <col min="12" max="12" width="7.83203125" style="1" customWidth="1"/>
    <col min="13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55000000000000004">
      <c r="A1" s="12" t="s">
        <v>33</v>
      </c>
      <c r="B1" s="12"/>
      <c r="C1" s="12"/>
      <c r="D1" s="12"/>
      <c r="E1" s="12"/>
      <c r="F1" s="12"/>
      <c r="G1" s="12"/>
      <c r="H1" s="12"/>
      <c r="I1" s="12"/>
      <c r="J1" s="12"/>
    </row>
    <row r="2" spans="1:14" ht="15" customHeight="1" thickBot="1" x14ac:dyDescent="0.6">
      <c r="B2" s="1" t="s">
        <v>3</v>
      </c>
      <c r="C2" s="78" t="s">
        <v>4</v>
      </c>
      <c r="D2" s="78"/>
      <c r="E2" s="78"/>
      <c r="F2" s="78"/>
      <c r="G2" s="78"/>
      <c r="H2" s="87"/>
    </row>
    <row r="3" spans="1:14" ht="19.5" customHeight="1" thickBot="1" x14ac:dyDescent="0.6">
      <c r="C3" s="88" t="s">
        <v>5</v>
      </c>
      <c r="D3" s="89"/>
      <c r="E3" s="90" t="s">
        <v>51</v>
      </c>
      <c r="F3" s="91"/>
      <c r="G3" s="91"/>
      <c r="H3" s="91"/>
      <c r="I3" s="92"/>
    </row>
    <row r="4" spans="1:14" ht="15" customHeight="1" x14ac:dyDescent="0.55000000000000004"/>
    <row r="5" spans="1:14" ht="15" customHeight="1" thickBot="1" x14ac:dyDescent="0.6">
      <c r="B5" s="1" t="s">
        <v>6</v>
      </c>
      <c r="C5" s="78" t="s">
        <v>7</v>
      </c>
      <c r="D5" s="78"/>
      <c r="E5" s="78"/>
      <c r="F5" s="78"/>
      <c r="G5" s="78"/>
    </row>
    <row r="6" spans="1:14" ht="15" customHeight="1" x14ac:dyDescent="0.55000000000000004">
      <c r="C6" s="93" t="s">
        <v>8</v>
      </c>
      <c r="D6" s="94" t="s">
        <v>9</v>
      </c>
      <c r="E6" s="95">
        <v>891124857</v>
      </c>
      <c r="F6" s="95"/>
      <c r="G6" s="95"/>
      <c r="H6" s="95"/>
      <c r="I6" s="96"/>
    </row>
    <row r="7" spans="1:14" ht="15" customHeight="1" x14ac:dyDescent="0.55000000000000004">
      <c r="C7" s="97"/>
      <c r="D7" s="98" t="s">
        <v>10</v>
      </c>
      <c r="E7" s="99">
        <v>106637592</v>
      </c>
      <c r="F7" s="99"/>
      <c r="G7" s="99"/>
      <c r="H7" s="99"/>
      <c r="I7" s="100"/>
    </row>
    <row r="8" spans="1:14" ht="15" customHeight="1" x14ac:dyDescent="0.55000000000000004">
      <c r="C8" s="101"/>
      <c r="D8" s="102" t="s">
        <v>11</v>
      </c>
      <c r="E8" s="103">
        <v>415400553</v>
      </c>
      <c r="F8" s="103"/>
      <c r="G8" s="103"/>
      <c r="H8" s="103"/>
      <c r="I8" s="104"/>
    </row>
    <row r="9" spans="1:14" ht="15" customHeight="1" thickBot="1" x14ac:dyDescent="0.6">
      <c r="C9" s="105" t="s">
        <v>36</v>
      </c>
      <c r="D9" s="106"/>
      <c r="E9" s="107">
        <f>SUM(E6:I8)</f>
        <v>1413163002</v>
      </c>
      <c r="F9" s="108"/>
      <c r="G9" s="108"/>
      <c r="H9" s="108"/>
      <c r="I9" s="109"/>
    </row>
    <row r="10" spans="1:14" ht="15" customHeight="1" x14ac:dyDescent="0.55000000000000004">
      <c r="C10" s="110" t="s">
        <v>12</v>
      </c>
      <c r="D10" s="111"/>
      <c r="E10" s="111"/>
      <c r="F10" s="111"/>
      <c r="G10" s="111"/>
      <c r="H10" s="111"/>
      <c r="I10" s="112"/>
    </row>
    <row r="11" spans="1:14" ht="15" customHeight="1" x14ac:dyDescent="0.55000000000000004">
      <c r="C11" s="113" t="s">
        <v>34</v>
      </c>
      <c r="D11" s="114" t="s">
        <v>14</v>
      </c>
      <c r="E11" s="99">
        <v>300384492</v>
      </c>
      <c r="F11" s="99"/>
      <c r="G11" s="99"/>
      <c r="H11" s="99"/>
      <c r="I11" s="100"/>
    </row>
    <row r="12" spans="1:14" ht="15" customHeight="1" x14ac:dyDescent="0.55000000000000004">
      <c r="C12" s="113"/>
      <c r="D12" s="114" t="s">
        <v>35</v>
      </c>
      <c r="E12" s="99">
        <v>35829195</v>
      </c>
      <c r="F12" s="99"/>
      <c r="G12" s="99"/>
      <c r="H12" s="99"/>
      <c r="I12" s="100"/>
    </row>
    <row r="13" spans="1:14" ht="15" customHeight="1" x14ac:dyDescent="0.55000000000000004">
      <c r="C13" s="113"/>
      <c r="D13" s="115" t="s">
        <v>16</v>
      </c>
      <c r="E13" s="99">
        <v>128921892</v>
      </c>
      <c r="F13" s="99"/>
      <c r="G13" s="99"/>
      <c r="H13" s="99"/>
      <c r="I13" s="100"/>
      <c r="M13" s="10"/>
      <c r="N13" s="10"/>
    </row>
    <row r="14" spans="1:14" ht="15" customHeight="1" x14ac:dyDescent="0.55000000000000004">
      <c r="C14" s="116" t="s">
        <v>17</v>
      </c>
      <c r="D14" s="117"/>
      <c r="E14" s="103">
        <v>275813500</v>
      </c>
      <c r="F14" s="103"/>
      <c r="G14" s="103"/>
      <c r="H14" s="103"/>
      <c r="I14" s="104"/>
    </row>
    <row r="15" spans="1:14" ht="15" customHeight="1" thickBot="1" x14ac:dyDescent="0.6">
      <c r="C15" s="118" t="s">
        <v>36</v>
      </c>
      <c r="D15" s="119"/>
      <c r="E15" s="120">
        <f>SUM(E11:I14)</f>
        <v>740949079</v>
      </c>
      <c r="F15" s="120"/>
      <c r="G15" s="120"/>
      <c r="H15" s="120"/>
      <c r="I15" s="121"/>
    </row>
    <row r="16" spans="1:14" ht="15" customHeight="1" x14ac:dyDescent="0.55000000000000004">
      <c r="C16" s="122" t="s">
        <v>39</v>
      </c>
      <c r="D16" s="123"/>
      <c r="E16" s="124">
        <v>102252</v>
      </c>
      <c r="F16" s="124"/>
      <c r="G16" s="124"/>
      <c r="H16" s="124"/>
      <c r="I16" s="125"/>
    </row>
    <row r="17" spans="2:9" ht="15" customHeight="1" thickBot="1" x14ac:dyDescent="0.6">
      <c r="C17" s="101" t="s">
        <v>37</v>
      </c>
      <c r="D17" s="126"/>
      <c r="E17" s="127">
        <v>8213</v>
      </c>
      <c r="F17" s="127"/>
      <c r="G17" s="127"/>
      <c r="H17" s="127"/>
      <c r="I17" s="128"/>
    </row>
    <row r="18" spans="2:9" ht="15" customHeight="1" x14ac:dyDescent="0.55000000000000004">
      <c r="C18" s="122" t="s">
        <v>18</v>
      </c>
      <c r="D18" s="123"/>
      <c r="E18" s="95">
        <f>(E6+E8)/E16</f>
        <v>12777.504694284708</v>
      </c>
      <c r="F18" s="95"/>
      <c r="G18" s="95"/>
      <c r="H18" s="95"/>
      <c r="I18" s="96"/>
    </row>
    <row r="19" spans="2:9" ht="15" customHeight="1" thickBot="1" x14ac:dyDescent="0.6">
      <c r="C19" s="129" t="s">
        <v>38</v>
      </c>
      <c r="D19" s="130"/>
      <c r="E19" s="131">
        <f>E7/E17</f>
        <v>12984</v>
      </c>
      <c r="F19" s="131"/>
      <c r="G19" s="131"/>
      <c r="H19" s="131"/>
      <c r="I19" s="132"/>
    </row>
    <row r="20" spans="2:9" ht="15" customHeight="1" x14ac:dyDescent="0.55000000000000004">
      <c r="C20" s="133" t="s">
        <v>42</v>
      </c>
      <c r="D20" s="133"/>
      <c r="E20" s="133"/>
      <c r="F20" s="133"/>
      <c r="G20" s="133"/>
      <c r="H20" s="133"/>
      <c r="I20" s="133"/>
    </row>
    <row r="21" spans="2:9" ht="15" customHeight="1" x14ac:dyDescent="0.55000000000000004">
      <c r="C21" s="133" t="s">
        <v>45</v>
      </c>
      <c r="D21" s="133"/>
      <c r="E21" s="133"/>
      <c r="F21" s="133"/>
      <c r="G21" s="133"/>
      <c r="H21" s="133"/>
      <c r="I21" s="133"/>
    </row>
    <row r="22" spans="2:9" ht="15" customHeight="1" x14ac:dyDescent="0.55000000000000004"/>
    <row r="23" spans="2:9" ht="15" customHeight="1" x14ac:dyDescent="0.55000000000000004">
      <c r="B23" s="1" t="s">
        <v>19</v>
      </c>
      <c r="C23" s="78" t="s">
        <v>20</v>
      </c>
      <c r="D23" s="78"/>
      <c r="E23" s="78"/>
      <c r="F23" s="78"/>
      <c r="G23" s="78"/>
    </row>
    <row r="24" spans="2:9" ht="12.5" thickBot="1" x14ac:dyDescent="0.6">
      <c r="C24" s="87"/>
      <c r="D24" s="87"/>
      <c r="E24" s="134" t="s">
        <v>21</v>
      </c>
      <c r="F24" s="134"/>
      <c r="G24" s="134" t="s">
        <v>22</v>
      </c>
      <c r="H24" s="134"/>
      <c r="I24" s="134"/>
    </row>
    <row r="25" spans="2:9" ht="15" customHeight="1" x14ac:dyDescent="0.55000000000000004">
      <c r="C25" s="135" t="s">
        <v>23</v>
      </c>
      <c r="D25" s="136"/>
      <c r="E25" s="137"/>
      <c r="F25" s="138"/>
      <c r="G25" s="139"/>
      <c r="H25" s="139"/>
      <c r="I25" s="140"/>
    </row>
    <row r="26" spans="2:9" ht="15" customHeight="1" thickBot="1" x14ac:dyDescent="0.6">
      <c r="C26" s="141" t="s">
        <v>24</v>
      </c>
      <c r="D26" s="142"/>
      <c r="E26" s="143"/>
      <c r="F26" s="143"/>
      <c r="G26" s="143"/>
      <c r="H26" s="143"/>
      <c r="I26" s="144"/>
    </row>
    <row r="27" spans="2:9" ht="15" customHeight="1" thickBot="1" x14ac:dyDescent="0.6">
      <c r="C27" s="145" t="s">
        <v>48</v>
      </c>
      <c r="D27" s="146"/>
      <c r="E27" s="147">
        <v>30</v>
      </c>
      <c r="F27" s="148"/>
      <c r="G27" s="148"/>
      <c r="H27" s="148"/>
      <c r="I27" s="149"/>
    </row>
    <row r="28" spans="2:9" ht="15" customHeight="1" x14ac:dyDescent="0.55000000000000004">
      <c r="C28" s="150" t="s">
        <v>44</v>
      </c>
      <c r="D28" s="150"/>
      <c r="E28" s="151"/>
      <c r="F28" s="151"/>
      <c r="G28" s="151"/>
      <c r="H28" s="151"/>
      <c r="I28" s="151"/>
    </row>
    <row r="29" spans="2:9" ht="15" customHeight="1" x14ac:dyDescent="0.55000000000000004"/>
    <row r="30" spans="2:9" ht="15" customHeight="1" thickBot="1" x14ac:dyDescent="0.6">
      <c r="B30" s="1" t="s">
        <v>25</v>
      </c>
      <c r="C30" s="78" t="s">
        <v>26</v>
      </c>
      <c r="D30" s="78"/>
      <c r="E30" s="78"/>
      <c r="F30" s="78"/>
      <c r="G30" s="78"/>
    </row>
    <row r="31" spans="2:9" ht="15" customHeight="1" x14ac:dyDescent="0.55000000000000004">
      <c r="C31" s="79" t="s">
        <v>27</v>
      </c>
      <c r="D31" s="80" t="s">
        <v>28</v>
      </c>
      <c r="E31" s="81">
        <f>(SUM(E11:I12))/(SUM(E11:I13))</f>
        <v>0.72282943335108751</v>
      </c>
      <c r="F31" s="81"/>
      <c r="G31" s="81"/>
      <c r="H31" s="81"/>
      <c r="I31" s="82"/>
    </row>
    <row r="32" spans="2:9" ht="15" customHeight="1" thickBot="1" x14ac:dyDescent="0.6">
      <c r="C32" s="83"/>
      <c r="D32" s="84" t="s">
        <v>29</v>
      </c>
      <c r="E32" s="85">
        <f>E13/(SUM(E11:I13))</f>
        <v>0.27717056664891249</v>
      </c>
      <c r="F32" s="85"/>
      <c r="G32" s="85"/>
      <c r="H32" s="85"/>
      <c r="I32" s="86"/>
    </row>
    <row r="33" spans="2:9" ht="15" customHeight="1" x14ac:dyDescent="0.55000000000000004"/>
    <row r="34" spans="2:9" ht="15" customHeight="1" thickBot="1" x14ac:dyDescent="0.6">
      <c r="B34" s="1" t="s">
        <v>30</v>
      </c>
      <c r="C34" s="78" t="s">
        <v>31</v>
      </c>
      <c r="D34" s="78"/>
      <c r="E34" s="78"/>
      <c r="F34" s="78"/>
      <c r="G34" s="78"/>
      <c r="H34" s="78"/>
      <c r="I34" s="78"/>
    </row>
    <row r="35" spans="2:9" ht="70" customHeight="1" thickBot="1" x14ac:dyDescent="0.6">
      <c r="C35" s="2" t="s">
        <v>32</v>
      </c>
      <c r="D35" s="152"/>
      <c r="E35" s="153"/>
      <c r="F35" s="153"/>
      <c r="G35" s="153"/>
      <c r="H35" s="153"/>
      <c r="I35" s="154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33A0C-DCDD-43C3-8768-281148BCE611}">
  <dimension ref="A1:N35"/>
  <sheetViews>
    <sheetView view="pageBreakPreview" zoomScaleNormal="100" zoomScaleSheetLayoutView="100" workbookViewId="0">
      <selection activeCell="P15" sqref="P15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9" customWidth="1"/>
    <col min="4" max="4" width="22.58203125" style="19" customWidth="1"/>
    <col min="5" max="5" width="14.08203125" style="19" customWidth="1"/>
    <col min="6" max="6" width="10.58203125" style="19" customWidth="1"/>
    <col min="7" max="8" width="7.33203125" style="19" customWidth="1"/>
    <col min="9" max="9" width="10.58203125" style="19" customWidth="1"/>
    <col min="10" max="10" width="0.83203125" style="1" customWidth="1"/>
    <col min="11" max="11" width="8.33203125" style="1" customWidth="1"/>
    <col min="12" max="12" width="7.83203125" style="1" customWidth="1"/>
    <col min="13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55000000000000004">
      <c r="A1" s="12" t="s">
        <v>33</v>
      </c>
      <c r="B1" s="12"/>
      <c r="C1" s="12"/>
      <c r="D1" s="12"/>
      <c r="E1" s="12"/>
      <c r="F1" s="12"/>
      <c r="G1" s="12"/>
      <c r="H1" s="12"/>
      <c r="I1" s="12"/>
      <c r="J1" s="12"/>
    </row>
    <row r="2" spans="1:14" ht="15" customHeight="1" thickBot="1" x14ac:dyDescent="0.6">
      <c r="B2" s="1" t="s">
        <v>3</v>
      </c>
      <c r="C2" s="78" t="s">
        <v>4</v>
      </c>
      <c r="D2" s="78"/>
      <c r="E2" s="78"/>
      <c r="F2" s="78"/>
      <c r="G2" s="78"/>
      <c r="H2" s="87"/>
    </row>
    <row r="3" spans="1:14" ht="19.5" customHeight="1" thickBot="1" x14ac:dyDescent="0.6">
      <c r="C3" s="88" t="s">
        <v>5</v>
      </c>
      <c r="D3" s="89"/>
      <c r="E3" s="90" t="s">
        <v>51</v>
      </c>
      <c r="F3" s="91"/>
      <c r="G3" s="91"/>
      <c r="H3" s="91"/>
      <c r="I3" s="92"/>
    </row>
    <row r="4" spans="1:14" ht="15" customHeight="1" x14ac:dyDescent="0.55000000000000004"/>
    <row r="5" spans="1:14" ht="15" customHeight="1" thickBot="1" x14ac:dyDescent="0.6">
      <c r="B5" s="1" t="s">
        <v>6</v>
      </c>
      <c r="C5" s="78" t="s">
        <v>7</v>
      </c>
      <c r="D5" s="78"/>
      <c r="E5" s="78"/>
      <c r="F5" s="78"/>
      <c r="G5" s="78"/>
    </row>
    <row r="6" spans="1:14" ht="15" customHeight="1" x14ac:dyDescent="0.55000000000000004">
      <c r="C6" s="93" t="s">
        <v>8</v>
      </c>
      <c r="D6" s="94" t="s">
        <v>9</v>
      </c>
      <c r="E6" s="95">
        <v>707874602</v>
      </c>
      <c r="F6" s="95"/>
      <c r="G6" s="95"/>
      <c r="H6" s="95"/>
      <c r="I6" s="96"/>
    </row>
    <row r="7" spans="1:14" ht="15" customHeight="1" x14ac:dyDescent="0.55000000000000004">
      <c r="C7" s="97"/>
      <c r="D7" s="98" t="s">
        <v>10</v>
      </c>
      <c r="E7" s="99">
        <v>112616975</v>
      </c>
      <c r="F7" s="99"/>
      <c r="G7" s="99"/>
      <c r="H7" s="99"/>
      <c r="I7" s="100"/>
    </row>
    <row r="8" spans="1:14" ht="15" customHeight="1" x14ac:dyDescent="0.55000000000000004">
      <c r="C8" s="101"/>
      <c r="D8" s="102" t="s">
        <v>11</v>
      </c>
      <c r="E8" s="103">
        <v>261110549</v>
      </c>
      <c r="F8" s="103"/>
      <c r="G8" s="103"/>
      <c r="H8" s="103"/>
      <c r="I8" s="104"/>
    </row>
    <row r="9" spans="1:14" ht="15" customHeight="1" thickBot="1" x14ac:dyDescent="0.6">
      <c r="C9" s="105" t="s">
        <v>36</v>
      </c>
      <c r="D9" s="106"/>
      <c r="E9" s="107">
        <f>SUM(E6:I8)</f>
        <v>1081602126</v>
      </c>
      <c r="F9" s="108"/>
      <c r="G9" s="108"/>
      <c r="H9" s="108"/>
      <c r="I9" s="109"/>
    </row>
    <row r="10" spans="1:14" ht="15" customHeight="1" x14ac:dyDescent="0.55000000000000004">
      <c r="C10" s="110" t="s">
        <v>12</v>
      </c>
      <c r="D10" s="111"/>
      <c r="E10" s="111"/>
      <c r="F10" s="111"/>
      <c r="G10" s="111"/>
      <c r="H10" s="111"/>
      <c r="I10" s="112"/>
    </row>
    <row r="11" spans="1:14" ht="15" customHeight="1" x14ac:dyDescent="0.55000000000000004">
      <c r="C11" s="113" t="s">
        <v>34</v>
      </c>
      <c r="D11" s="114" t="s">
        <v>14</v>
      </c>
      <c r="E11" s="99">
        <v>240372272</v>
      </c>
      <c r="F11" s="99"/>
      <c r="G11" s="99"/>
      <c r="H11" s="99"/>
      <c r="I11" s="100"/>
    </row>
    <row r="12" spans="1:14" ht="15" customHeight="1" x14ac:dyDescent="0.55000000000000004">
      <c r="C12" s="113"/>
      <c r="D12" s="114" t="s">
        <v>35</v>
      </c>
      <c r="E12" s="99">
        <v>39244325</v>
      </c>
      <c r="F12" s="99"/>
      <c r="G12" s="99"/>
      <c r="H12" s="99"/>
      <c r="I12" s="100"/>
    </row>
    <row r="13" spans="1:14" ht="15" customHeight="1" x14ac:dyDescent="0.55000000000000004">
      <c r="C13" s="113"/>
      <c r="D13" s="115" t="s">
        <v>16</v>
      </c>
      <c r="E13" s="99">
        <v>82052066</v>
      </c>
      <c r="F13" s="99"/>
      <c r="G13" s="99"/>
      <c r="H13" s="99"/>
      <c r="I13" s="100"/>
      <c r="M13" s="10"/>
      <c r="N13" s="10"/>
    </row>
    <row r="14" spans="1:14" ht="15" customHeight="1" x14ac:dyDescent="0.55000000000000004">
      <c r="C14" s="116" t="s">
        <v>17</v>
      </c>
      <c r="D14" s="117"/>
      <c r="E14" s="103">
        <v>224473500</v>
      </c>
      <c r="F14" s="103"/>
      <c r="G14" s="103"/>
      <c r="H14" s="103"/>
      <c r="I14" s="104"/>
    </row>
    <row r="15" spans="1:14" ht="15" customHeight="1" thickBot="1" x14ac:dyDescent="0.6">
      <c r="C15" s="118" t="s">
        <v>36</v>
      </c>
      <c r="D15" s="119"/>
      <c r="E15" s="120">
        <f>SUM(E11:I14)</f>
        <v>586142163</v>
      </c>
      <c r="F15" s="120"/>
      <c r="G15" s="120"/>
      <c r="H15" s="120"/>
      <c r="I15" s="121"/>
    </row>
    <row r="16" spans="1:14" ht="15" customHeight="1" x14ac:dyDescent="0.55000000000000004">
      <c r="C16" s="122" t="s">
        <v>39</v>
      </c>
      <c r="D16" s="123"/>
      <c r="E16" s="124">
        <v>79556</v>
      </c>
      <c r="F16" s="124"/>
      <c r="G16" s="124"/>
      <c r="H16" s="124"/>
      <c r="I16" s="125"/>
    </row>
    <row r="17" spans="2:9" ht="15" customHeight="1" thickBot="1" x14ac:dyDescent="0.6">
      <c r="C17" s="101" t="s">
        <v>37</v>
      </c>
      <c r="D17" s="126"/>
      <c r="E17" s="127">
        <v>8425</v>
      </c>
      <c r="F17" s="127"/>
      <c r="G17" s="127"/>
      <c r="H17" s="127"/>
      <c r="I17" s="128"/>
    </row>
    <row r="18" spans="2:9" ht="15" customHeight="1" x14ac:dyDescent="0.55000000000000004">
      <c r="C18" s="122" t="s">
        <v>18</v>
      </c>
      <c r="D18" s="123"/>
      <c r="E18" s="95">
        <f>(E6+E8)/E16</f>
        <v>12179.912904117855</v>
      </c>
      <c r="F18" s="95"/>
      <c r="G18" s="95"/>
      <c r="H18" s="95"/>
      <c r="I18" s="96"/>
    </row>
    <row r="19" spans="2:9" ht="15" customHeight="1" thickBot="1" x14ac:dyDescent="0.6">
      <c r="C19" s="129" t="s">
        <v>38</v>
      </c>
      <c r="D19" s="130"/>
      <c r="E19" s="131">
        <f>E7/E17</f>
        <v>13367</v>
      </c>
      <c r="F19" s="131"/>
      <c r="G19" s="131"/>
      <c r="H19" s="131"/>
      <c r="I19" s="132"/>
    </row>
    <row r="20" spans="2:9" ht="15" customHeight="1" x14ac:dyDescent="0.55000000000000004">
      <c r="C20" s="133" t="s">
        <v>42</v>
      </c>
      <c r="D20" s="133"/>
      <c r="E20" s="133"/>
      <c r="F20" s="133"/>
      <c r="G20" s="133"/>
      <c r="H20" s="133"/>
      <c r="I20" s="133"/>
    </row>
    <row r="21" spans="2:9" ht="15" customHeight="1" x14ac:dyDescent="0.55000000000000004">
      <c r="C21" s="133" t="s">
        <v>45</v>
      </c>
      <c r="D21" s="133"/>
      <c r="E21" s="133"/>
      <c r="F21" s="133"/>
      <c r="G21" s="133"/>
      <c r="H21" s="133"/>
      <c r="I21" s="133"/>
    </row>
    <row r="22" spans="2:9" ht="15" customHeight="1" x14ac:dyDescent="0.55000000000000004"/>
    <row r="23" spans="2:9" ht="15" customHeight="1" x14ac:dyDescent="0.55000000000000004">
      <c r="B23" s="1" t="s">
        <v>19</v>
      </c>
      <c r="C23" s="78" t="s">
        <v>20</v>
      </c>
      <c r="D23" s="78"/>
      <c r="E23" s="78"/>
      <c r="F23" s="78"/>
      <c r="G23" s="78"/>
    </row>
    <row r="24" spans="2:9" ht="12.5" thickBot="1" x14ac:dyDescent="0.6">
      <c r="C24" s="87"/>
      <c r="D24" s="87"/>
      <c r="E24" s="134" t="s">
        <v>21</v>
      </c>
      <c r="F24" s="134"/>
      <c r="G24" s="134" t="s">
        <v>22</v>
      </c>
      <c r="H24" s="134"/>
      <c r="I24" s="134"/>
    </row>
    <row r="25" spans="2:9" ht="15" customHeight="1" x14ac:dyDescent="0.55000000000000004">
      <c r="C25" s="135" t="s">
        <v>23</v>
      </c>
      <c r="D25" s="136"/>
      <c r="E25" s="137"/>
      <c r="F25" s="138"/>
      <c r="G25" s="139"/>
      <c r="H25" s="139"/>
      <c r="I25" s="140"/>
    </row>
    <row r="26" spans="2:9" ht="15" customHeight="1" thickBot="1" x14ac:dyDescent="0.6">
      <c r="C26" s="141" t="s">
        <v>24</v>
      </c>
      <c r="D26" s="142"/>
      <c r="E26" s="143"/>
      <c r="F26" s="143"/>
      <c r="G26" s="143"/>
      <c r="H26" s="143"/>
      <c r="I26" s="144"/>
    </row>
    <row r="27" spans="2:9" ht="15" customHeight="1" thickBot="1" x14ac:dyDescent="0.6">
      <c r="C27" s="145" t="s">
        <v>48</v>
      </c>
      <c r="D27" s="146"/>
      <c r="E27" s="147">
        <v>27</v>
      </c>
      <c r="F27" s="148"/>
      <c r="G27" s="148"/>
      <c r="H27" s="148"/>
      <c r="I27" s="149"/>
    </row>
    <row r="28" spans="2:9" ht="15" customHeight="1" x14ac:dyDescent="0.55000000000000004">
      <c r="C28" s="150" t="s">
        <v>44</v>
      </c>
      <c r="D28" s="150"/>
      <c r="E28" s="151"/>
      <c r="F28" s="151"/>
      <c r="G28" s="151"/>
      <c r="H28" s="151"/>
      <c r="I28" s="151"/>
    </row>
    <row r="29" spans="2:9" ht="15" customHeight="1" x14ac:dyDescent="0.55000000000000004"/>
    <row r="30" spans="2:9" ht="15" customHeight="1" thickBot="1" x14ac:dyDescent="0.6">
      <c r="B30" s="1" t="s">
        <v>25</v>
      </c>
      <c r="C30" s="78" t="s">
        <v>26</v>
      </c>
      <c r="D30" s="78"/>
      <c r="E30" s="78"/>
      <c r="F30" s="78"/>
      <c r="G30" s="78"/>
    </row>
    <row r="31" spans="2:9" ht="15" customHeight="1" x14ac:dyDescent="0.55000000000000004">
      <c r="C31" s="79" t="s">
        <v>27</v>
      </c>
      <c r="D31" s="80" t="s">
        <v>28</v>
      </c>
      <c r="E31" s="81">
        <f>(SUM(E11:I12))/(SUM(E11:I13))</f>
        <v>0.77312918039570377</v>
      </c>
      <c r="F31" s="81"/>
      <c r="G31" s="81"/>
      <c r="H31" s="81"/>
      <c r="I31" s="82"/>
    </row>
    <row r="32" spans="2:9" ht="15" customHeight="1" thickBot="1" x14ac:dyDescent="0.6">
      <c r="C32" s="83"/>
      <c r="D32" s="84" t="s">
        <v>29</v>
      </c>
      <c r="E32" s="85">
        <f>E13/(SUM(E11:I13))</f>
        <v>0.22687081960429623</v>
      </c>
      <c r="F32" s="85"/>
      <c r="G32" s="85"/>
      <c r="H32" s="85"/>
      <c r="I32" s="86"/>
    </row>
    <row r="33" spans="2:9" ht="15" customHeight="1" x14ac:dyDescent="0.55000000000000004"/>
    <row r="34" spans="2:9" ht="15" customHeight="1" thickBot="1" x14ac:dyDescent="0.6">
      <c r="B34" s="1" t="s">
        <v>30</v>
      </c>
      <c r="C34" s="78" t="s">
        <v>31</v>
      </c>
      <c r="D34" s="78"/>
      <c r="E34" s="78"/>
      <c r="F34" s="78"/>
      <c r="G34" s="78"/>
      <c r="H34" s="78"/>
      <c r="I34" s="78"/>
    </row>
    <row r="35" spans="2:9" ht="70" customHeight="1" thickBot="1" x14ac:dyDescent="0.6">
      <c r="C35" s="2" t="s">
        <v>32</v>
      </c>
      <c r="D35" s="152"/>
      <c r="E35" s="153"/>
      <c r="F35" s="153"/>
      <c r="G35" s="153"/>
      <c r="H35" s="153"/>
      <c r="I35" s="154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ECB8-3DCD-4E99-9F01-69B1C65DB205}">
  <dimension ref="A1:N35"/>
  <sheetViews>
    <sheetView view="pageBreakPreview" zoomScaleNormal="100" zoomScaleSheetLayoutView="100" workbookViewId="0">
      <selection activeCell="M12" sqref="M12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9" customWidth="1"/>
    <col min="4" max="4" width="22.58203125" style="19" customWidth="1"/>
    <col min="5" max="5" width="14.08203125" style="19" customWidth="1"/>
    <col min="6" max="6" width="10.58203125" style="19" customWidth="1"/>
    <col min="7" max="8" width="7.33203125" style="19" customWidth="1"/>
    <col min="9" max="9" width="10.58203125" style="19" customWidth="1"/>
    <col min="10" max="10" width="0.83203125" style="1" customWidth="1"/>
    <col min="11" max="11" width="8.33203125" style="1" customWidth="1"/>
    <col min="12" max="12" width="7.83203125" style="1" customWidth="1"/>
    <col min="13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55000000000000004">
      <c r="A1" s="12" t="s">
        <v>33</v>
      </c>
      <c r="B1" s="12"/>
      <c r="C1" s="12"/>
      <c r="D1" s="12"/>
      <c r="E1" s="12"/>
      <c r="F1" s="12"/>
      <c r="G1" s="12"/>
      <c r="H1" s="12"/>
      <c r="I1" s="12"/>
      <c r="J1" s="12"/>
    </row>
    <row r="2" spans="1:14" ht="15" customHeight="1" thickBot="1" x14ac:dyDescent="0.6">
      <c r="B2" s="1" t="s">
        <v>3</v>
      </c>
      <c r="C2" s="78" t="s">
        <v>4</v>
      </c>
      <c r="D2" s="78"/>
      <c r="E2" s="78"/>
      <c r="F2" s="78"/>
      <c r="G2" s="78"/>
      <c r="H2" s="87"/>
    </row>
    <row r="3" spans="1:14" ht="19.5" customHeight="1" thickBot="1" x14ac:dyDescent="0.6">
      <c r="C3" s="88" t="s">
        <v>5</v>
      </c>
      <c r="D3" s="89"/>
      <c r="E3" s="90" t="s">
        <v>53</v>
      </c>
      <c r="F3" s="91"/>
      <c r="G3" s="91"/>
      <c r="H3" s="91"/>
      <c r="I3" s="92"/>
    </row>
    <row r="4" spans="1:14" ht="15" customHeight="1" x14ac:dyDescent="0.55000000000000004"/>
    <row r="5" spans="1:14" ht="15" customHeight="1" thickBot="1" x14ac:dyDescent="0.6">
      <c r="B5" s="1" t="s">
        <v>6</v>
      </c>
      <c r="C5" s="78" t="s">
        <v>7</v>
      </c>
      <c r="D5" s="78"/>
      <c r="E5" s="78"/>
      <c r="F5" s="78"/>
      <c r="G5" s="78"/>
    </row>
    <row r="6" spans="1:14" ht="15" customHeight="1" x14ac:dyDescent="0.55000000000000004">
      <c r="C6" s="93" t="s">
        <v>8</v>
      </c>
      <c r="D6" s="94" t="s">
        <v>9</v>
      </c>
      <c r="E6" s="95">
        <v>205507855</v>
      </c>
      <c r="F6" s="95"/>
      <c r="G6" s="95"/>
      <c r="H6" s="95"/>
      <c r="I6" s="96"/>
    </row>
    <row r="7" spans="1:14" ht="15" customHeight="1" x14ac:dyDescent="0.55000000000000004">
      <c r="C7" s="97"/>
      <c r="D7" s="98" t="s">
        <v>10</v>
      </c>
      <c r="E7" s="99">
        <v>10489248</v>
      </c>
      <c r="F7" s="99"/>
      <c r="G7" s="99"/>
      <c r="H7" s="99"/>
      <c r="I7" s="100"/>
    </row>
    <row r="8" spans="1:14" ht="15" customHeight="1" x14ac:dyDescent="0.55000000000000004">
      <c r="C8" s="101"/>
      <c r="D8" s="102" t="s">
        <v>11</v>
      </c>
      <c r="E8" s="103">
        <v>126153265</v>
      </c>
      <c r="F8" s="103"/>
      <c r="G8" s="103"/>
      <c r="H8" s="103"/>
      <c r="I8" s="104"/>
    </row>
    <row r="9" spans="1:14" ht="15" customHeight="1" thickBot="1" x14ac:dyDescent="0.6">
      <c r="C9" s="105" t="s">
        <v>36</v>
      </c>
      <c r="D9" s="106"/>
      <c r="E9" s="107">
        <f>SUM(E6:I8)</f>
        <v>342150368</v>
      </c>
      <c r="F9" s="108"/>
      <c r="G9" s="108"/>
      <c r="H9" s="108"/>
      <c r="I9" s="109"/>
    </row>
    <row r="10" spans="1:14" ht="15" customHeight="1" x14ac:dyDescent="0.55000000000000004">
      <c r="C10" s="110" t="s">
        <v>12</v>
      </c>
      <c r="D10" s="111"/>
      <c r="E10" s="111"/>
      <c r="F10" s="111"/>
      <c r="G10" s="111"/>
      <c r="H10" s="111"/>
      <c r="I10" s="112"/>
    </row>
    <row r="11" spans="1:14" ht="15" customHeight="1" x14ac:dyDescent="0.55000000000000004">
      <c r="C11" s="113" t="s">
        <v>34</v>
      </c>
      <c r="D11" s="114" t="s">
        <v>14</v>
      </c>
      <c r="E11" s="99">
        <v>41229224</v>
      </c>
      <c r="F11" s="99"/>
      <c r="G11" s="99"/>
      <c r="H11" s="99"/>
      <c r="I11" s="100"/>
    </row>
    <row r="12" spans="1:14" ht="15" customHeight="1" x14ac:dyDescent="0.55000000000000004">
      <c r="C12" s="113"/>
      <c r="D12" s="114" t="s">
        <v>35</v>
      </c>
      <c r="E12" s="99">
        <v>1617725</v>
      </c>
      <c r="F12" s="99"/>
      <c r="G12" s="99"/>
      <c r="H12" s="99"/>
      <c r="I12" s="100"/>
    </row>
    <row r="13" spans="1:14" ht="15" customHeight="1" x14ac:dyDescent="0.55000000000000004">
      <c r="C13" s="113"/>
      <c r="D13" s="115" t="s">
        <v>16</v>
      </c>
      <c r="E13" s="99">
        <v>21154800</v>
      </c>
      <c r="F13" s="99"/>
      <c r="G13" s="99"/>
      <c r="H13" s="99"/>
      <c r="I13" s="100"/>
      <c r="M13" s="10"/>
      <c r="N13" s="10"/>
    </row>
    <row r="14" spans="1:14" ht="15" customHeight="1" x14ac:dyDescent="0.55000000000000004">
      <c r="C14" s="116" t="s">
        <v>17</v>
      </c>
      <c r="D14" s="117"/>
      <c r="E14" s="103">
        <v>58025248</v>
      </c>
      <c r="F14" s="103"/>
      <c r="G14" s="103"/>
      <c r="H14" s="103"/>
      <c r="I14" s="104"/>
    </row>
    <row r="15" spans="1:14" ht="15" customHeight="1" thickBot="1" x14ac:dyDescent="0.6">
      <c r="C15" s="118" t="s">
        <v>36</v>
      </c>
      <c r="D15" s="119"/>
      <c r="E15" s="120">
        <f>SUM(E11:I14)</f>
        <v>122026997</v>
      </c>
      <c r="F15" s="120"/>
      <c r="G15" s="120"/>
      <c r="H15" s="120"/>
      <c r="I15" s="121"/>
    </row>
    <row r="16" spans="1:14" ht="15" customHeight="1" x14ac:dyDescent="0.55000000000000004">
      <c r="C16" s="122" t="s">
        <v>39</v>
      </c>
      <c r="D16" s="123"/>
      <c r="E16" s="124">
        <v>34062</v>
      </c>
      <c r="F16" s="124"/>
      <c r="G16" s="124"/>
      <c r="H16" s="124"/>
      <c r="I16" s="125"/>
    </row>
    <row r="17" spans="2:9" ht="15" customHeight="1" thickBot="1" x14ac:dyDescent="0.6">
      <c r="C17" s="101" t="s">
        <v>37</v>
      </c>
      <c r="D17" s="126"/>
      <c r="E17" s="127">
        <v>847</v>
      </c>
      <c r="F17" s="127"/>
      <c r="G17" s="127"/>
      <c r="H17" s="127"/>
      <c r="I17" s="128"/>
    </row>
    <row r="18" spans="2:9" ht="15" customHeight="1" x14ac:dyDescent="0.55000000000000004">
      <c r="C18" s="122" t="s">
        <v>18</v>
      </c>
      <c r="D18" s="123"/>
      <c r="E18" s="95">
        <f>(E6+E8)/E16</f>
        <v>9736.9831483764901</v>
      </c>
      <c r="F18" s="95"/>
      <c r="G18" s="95"/>
      <c r="H18" s="95"/>
      <c r="I18" s="96"/>
    </row>
    <row r="19" spans="2:9" ht="15" customHeight="1" thickBot="1" x14ac:dyDescent="0.6">
      <c r="C19" s="129" t="s">
        <v>38</v>
      </c>
      <c r="D19" s="130"/>
      <c r="E19" s="131">
        <f>E7/E17</f>
        <v>12384</v>
      </c>
      <c r="F19" s="131"/>
      <c r="G19" s="131"/>
      <c r="H19" s="131"/>
      <c r="I19" s="132"/>
    </row>
    <row r="20" spans="2:9" ht="15" customHeight="1" x14ac:dyDescent="0.55000000000000004">
      <c r="C20" s="133" t="s">
        <v>42</v>
      </c>
      <c r="D20" s="133"/>
      <c r="E20" s="133"/>
      <c r="F20" s="133"/>
      <c r="G20" s="133"/>
      <c r="H20" s="133"/>
      <c r="I20" s="133"/>
    </row>
    <row r="21" spans="2:9" ht="15" customHeight="1" x14ac:dyDescent="0.55000000000000004">
      <c r="C21" s="133" t="s">
        <v>45</v>
      </c>
      <c r="D21" s="133"/>
      <c r="E21" s="133"/>
      <c r="F21" s="133"/>
      <c r="G21" s="133"/>
      <c r="H21" s="133"/>
      <c r="I21" s="133"/>
    </row>
    <row r="22" spans="2:9" ht="15" customHeight="1" x14ac:dyDescent="0.55000000000000004"/>
    <row r="23" spans="2:9" ht="15" customHeight="1" x14ac:dyDescent="0.55000000000000004">
      <c r="B23" s="1" t="s">
        <v>19</v>
      </c>
      <c r="C23" s="78" t="s">
        <v>20</v>
      </c>
      <c r="D23" s="78"/>
      <c r="E23" s="78"/>
      <c r="F23" s="78"/>
      <c r="G23" s="78"/>
    </row>
    <row r="24" spans="2:9" ht="12.5" thickBot="1" x14ac:dyDescent="0.6">
      <c r="C24" s="87"/>
      <c r="D24" s="87"/>
      <c r="E24" s="134" t="s">
        <v>21</v>
      </c>
      <c r="F24" s="134"/>
      <c r="G24" s="134" t="s">
        <v>22</v>
      </c>
      <c r="H24" s="134"/>
      <c r="I24" s="134"/>
    </row>
    <row r="25" spans="2:9" ht="15" customHeight="1" x14ac:dyDescent="0.55000000000000004">
      <c r="C25" s="135" t="s">
        <v>23</v>
      </c>
      <c r="D25" s="136"/>
      <c r="E25" s="137"/>
      <c r="F25" s="138"/>
      <c r="G25" s="139"/>
      <c r="H25" s="139"/>
      <c r="I25" s="140"/>
    </row>
    <row r="26" spans="2:9" ht="15" customHeight="1" thickBot="1" x14ac:dyDescent="0.6">
      <c r="C26" s="141" t="s">
        <v>24</v>
      </c>
      <c r="D26" s="142"/>
      <c r="E26" s="143"/>
      <c r="F26" s="143"/>
      <c r="G26" s="143"/>
      <c r="H26" s="143"/>
      <c r="I26" s="144"/>
    </row>
    <row r="27" spans="2:9" ht="15" customHeight="1" thickBot="1" x14ac:dyDescent="0.6">
      <c r="C27" s="145" t="s">
        <v>48</v>
      </c>
      <c r="D27" s="146"/>
      <c r="E27" s="147">
        <v>21</v>
      </c>
      <c r="F27" s="148"/>
      <c r="G27" s="148"/>
      <c r="H27" s="148"/>
      <c r="I27" s="149"/>
    </row>
    <row r="28" spans="2:9" ht="15" customHeight="1" x14ac:dyDescent="0.55000000000000004">
      <c r="C28" s="150" t="s">
        <v>44</v>
      </c>
      <c r="D28" s="150"/>
      <c r="E28" s="151"/>
      <c r="F28" s="151"/>
      <c r="G28" s="151"/>
      <c r="H28" s="151"/>
      <c r="I28" s="151"/>
    </row>
    <row r="29" spans="2:9" ht="15" customHeight="1" x14ac:dyDescent="0.55000000000000004"/>
    <row r="30" spans="2:9" ht="15" customHeight="1" thickBot="1" x14ac:dyDescent="0.6">
      <c r="B30" s="1" t="s">
        <v>25</v>
      </c>
      <c r="C30" s="78" t="s">
        <v>26</v>
      </c>
      <c r="D30" s="78"/>
      <c r="E30" s="78"/>
      <c r="F30" s="78"/>
      <c r="G30" s="78"/>
    </row>
    <row r="31" spans="2:9" ht="15" customHeight="1" x14ac:dyDescent="0.55000000000000004">
      <c r="C31" s="79" t="s">
        <v>27</v>
      </c>
      <c r="D31" s="80" t="s">
        <v>28</v>
      </c>
      <c r="E31" s="81">
        <f>(SUM(E11:I12))/(SUM(E11:I13))</f>
        <v>0.66946528289406593</v>
      </c>
      <c r="F31" s="81"/>
      <c r="G31" s="81"/>
      <c r="H31" s="81"/>
      <c r="I31" s="82"/>
    </row>
    <row r="32" spans="2:9" ht="15" customHeight="1" thickBot="1" x14ac:dyDescent="0.6">
      <c r="C32" s="83"/>
      <c r="D32" s="84" t="s">
        <v>29</v>
      </c>
      <c r="E32" s="85">
        <f>E13/(SUM(E11:I13))</f>
        <v>0.33053471710593407</v>
      </c>
      <c r="F32" s="85"/>
      <c r="G32" s="85"/>
      <c r="H32" s="85"/>
      <c r="I32" s="86"/>
    </row>
    <row r="33" spans="2:9" ht="15" customHeight="1" x14ac:dyDescent="0.55000000000000004"/>
    <row r="34" spans="2:9" ht="15" customHeight="1" thickBot="1" x14ac:dyDescent="0.6">
      <c r="B34" s="1" t="s">
        <v>30</v>
      </c>
      <c r="C34" s="78" t="s">
        <v>31</v>
      </c>
      <c r="D34" s="78"/>
      <c r="E34" s="78"/>
      <c r="F34" s="78"/>
      <c r="G34" s="78"/>
      <c r="H34" s="78"/>
      <c r="I34" s="78"/>
    </row>
    <row r="35" spans="2:9" ht="70" customHeight="1" thickBot="1" x14ac:dyDescent="0.6">
      <c r="C35" s="2" t="s">
        <v>32</v>
      </c>
      <c r="D35" s="152"/>
      <c r="E35" s="153"/>
      <c r="F35" s="153"/>
      <c r="G35" s="153"/>
      <c r="H35" s="153"/>
      <c r="I35" s="154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56244-3B85-4A89-8D0A-1C0F57890548}">
  <dimension ref="A1:N35"/>
  <sheetViews>
    <sheetView view="pageBreakPreview" zoomScaleNormal="100" zoomScaleSheetLayoutView="100" workbookViewId="0">
      <selection activeCell="L11" sqref="L11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9" customWidth="1"/>
    <col min="4" max="4" width="22.58203125" style="19" customWidth="1"/>
    <col min="5" max="5" width="14.08203125" style="19" customWidth="1"/>
    <col min="6" max="6" width="10.58203125" style="19" customWidth="1"/>
    <col min="7" max="8" width="7.33203125" style="19" customWidth="1"/>
    <col min="9" max="9" width="10.58203125" style="19" customWidth="1"/>
    <col min="10" max="10" width="0.83203125" style="1" customWidth="1"/>
    <col min="11" max="11" width="8.33203125" style="1" customWidth="1"/>
    <col min="12" max="12" width="7.83203125" style="1" customWidth="1"/>
    <col min="13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55000000000000004">
      <c r="A1" s="12" t="s">
        <v>33</v>
      </c>
      <c r="B1" s="12"/>
      <c r="C1" s="12"/>
      <c r="D1" s="12"/>
      <c r="E1" s="12"/>
      <c r="F1" s="12"/>
      <c r="G1" s="12"/>
      <c r="H1" s="12"/>
      <c r="I1" s="12"/>
      <c r="J1" s="12"/>
    </row>
    <row r="2" spans="1:14" ht="15" customHeight="1" thickBot="1" x14ac:dyDescent="0.6">
      <c r="B2" s="1" t="s">
        <v>3</v>
      </c>
      <c r="C2" s="78" t="s">
        <v>4</v>
      </c>
      <c r="D2" s="78"/>
      <c r="E2" s="78"/>
      <c r="F2" s="78"/>
      <c r="G2" s="78"/>
      <c r="H2" s="87"/>
    </row>
    <row r="3" spans="1:14" ht="19.5" customHeight="1" thickBot="1" x14ac:dyDescent="0.6">
      <c r="C3" s="88" t="s">
        <v>5</v>
      </c>
      <c r="D3" s="89"/>
      <c r="E3" s="90" t="s">
        <v>53</v>
      </c>
      <c r="F3" s="91"/>
      <c r="G3" s="91"/>
      <c r="H3" s="91"/>
      <c r="I3" s="92"/>
    </row>
    <row r="4" spans="1:14" ht="15" customHeight="1" x14ac:dyDescent="0.55000000000000004"/>
    <row r="5" spans="1:14" ht="15" customHeight="1" thickBot="1" x14ac:dyDescent="0.6">
      <c r="B5" s="1" t="s">
        <v>6</v>
      </c>
      <c r="C5" s="78" t="s">
        <v>7</v>
      </c>
      <c r="D5" s="78"/>
      <c r="E5" s="78"/>
      <c r="F5" s="78"/>
      <c r="G5" s="78"/>
    </row>
    <row r="6" spans="1:14" ht="15" customHeight="1" x14ac:dyDescent="0.55000000000000004">
      <c r="C6" s="93" t="s">
        <v>8</v>
      </c>
      <c r="D6" s="94" t="s">
        <v>9</v>
      </c>
      <c r="E6" s="95">
        <v>536856225</v>
      </c>
      <c r="F6" s="95"/>
      <c r="G6" s="95"/>
      <c r="H6" s="95"/>
      <c r="I6" s="96"/>
    </row>
    <row r="7" spans="1:14" ht="15" customHeight="1" x14ac:dyDescent="0.55000000000000004">
      <c r="C7" s="97"/>
      <c r="D7" s="98" t="s">
        <v>10</v>
      </c>
      <c r="E7" s="99">
        <v>42645460</v>
      </c>
      <c r="F7" s="99"/>
      <c r="G7" s="99"/>
      <c r="H7" s="99"/>
      <c r="I7" s="100"/>
    </row>
    <row r="8" spans="1:14" ht="15" customHeight="1" x14ac:dyDescent="0.55000000000000004">
      <c r="C8" s="101"/>
      <c r="D8" s="102" t="s">
        <v>11</v>
      </c>
      <c r="E8" s="103">
        <v>216040794</v>
      </c>
      <c r="F8" s="103"/>
      <c r="G8" s="103"/>
      <c r="H8" s="103"/>
      <c r="I8" s="104"/>
    </row>
    <row r="9" spans="1:14" ht="15" customHeight="1" thickBot="1" x14ac:dyDescent="0.6">
      <c r="C9" s="105" t="s">
        <v>36</v>
      </c>
      <c r="D9" s="106"/>
      <c r="E9" s="107">
        <f>SUM(E6:I8)</f>
        <v>795542479</v>
      </c>
      <c r="F9" s="108"/>
      <c r="G9" s="108"/>
      <c r="H9" s="108"/>
      <c r="I9" s="109"/>
    </row>
    <row r="10" spans="1:14" ht="15" customHeight="1" x14ac:dyDescent="0.55000000000000004">
      <c r="C10" s="110" t="s">
        <v>12</v>
      </c>
      <c r="D10" s="111"/>
      <c r="E10" s="111"/>
      <c r="F10" s="111"/>
      <c r="G10" s="111"/>
      <c r="H10" s="111"/>
      <c r="I10" s="112"/>
    </row>
    <row r="11" spans="1:14" ht="15" customHeight="1" x14ac:dyDescent="0.55000000000000004">
      <c r="C11" s="113" t="s">
        <v>34</v>
      </c>
      <c r="D11" s="114" t="s">
        <v>14</v>
      </c>
      <c r="E11" s="99">
        <v>102493611</v>
      </c>
      <c r="F11" s="99"/>
      <c r="G11" s="99"/>
      <c r="H11" s="99"/>
      <c r="I11" s="100"/>
    </row>
    <row r="12" spans="1:14" ht="15" customHeight="1" x14ac:dyDescent="0.55000000000000004">
      <c r="C12" s="113"/>
      <c r="D12" s="114" t="s">
        <v>35</v>
      </c>
      <c r="E12" s="99">
        <v>8015548</v>
      </c>
      <c r="F12" s="99"/>
      <c r="G12" s="99"/>
      <c r="H12" s="99"/>
      <c r="I12" s="100"/>
    </row>
    <row r="13" spans="1:14" ht="15" customHeight="1" x14ac:dyDescent="0.55000000000000004">
      <c r="C13" s="113"/>
      <c r="D13" s="115" t="s">
        <v>16</v>
      </c>
      <c r="E13" s="99">
        <v>35158700</v>
      </c>
      <c r="F13" s="99"/>
      <c r="G13" s="99"/>
      <c r="H13" s="99"/>
      <c r="I13" s="100"/>
      <c r="M13" s="10"/>
      <c r="N13" s="10"/>
    </row>
    <row r="14" spans="1:14" ht="15" customHeight="1" x14ac:dyDescent="0.55000000000000004">
      <c r="C14" s="116" t="s">
        <v>17</v>
      </c>
      <c r="D14" s="117"/>
      <c r="E14" s="103">
        <v>131973450</v>
      </c>
      <c r="F14" s="103"/>
      <c r="G14" s="103"/>
      <c r="H14" s="103"/>
      <c r="I14" s="104"/>
    </row>
    <row r="15" spans="1:14" ht="15" customHeight="1" thickBot="1" x14ac:dyDescent="0.6">
      <c r="C15" s="118" t="s">
        <v>36</v>
      </c>
      <c r="D15" s="119"/>
      <c r="E15" s="120">
        <f>SUM(E11:I14)</f>
        <v>277641309</v>
      </c>
      <c r="F15" s="120"/>
      <c r="G15" s="120"/>
      <c r="H15" s="120"/>
      <c r="I15" s="121"/>
    </row>
    <row r="16" spans="1:14" ht="15" customHeight="1" x14ac:dyDescent="0.55000000000000004">
      <c r="C16" s="122" t="s">
        <v>39</v>
      </c>
      <c r="D16" s="123"/>
      <c r="E16" s="124">
        <v>67896</v>
      </c>
      <c r="F16" s="124"/>
      <c r="G16" s="124"/>
      <c r="H16" s="124"/>
      <c r="I16" s="125"/>
    </row>
    <row r="17" spans="2:9" ht="15" customHeight="1" thickBot="1" x14ac:dyDescent="0.6">
      <c r="C17" s="101" t="s">
        <v>37</v>
      </c>
      <c r="D17" s="126"/>
      <c r="E17" s="127">
        <v>3380</v>
      </c>
      <c r="F17" s="127"/>
      <c r="G17" s="127"/>
      <c r="H17" s="127"/>
      <c r="I17" s="128"/>
    </row>
    <row r="18" spans="2:9" ht="15" customHeight="1" x14ac:dyDescent="0.55000000000000004">
      <c r="C18" s="122" t="s">
        <v>18</v>
      </c>
      <c r="D18" s="123"/>
      <c r="E18" s="95">
        <f>(E6+E8)/E16</f>
        <v>11088.974593495936</v>
      </c>
      <c r="F18" s="95"/>
      <c r="G18" s="95"/>
      <c r="H18" s="95"/>
      <c r="I18" s="96"/>
    </row>
    <row r="19" spans="2:9" ht="15" customHeight="1" thickBot="1" x14ac:dyDescent="0.6">
      <c r="C19" s="129" t="s">
        <v>38</v>
      </c>
      <c r="D19" s="130"/>
      <c r="E19" s="131">
        <f>E7/E17</f>
        <v>12617</v>
      </c>
      <c r="F19" s="131"/>
      <c r="G19" s="131"/>
      <c r="H19" s="131"/>
      <c r="I19" s="132"/>
    </row>
    <row r="20" spans="2:9" ht="15" customHeight="1" x14ac:dyDescent="0.55000000000000004">
      <c r="C20" s="133" t="s">
        <v>42</v>
      </c>
      <c r="D20" s="133"/>
      <c r="E20" s="133"/>
      <c r="F20" s="133"/>
      <c r="G20" s="133"/>
      <c r="H20" s="133"/>
      <c r="I20" s="133"/>
    </row>
    <row r="21" spans="2:9" ht="15" customHeight="1" x14ac:dyDescent="0.55000000000000004">
      <c r="C21" s="133" t="s">
        <v>45</v>
      </c>
      <c r="D21" s="133"/>
      <c r="E21" s="133"/>
      <c r="F21" s="133"/>
      <c r="G21" s="133"/>
      <c r="H21" s="133"/>
      <c r="I21" s="133"/>
    </row>
    <row r="22" spans="2:9" ht="15" customHeight="1" x14ac:dyDescent="0.55000000000000004"/>
    <row r="23" spans="2:9" ht="15" customHeight="1" x14ac:dyDescent="0.55000000000000004">
      <c r="B23" s="1" t="s">
        <v>19</v>
      </c>
      <c r="C23" s="78" t="s">
        <v>20</v>
      </c>
      <c r="D23" s="78"/>
      <c r="E23" s="78"/>
      <c r="F23" s="78"/>
      <c r="G23" s="78"/>
    </row>
    <row r="24" spans="2:9" ht="12.5" thickBot="1" x14ac:dyDescent="0.6">
      <c r="C24" s="87"/>
      <c r="D24" s="87"/>
      <c r="E24" s="134" t="s">
        <v>21</v>
      </c>
      <c r="F24" s="134"/>
      <c r="G24" s="134" t="s">
        <v>22</v>
      </c>
      <c r="H24" s="134"/>
      <c r="I24" s="134"/>
    </row>
    <row r="25" spans="2:9" ht="15" customHeight="1" x14ac:dyDescent="0.55000000000000004">
      <c r="C25" s="135" t="s">
        <v>23</v>
      </c>
      <c r="D25" s="136"/>
      <c r="E25" s="137"/>
      <c r="F25" s="138"/>
      <c r="G25" s="139"/>
      <c r="H25" s="139"/>
      <c r="I25" s="140"/>
    </row>
    <row r="26" spans="2:9" ht="15" customHeight="1" thickBot="1" x14ac:dyDescent="0.6">
      <c r="C26" s="141" t="s">
        <v>24</v>
      </c>
      <c r="D26" s="142"/>
      <c r="E26" s="143"/>
      <c r="F26" s="143"/>
      <c r="G26" s="143"/>
      <c r="H26" s="143"/>
      <c r="I26" s="144"/>
    </row>
    <row r="27" spans="2:9" ht="15" customHeight="1" thickBot="1" x14ac:dyDescent="0.6">
      <c r="C27" s="145" t="s">
        <v>48</v>
      </c>
      <c r="D27" s="146"/>
      <c r="E27" s="147">
        <v>28</v>
      </c>
      <c r="F27" s="148"/>
      <c r="G27" s="148"/>
      <c r="H27" s="148"/>
      <c r="I27" s="149"/>
    </row>
    <row r="28" spans="2:9" ht="15" customHeight="1" x14ac:dyDescent="0.55000000000000004">
      <c r="C28" s="150" t="s">
        <v>44</v>
      </c>
      <c r="D28" s="150"/>
      <c r="E28" s="151"/>
      <c r="F28" s="151"/>
      <c r="G28" s="151"/>
      <c r="H28" s="151"/>
      <c r="I28" s="151"/>
    </row>
    <row r="29" spans="2:9" ht="15" customHeight="1" x14ac:dyDescent="0.55000000000000004"/>
    <row r="30" spans="2:9" ht="15" customHeight="1" thickBot="1" x14ac:dyDescent="0.6">
      <c r="B30" s="1" t="s">
        <v>25</v>
      </c>
      <c r="C30" s="78" t="s">
        <v>26</v>
      </c>
      <c r="D30" s="78"/>
      <c r="E30" s="78"/>
      <c r="F30" s="78"/>
      <c r="G30" s="78"/>
    </row>
    <row r="31" spans="2:9" ht="15" customHeight="1" x14ac:dyDescent="0.55000000000000004">
      <c r="C31" s="79" t="s">
        <v>27</v>
      </c>
      <c r="D31" s="80" t="s">
        <v>28</v>
      </c>
      <c r="E31" s="81">
        <f>(SUM(E11:I12))/(SUM(E11:I13))</f>
        <v>0.75863790240783313</v>
      </c>
      <c r="F31" s="81"/>
      <c r="G31" s="81"/>
      <c r="H31" s="81"/>
      <c r="I31" s="82"/>
    </row>
    <row r="32" spans="2:9" ht="15" customHeight="1" thickBot="1" x14ac:dyDescent="0.6">
      <c r="C32" s="83"/>
      <c r="D32" s="84" t="s">
        <v>29</v>
      </c>
      <c r="E32" s="85">
        <f>E13/(SUM(E11:I13))</f>
        <v>0.24136209759216684</v>
      </c>
      <c r="F32" s="85"/>
      <c r="G32" s="85"/>
      <c r="H32" s="85"/>
      <c r="I32" s="86"/>
    </row>
    <row r="33" spans="2:9" ht="15" customHeight="1" x14ac:dyDescent="0.55000000000000004"/>
    <row r="34" spans="2:9" ht="15" customHeight="1" thickBot="1" x14ac:dyDescent="0.6">
      <c r="B34" s="1" t="s">
        <v>30</v>
      </c>
      <c r="C34" s="78" t="s">
        <v>31</v>
      </c>
      <c r="D34" s="78"/>
      <c r="E34" s="78"/>
      <c r="F34" s="78"/>
      <c r="G34" s="78"/>
      <c r="H34" s="78"/>
      <c r="I34" s="78"/>
    </row>
    <row r="35" spans="2:9" ht="70" customHeight="1" thickBot="1" x14ac:dyDescent="0.6">
      <c r="C35" s="2" t="s">
        <v>32</v>
      </c>
      <c r="D35" s="152"/>
      <c r="E35" s="153"/>
      <c r="F35" s="153"/>
      <c r="G35" s="153"/>
      <c r="H35" s="153"/>
      <c r="I35" s="154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9C682-DEA3-4127-9F1A-0FA3615C4155}">
  <dimension ref="A1:N35"/>
  <sheetViews>
    <sheetView view="pageBreakPreview" zoomScaleNormal="100" zoomScaleSheetLayoutView="100" workbookViewId="0">
      <selection activeCell="C4" sqref="C1:I1048576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9" customWidth="1"/>
    <col min="4" max="4" width="22.58203125" style="19" customWidth="1"/>
    <col min="5" max="5" width="14.08203125" style="19" customWidth="1"/>
    <col min="6" max="6" width="10.58203125" style="19" customWidth="1"/>
    <col min="7" max="8" width="7.33203125" style="19" customWidth="1"/>
    <col min="9" max="9" width="10.58203125" style="19" customWidth="1"/>
    <col min="10" max="10" width="0.83203125" style="1" customWidth="1"/>
    <col min="11" max="11" width="8.33203125" style="1" customWidth="1"/>
    <col min="12" max="12" width="7.83203125" style="1" customWidth="1"/>
    <col min="13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55000000000000004">
      <c r="A1" s="12" t="s">
        <v>33</v>
      </c>
      <c r="B1" s="12"/>
      <c r="C1" s="12"/>
      <c r="D1" s="12"/>
      <c r="E1" s="12"/>
      <c r="F1" s="12"/>
      <c r="G1" s="12"/>
      <c r="H1" s="12"/>
      <c r="I1" s="12"/>
      <c r="J1" s="12"/>
    </row>
    <row r="2" spans="1:14" ht="15" customHeight="1" thickBot="1" x14ac:dyDescent="0.6">
      <c r="B2" s="1" t="s">
        <v>3</v>
      </c>
      <c r="C2" s="78" t="s">
        <v>4</v>
      </c>
      <c r="D2" s="78"/>
      <c r="E2" s="78"/>
      <c r="F2" s="78"/>
      <c r="G2" s="78"/>
      <c r="H2" s="87"/>
    </row>
    <row r="3" spans="1:14" ht="19.5" customHeight="1" thickBot="1" x14ac:dyDescent="0.6">
      <c r="C3" s="88" t="s">
        <v>5</v>
      </c>
      <c r="D3" s="89"/>
      <c r="E3" s="90" t="s">
        <v>53</v>
      </c>
      <c r="F3" s="91"/>
      <c r="G3" s="91"/>
      <c r="H3" s="91"/>
      <c r="I3" s="92"/>
    </row>
    <row r="4" spans="1:14" ht="15" customHeight="1" x14ac:dyDescent="0.55000000000000004"/>
    <row r="5" spans="1:14" ht="15" customHeight="1" thickBot="1" x14ac:dyDescent="0.6">
      <c r="B5" s="1" t="s">
        <v>6</v>
      </c>
      <c r="C5" s="78" t="s">
        <v>7</v>
      </c>
      <c r="D5" s="78"/>
      <c r="E5" s="78"/>
      <c r="F5" s="78"/>
      <c r="G5" s="78"/>
    </row>
    <row r="6" spans="1:14" ht="15" customHeight="1" x14ac:dyDescent="0.55000000000000004">
      <c r="C6" s="93" t="s">
        <v>8</v>
      </c>
      <c r="D6" s="94" t="s">
        <v>9</v>
      </c>
      <c r="E6" s="95">
        <v>918121475</v>
      </c>
      <c r="F6" s="95"/>
      <c r="G6" s="95"/>
      <c r="H6" s="95"/>
      <c r="I6" s="96"/>
    </row>
    <row r="7" spans="1:14" ht="15" customHeight="1" x14ac:dyDescent="0.55000000000000004">
      <c r="C7" s="97"/>
      <c r="D7" s="98" t="s">
        <v>10</v>
      </c>
      <c r="E7" s="99">
        <v>99386460</v>
      </c>
      <c r="F7" s="99"/>
      <c r="G7" s="99"/>
      <c r="H7" s="99"/>
      <c r="I7" s="100"/>
    </row>
    <row r="8" spans="1:14" ht="15" customHeight="1" x14ac:dyDescent="0.55000000000000004">
      <c r="C8" s="101"/>
      <c r="D8" s="102" t="s">
        <v>11</v>
      </c>
      <c r="E8" s="103">
        <v>319062293</v>
      </c>
      <c r="F8" s="103"/>
      <c r="G8" s="103"/>
      <c r="H8" s="103"/>
      <c r="I8" s="104"/>
    </row>
    <row r="9" spans="1:14" ht="15" customHeight="1" thickBot="1" x14ac:dyDescent="0.6">
      <c r="C9" s="105" t="s">
        <v>36</v>
      </c>
      <c r="D9" s="106"/>
      <c r="E9" s="107">
        <f>SUM(E6:I8)</f>
        <v>1336570228</v>
      </c>
      <c r="F9" s="108"/>
      <c r="G9" s="108"/>
      <c r="H9" s="108"/>
      <c r="I9" s="109"/>
    </row>
    <row r="10" spans="1:14" ht="15" customHeight="1" x14ac:dyDescent="0.55000000000000004">
      <c r="C10" s="110" t="s">
        <v>12</v>
      </c>
      <c r="D10" s="111"/>
      <c r="E10" s="111"/>
      <c r="F10" s="111"/>
      <c r="G10" s="111"/>
      <c r="H10" s="111"/>
      <c r="I10" s="112"/>
    </row>
    <row r="11" spans="1:14" ht="15" customHeight="1" x14ac:dyDescent="0.55000000000000004">
      <c r="C11" s="113" t="s">
        <v>34</v>
      </c>
      <c r="D11" s="114" t="s">
        <v>14</v>
      </c>
      <c r="E11" s="99">
        <v>167763924</v>
      </c>
      <c r="F11" s="99"/>
      <c r="G11" s="99"/>
      <c r="H11" s="99"/>
      <c r="I11" s="100"/>
    </row>
    <row r="12" spans="1:14" ht="15" customHeight="1" x14ac:dyDescent="0.55000000000000004">
      <c r="C12" s="113"/>
      <c r="D12" s="114" t="s">
        <v>35</v>
      </c>
      <c r="E12" s="99">
        <v>18727025</v>
      </c>
      <c r="F12" s="99"/>
      <c r="G12" s="99"/>
      <c r="H12" s="99"/>
      <c r="I12" s="100"/>
    </row>
    <row r="13" spans="1:14" ht="15" customHeight="1" x14ac:dyDescent="0.55000000000000004">
      <c r="C13" s="113"/>
      <c r="D13" s="115" t="s">
        <v>16</v>
      </c>
      <c r="E13" s="99">
        <v>56754100</v>
      </c>
      <c r="F13" s="99"/>
      <c r="G13" s="99"/>
      <c r="H13" s="99"/>
      <c r="I13" s="100"/>
      <c r="M13" s="10"/>
      <c r="N13" s="10"/>
    </row>
    <row r="14" spans="1:14" ht="15" customHeight="1" x14ac:dyDescent="0.55000000000000004">
      <c r="C14" s="116" t="s">
        <v>17</v>
      </c>
      <c r="D14" s="117"/>
      <c r="E14" s="103">
        <v>176288776</v>
      </c>
      <c r="F14" s="103"/>
      <c r="G14" s="103"/>
      <c r="H14" s="103"/>
      <c r="I14" s="104"/>
    </row>
    <row r="15" spans="1:14" ht="15" customHeight="1" thickBot="1" x14ac:dyDescent="0.6">
      <c r="C15" s="118" t="s">
        <v>36</v>
      </c>
      <c r="D15" s="119"/>
      <c r="E15" s="120">
        <f>SUM(E11:I14)</f>
        <v>419533825</v>
      </c>
      <c r="F15" s="120"/>
      <c r="G15" s="120"/>
      <c r="H15" s="120"/>
      <c r="I15" s="121"/>
    </row>
    <row r="16" spans="1:14" ht="15" customHeight="1" x14ac:dyDescent="0.55000000000000004">
      <c r="C16" s="122" t="s">
        <v>39</v>
      </c>
      <c r="D16" s="123"/>
      <c r="E16" s="124">
        <v>102780</v>
      </c>
      <c r="F16" s="124"/>
      <c r="G16" s="124"/>
      <c r="H16" s="124"/>
      <c r="I16" s="125"/>
    </row>
    <row r="17" spans="2:9" ht="15" customHeight="1" thickBot="1" x14ac:dyDescent="0.6">
      <c r="C17" s="101" t="s">
        <v>37</v>
      </c>
      <c r="D17" s="126"/>
      <c r="E17" s="127">
        <v>8241</v>
      </c>
      <c r="F17" s="127"/>
      <c r="G17" s="127"/>
      <c r="H17" s="127"/>
      <c r="I17" s="128"/>
    </row>
    <row r="18" spans="2:9" ht="15" customHeight="1" x14ac:dyDescent="0.55000000000000004">
      <c r="C18" s="122" t="s">
        <v>18</v>
      </c>
      <c r="D18" s="123"/>
      <c r="E18" s="95">
        <f>(E6+E8)/E16</f>
        <v>12037.203424790816</v>
      </c>
      <c r="F18" s="95"/>
      <c r="G18" s="95"/>
      <c r="H18" s="95"/>
      <c r="I18" s="96"/>
    </row>
    <row r="19" spans="2:9" ht="15" customHeight="1" thickBot="1" x14ac:dyDescent="0.6">
      <c r="C19" s="129" t="s">
        <v>38</v>
      </c>
      <c r="D19" s="130"/>
      <c r="E19" s="131">
        <f>E7/E17</f>
        <v>12060</v>
      </c>
      <c r="F19" s="131"/>
      <c r="G19" s="131"/>
      <c r="H19" s="131"/>
      <c r="I19" s="132"/>
    </row>
    <row r="20" spans="2:9" ht="15" customHeight="1" x14ac:dyDescent="0.55000000000000004">
      <c r="C20" s="133" t="s">
        <v>42</v>
      </c>
      <c r="D20" s="133"/>
      <c r="E20" s="133"/>
      <c r="F20" s="133"/>
      <c r="G20" s="133"/>
      <c r="H20" s="133"/>
      <c r="I20" s="133"/>
    </row>
    <row r="21" spans="2:9" ht="15" customHeight="1" x14ac:dyDescent="0.55000000000000004">
      <c r="C21" s="133" t="s">
        <v>45</v>
      </c>
      <c r="D21" s="133"/>
      <c r="E21" s="133"/>
      <c r="F21" s="133"/>
      <c r="G21" s="133"/>
      <c r="H21" s="133"/>
      <c r="I21" s="133"/>
    </row>
    <row r="22" spans="2:9" ht="15" customHeight="1" x14ac:dyDescent="0.55000000000000004"/>
    <row r="23" spans="2:9" ht="15" customHeight="1" x14ac:dyDescent="0.55000000000000004">
      <c r="B23" s="1" t="s">
        <v>19</v>
      </c>
      <c r="C23" s="78" t="s">
        <v>20</v>
      </c>
      <c r="D23" s="78"/>
      <c r="E23" s="78"/>
      <c r="F23" s="78"/>
      <c r="G23" s="78"/>
    </row>
    <row r="24" spans="2:9" ht="12.5" thickBot="1" x14ac:dyDescent="0.6">
      <c r="C24" s="87"/>
      <c r="D24" s="87"/>
      <c r="E24" s="134" t="s">
        <v>21</v>
      </c>
      <c r="F24" s="134"/>
      <c r="G24" s="134" t="s">
        <v>22</v>
      </c>
      <c r="H24" s="134"/>
      <c r="I24" s="134"/>
    </row>
    <row r="25" spans="2:9" ht="15" customHeight="1" x14ac:dyDescent="0.55000000000000004">
      <c r="C25" s="135" t="s">
        <v>23</v>
      </c>
      <c r="D25" s="136"/>
      <c r="E25" s="137"/>
      <c r="F25" s="138"/>
      <c r="G25" s="139"/>
      <c r="H25" s="139"/>
      <c r="I25" s="140"/>
    </row>
    <row r="26" spans="2:9" ht="15" customHeight="1" thickBot="1" x14ac:dyDescent="0.6">
      <c r="C26" s="141" t="s">
        <v>24</v>
      </c>
      <c r="D26" s="142"/>
      <c r="E26" s="143"/>
      <c r="F26" s="143"/>
      <c r="G26" s="143"/>
      <c r="H26" s="143"/>
      <c r="I26" s="144"/>
    </row>
    <row r="27" spans="2:9" ht="15" customHeight="1" thickBot="1" x14ac:dyDescent="0.6">
      <c r="C27" s="145" t="s">
        <v>48</v>
      </c>
      <c r="D27" s="146"/>
      <c r="E27" s="147">
        <v>31</v>
      </c>
      <c r="F27" s="148"/>
      <c r="G27" s="148"/>
      <c r="H27" s="148"/>
      <c r="I27" s="149"/>
    </row>
    <row r="28" spans="2:9" ht="15" customHeight="1" x14ac:dyDescent="0.55000000000000004">
      <c r="C28" s="150" t="s">
        <v>44</v>
      </c>
      <c r="D28" s="150"/>
      <c r="E28" s="151"/>
      <c r="F28" s="151"/>
      <c r="G28" s="151"/>
      <c r="H28" s="151"/>
      <c r="I28" s="151"/>
    </row>
    <row r="29" spans="2:9" ht="15" customHeight="1" x14ac:dyDescent="0.55000000000000004"/>
    <row r="30" spans="2:9" ht="15" customHeight="1" thickBot="1" x14ac:dyDescent="0.6">
      <c r="B30" s="1" t="s">
        <v>25</v>
      </c>
      <c r="C30" s="78" t="s">
        <v>26</v>
      </c>
      <c r="D30" s="78"/>
      <c r="E30" s="78"/>
      <c r="F30" s="78"/>
      <c r="G30" s="78"/>
    </row>
    <row r="31" spans="2:9" ht="15" customHeight="1" x14ac:dyDescent="0.55000000000000004">
      <c r="C31" s="79" t="s">
        <v>27</v>
      </c>
      <c r="D31" s="80" t="s">
        <v>28</v>
      </c>
      <c r="E31" s="81">
        <f>(SUM(E11:I12))/(SUM(E11:I13))</f>
        <v>0.7666793209838364</v>
      </c>
      <c r="F31" s="81"/>
      <c r="G31" s="81"/>
      <c r="H31" s="81"/>
      <c r="I31" s="82"/>
    </row>
    <row r="32" spans="2:9" ht="15" customHeight="1" thickBot="1" x14ac:dyDescent="0.6">
      <c r="C32" s="83"/>
      <c r="D32" s="84" t="s">
        <v>29</v>
      </c>
      <c r="E32" s="85">
        <f>E13/(SUM(E11:I13))</f>
        <v>0.23332067901616366</v>
      </c>
      <c r="F32" s="85"/>
      <c r="G32" s="85"/>
      <c r="H32" s="85"/>
      <c r="I32" s="86"/>
    </row>
    <row r="33" spans="2:9" ht="15" customHeight="1" x14ac:dyDescent="0.55000000000000004"/>
    <row r="34" spans="2:9" ht="15" customHeight="1" thickBot="1" x14ac:dyDescent="0.6">
      <c r="B34" s="1" t="s">
        <v>30</v>
      </c>
      <c r="C34" s="78" t="s">
        <v>31</v>
      </c>
      <c r="D34" s="78"/>
      <c r="E34" s="78"/>
      <c r="F34" s="78"/>
      <c r="G34" s="78"/>
      <c r="H34" s="78"/>
      <c r="I34" s="78"/>
    </row>
    <row r="35" spans="2:9" ht="70" customHeight="1" thickBot="1" x14ac:dyDescent="0.6">
      <c r="C35" s="2" t="s">
        <v>32</v>
      </c>
      <c r="D35" s="152"/>
      <c r="E35" s="153"/>
      <c r="F35" s="153"/>
      <c r="G35" s="153"/>
      <c r="H35" s="153"/>
      <c r="I35" s="154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1DF91-06F6-442F-9244-2DE4B67D6E49}">
  <dimension ref="A1:N35"/>
  <sheetViews>
    <sheetView view="pageBreakPreview" zoomScaleNormal="100" zoomScaleSheetLayoutView="100" workbookViewId="0">
      <selection activeCell="P10" sqref="P10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9" customWidth="1"/>
    <col min="4" max="4" width="22.58203125" style="19" customWidth="1"/>
    <col min="5" max="5" width="14.08203125" style="19" customWidth="1"/>
    <col min="6" max="6" width="10.58203125" style="19" customWidth="1"/>
    <col min="7" max="8" width="7.33203125" style="19" customWidth="1"/>
    <col min="9" max="9" width="10.58203125" style="19" customWidth="1"/>
    <col min="10" max="10" width="0.83203125" style="1" customWidth="1"/>
    <col min="11" max="11" width="8.33203125" style="1" customWidth="1"/>
    <col min="12" max="12" width="7.83203125" style="1" customWidth="1"/>
    <col min="13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55000000000000004">
      <c r="A1" s="12" t="s">
        <v>33</v>
      </c>
      <c r="B1" s="12"/>
      <c r="C1" s="12"/>
      <c r="D1" s="12"/>
      <c r="E1" s="12"/>
      <c r="F1" s="12"/>
      <c r="G1" s="12"/>
      <c r="H1" s="12"/>
      <c r="I1" s="12"/>
      <c r="J1" s="12"/>
    </row>
    <row r="2" spans="1:14" ht="15" customHeight="1" thickBot="1" x14ac:dyDescent="0.6">
      <c r="B2" s="1" t="s">
        <v>3</v>
      </c>
      <c r="C2" s="78" t="s">
        <v>4</v>
      </c>
      <c r="D2" s="78"/>
      <c r="E2" s="78"/>
      <c r="F2" s="78"/>
      <c r="G2" s="78"/>
      <c r="H2" s="87"/>
    </row>
    <row r="3" spans="1:14" ht="19.5" customHeight="1" thickBot="1" x14ac:dyDescent="0.6">
      <c r="C3" s="88" t="s">
        <v>5</v>
      </c>
      <c r="D3" s="89"/>
      <c r="E3" s="90" t="s">
        <v>53</v>
      </c>
      <c r="F3" s="91"/>
      <c r="G3" s="91"/>
      <c r="H3" s="91"/>
      <c r="I3" s="92"/>
    </row>
    <row r="4" spans="1:14" ht="15" customHeight="1" x14ac:dyDescent="0.55000000000000004"/>
    <row r="5" spans="1:14" ht="15" customHeight="1" thickBot="1" x14ac:dyDescent="0.6">
      <c r="B5" s="1" t="s">
        <v>6</v>
      </c>
      <c r="C5" s="78" t="s">
        <v>7</v>
      </c>
      <c r="D5" s="78"/>
      <c r="E5" s="78"/>
      <c r="F5" s="78"/>
      <c r="G5" s="78"/>
    </row>
    <row r="6" spans="1:14" ht="15" customHeight="1" x14ac:dyDescent="0.55000000000000004">
      <c r="C6" s="93" t="s">
        <v>8</v>
      </c>
      <c r="D6" s="94" t="s">
        <v>9</v>
      </c>
      <c r="E6" s="95">
        <v>395052800</v>
      </c>
      <c r="F6" s="95"/>
      <c r="G6" s="95"/>
      <c r="H6" s="95"/>
      <c r="I6" s="96"/>
    </row>
    <row r="7" spans="1:14" ht="15" customHeight="1" x14ac:dyDescent="0.55000000000000004">
      <c r="C7" s="97"/>
      <c r="D7" s="98" t="s">
        <v>10</v>
      </c>
      <c r="E7" s="99">
        <v>47826676</v>
      </c>
      <c r="F7" s="99"/>
      <c r="G7" s="99"/>
      <c r="H7" s="99"/>
      <c r="I7" s="100"/>
    </row>
    <row r="8" spans="1:14" ht="15" customHeight="1" x14ac:dyDescent="0.55000000000000004">
      <c r="C8" s="101"/>
      <c r="D8" s="102" t="s">
        <v>11</v>
      </c>
      <c r="E8" s="103">
        <v>229328622</v>
      </c>
      <c r="F8" s="103"/>
      <c r="G8" s="103"/>
      <c r="H8" s="103"/>
      <c r="I8" s="104"/>
    </row>
    <row r="9" spans="1:14" ht="15" customHeight="1" thickBot="1" x14ac:dyDescent="0.6">
      <c r="C9" s="105" t="s">
        <v>36</v>
      </c>
      <c r="D9" s="106"/>
      <c r="E9" s="107">
        <f>SUM(E6:I8)</f>
        <v>672208098</v>
      </c>
      <c r="F9" s="108"/>
      <c r="G9" s="108"/>
      <c r="H9" s="108"/>
      <c r="I9" s="109"/>
    </row>
    <row r="10" spans="1:14" ht="15" customHeight="1" x14ac:dyDescent="0.55000000000000004">
      <c r="C10" s="110" t="s">
        <v>12</v>
      </c>
      <c r="D10" s="111"/>
      <c r="E10" s="111"/>
      <c r="F10" s="111"/>
      <c r="G10" s="111"/>
      <c r="H10" s="111"/>
      <c r="I10" s="112"/>
    </row>
    <row r="11" spans="1:14" ht="15" customHeight="1" x14ac:dyDescent="0.55000000000000004">
      <c r="C11" s="113" t="s">
        <v>34</v>
      </c>
      <c r="D11" s="114" t="s">
        <v>14</v>
      </c>
      <c r="E11" s="99">
        <v>73663070</v>
      </c>
      <c r="F11" s="99"/>
      <c r="G11" s="99"/>
      <c r="H11" s="99"/>
      <c r="I11" s="100"/>
    </row>
    <row r="12" spans="1:14" ht="15" customHeight="1" x14ac:dyDescent="0.55000000000000004">
      <c r="C12" s="113"/>
      <c r="D12" s="114" t="s">
        <v>35</v>
      </c>
      <c r="E12" s="99">
        <v>7436448</v>
      </c>
      <c r="F12" s="99"/>
      <c r="G12" s="99"/>
      <c r="H12" s="99"/>
      <c r="I12" s="100"/>
    </row>
    <row r="13" spans="1:14" ht="15" customHeight="1" x14ac:dyDescent="0.55000000000000004">
      <c r="C13" s="113"/>
      <c r="D13" s="115" t="s">
        <v>16</v>
      </c>
      <c r="E13" s="99">
        <v>41576200</v>
      </c>
      <c r="F13" s="99"/>
      <c r="G13" s="99"/>
      <c r="H13" s="99"/>
      <c r="I13" s="100"/>
      <c r="M13" s="10"/>
      <c r="N13" s="10"/>
    </row>
    <row r="14" spans="1:14" ht="15" customHeight="1" x14ac:dyDescent="0.55000000000000004">
      <c r="C14" s="116" t="s">
        <v>17</v>
      </c>
      <c r="D14" s="117"/>
      <c r="E14" s="103">
        <v>110795974</v>
      </c>
      <c r="F14" s="103"/>
      <c r="G14" s="103"/>
      <c r="H14" s="103"/>
      <c r="I14" s="104"/>
    </row>
    <row r="15" spans="1:14" ht="15" customHeight="1" thickBot="1" x14ac:dyDescent="0.6">
      <c r="C15" s="118" t="s">
        <v>36</v>
      </c>
      <c r="D15" s="119"/>
      <c r="E15" s="120">
        <f>SUM(E11:I14)</f>
        <v>233471692</v>
      </c>
      <c r="F15" s="120"/>
      <c r="G15" s="120"/>
      <c r="H15" s="120"/>
      <c r="I15" s="121"/>
    </row>
    <row r="16" spans="1:14" ht="15" customHeight="1" x14ac:dyDescent="0.55000000000000004">
      <c r="C16" s="122" t="s">
        <v>39</v>
      </c>
      <c r="D16" s="123"/>
      <c r="E16" s="124">
        <v>58701</v>
      </c>
      <c r="F16" s="124"/>
      <c r="G16" s="124"/>
      <c r="H16" s="124"/>
      <c r="I16" s="125"/>
    </row>
    <row r="17" spans="2:9" ht="15" customHeight="1" thickBot="1" x14ac:dyDescent="0.6">
      <c r="C17" s="101" t="s">
        <v>37</v>
      </c>
      <c r="D17" s="126"/>
      <c r="E17" s="127">
        <v>3937</v>
      </c>
      <c r="F17" s="127"/>
      <c r="G17" s="127"/>
      <c r="H17" s="127"/>
      <c r="I17" s="128"/>
    </row>
    <row r="18" spans="2:9" ht="15" customHeight="1" x14ac:dyDescent="0.55000000000000004">
      <c r="C18" s="122" t="s">
        <v>18</v>
      </c>
      <c r="D18" s="123"/>
      <c r="E18" s="95">
        <f>(E6+E8)/E16</f>
        <v>10636.640295736019</v>
      </c>
      <c r="F18" s="95"/>
      <c r="G18" s="95"/>
      <c r="H18" s="95"/>
      <c r="I18" s="96"/>
    </row>
    <row r="19" spans="2:9" ht="15" customHeight="1" thickBot="1" x14ac:dyDescent="0.6">
      <c r="C19" s="129" t="s">
        <v>38</v>
      </c>
      <c r="D19" s="130"/>
      <c r="E19" s="131">
        <f>E7/E17</f>
        <v>12148</v>
      </c>
      <c r="F19" s="131"/>
      <c r="G19" s="131"/>
      <c r="H19" s="131"/>
      <c r="I19" s="132"/>
    </row>
    <row r="20" spans="2:9" ht="15" customHeight="1" x14ac:dyDescent="0.55000000000000004">
      <c r="C20" s="133" t="s">
        <v>42</v>
      </c>
      <c r="D20" s="133"/>
      <c r="E20" s="133"/>
      <c r="F20" s="133"/>
      <c r="G20" s="133"/>
      <c r="H20" s="133"/>
      <c r="I20" s="133"/>
    </row>
    <row r="21" spans="2:9" ht="15" customHeight="1" x14ac:dyDescent="0.55000000000000004">
      <c r="C21" s="133" t="s">
        <v>45</v>
      </c>
      <c r="D21" s="133"/>
      <c r="E21" s="133"/>
      <c r="F21" s="133"/>
      <c r="G21" s="133"/>
      <c r="H21" s="133"/>
      <c r="I21" s="133"/>
    </row>
    <row r="22" spans="2:9" ht="15" customHeight="1" x14ac:dyDescent="0.55000000000000004"/>
    <row r="23" spans="2:9" ht="15" customHeight="1" x14ac:dyDescent="0.55000000000000004">
      <c r="B23" s="1" t="s">
        <v>19</v>
      </c>
      <c r="C23" s="78" t="s">
        <v>20</v>
      </c>
      <c r="D23" s="78"/>
      <c r="E23" s="78"/>
      <c r="F23" s="78"/>
      <c r="G23" s="78"/>
    </row>
    <row r="24" spans="2:9" ht="12.5" thickBot="1" x14ac:dyDescent="0.6">
      <c r="C24" s="87"/>
      <c r="D24" s="87"/>
      <c r="E24" s="134" t="s">
        <v>21</v>
      </c>
      <c r="F24" s="134"/>
      <c r="G24" s="134" t="s">
        <v>22</v>
      </c>
      <c r="H24" s="134"/>
      <c r="I24" s="134"/>
    </row>
    <row r="25" spans="2:9" ht="15" customHeight="1" x14ac:dyDescent="0.55000000000000004">
      <c r="C25" s="135" t="s">
        <v>23</v>
      </c>
      <c r="D25" s="136"/>
      <c r="E25" s="137"/>
      <c r="F25" s="138"/>
      <c r="G25" s="139"/>
      <c r="H25" s="139"/>
      <c r="I25" s="140"/>
    </row>
    <row r="26" spans="2:9" ht="15" customHeight="1" thickBot="1" x14ac:dyDescent="0.6">
      <c r="C26" s="141" t="s">
        <v>24</v>
      </c>
      <c r="D26" s="142"/>
      <c r="E26" s="143"/>
      <c r="F26" s="143"/>
      <c r="G26" s="143"/>
      <c r="H26" s="143"/>
      <c r="I26" s="144"/>
    </row>
    <row r="27" spans="2:9" ht="15" customHeight="1" thickBot="1" x14ac:dyDescent="0.6">
      <c r="C27" s="145" t="s">
        <v>48</v>
      </c>
      <c r="D27" s="146"/>
      <c r="E27" s="147">
        <v>30</v>
      </c>
      <c r="F27" s="148"/>
      <c r="G27" s="148"/>
      <c r="H27" s="148"/>
      <c r="I27" s="149"/>
    </row>
    <row r="28" spans="2:9" ht="15" customHeight="1" x14ac:dyDescent="0.55000000000000004">
      <c r="C28" s="150" t="s">
        <v>44</v>
      </c>
      <c r="D28" s="150"/>
      <c r="E28" s="151"/>
      <c r="F28" s="151"/>
      <c r="G28" s="151"/>
      <c r="H28" s="151"/>
      <c r="I28" s="151"/>
    </row>
    <row r="29" spans="2:9" ht="15" customHeight="1" x14ac:dyDescent="0.55000000000000004"/>
    <row r="30" spans="2:9" ht="15" customHeight="1" thickBot="1" x14ac:dyDescent="0.6">
      <c r="B30" s="1" t="s">
        <v>25</v>
      </c>
      <c r="C30" s="78" t="s">
        <v>26</v>
      </c>
      <c r="D30" s="78"/>
      <c r="E30" s="78"/>
      <c r="F30" s="78"/>
      <c r="G30" s="78"/>
    </row>
    <row r="31" spans="2:9" ht="15" customHeight="1" x14ac:dyDescent="0.55000000000000004">
      <c r="C31" s="79" t="s">
        <v>27</v>
      </c>
      <c r="D31" s="80" t="s">
        <v>28</v>
      </c>
      <c r="E31" s="81">
        <f>(SUM(E11:I12))/(SUM(E11:I13))</f>
        <v>0.66108859456604119</v>
      </c>
      <c r="F31" s="81"/>
      <c r="G31" s="81"/>
      <c r="H31" s="81"/>
      <c r="I31" s="82"/>
    </row>
    <row r="32" spans="2:9" ht="15" customHeight="1" thickBot="1" x14ac:dyDescent="0.6">
      <c r="C32" s="83"/>
      <c r="D32" s="84" t="s">
        <v>29</v>
      </c>
      <c r="E32" s="85">
        <f>E13/(SUM(E11:I13))</f>
        <v>0.33891140543395881</v>
      </c>
      <c r="F32" s="85"/>
      <c r="G32" s="85"/>
      <c r="H32" s="85"/>
      <c r="I32" s="86"/>
    </row>
    <row r="33" spans="2:9" ht="15" customHeight="1" x14ac:dyDescent="0.55000000000000004"/>
    <row r="34" spans="2:9" ht="15" customHeight="1" thickBot="1" x14ac:dyDescent="0.6">
      <c r="B34" s="1" t="s">
        <v>30</v>
      </c>
      <c r="C34" s="78" t="s">
        <v>31</v>
      </c>
      <c r="D34" s="78"/>
      <c r="E34" s="78"/>
      <c r="F34" s="78"/>
      <c r="G34" s="78"/>
      <c r="H34" s="78"/>
      <c r="I34" s="78"/>
    </row>
    <row r="35" spans="2:9" ht="70" customHeight="1" thickBot="1" x14ac:dyDescent="0.6">
      <c r="C35" s="2" t="s">
        <v>32</v>
      </c>
      <c r="D35" s="152"/>
      <c r="E35" s="153"/>
      <c r="F35" s="153"/>
      <c r="G35" s="153"/>
      <c r="H35" s="153"/>
      <c r="I35" s="154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34AE8-4848-4D04-9AA7-990804F9DA37}">
  <dimension ref="A1:N35"/>
  <sheetViews>
    <sheetView view="pageBreakPreview" zoomScaleNormal="100" zoomScaleSheetLayoutView="100" workbookViewId="0">
      <selection activeCell="M13" sqref="M13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9" customWidth="1"/>
    <col min="4" max="4" width="22.58203125" style="19" customWidth="1"/>
    <col min="5" max="5" width="14.08203125" style="19" customWidth="1"/>
    <col min="6" max="6" width="10.58203125" style="19" customWidth="1"/>
    <col min="7" max="8" width="7.33203125" style="19" customWidth="1"/>
    <col min="9" max="9" width="10.58203125" style="19" customWidth="1"/>
    <col min="10" max="10" width="0.83203125" style="1" customWidth="1"/>
    <col min="11" max="11" width="8.33203125" style="1" customWidth="1"/>
    <col min="12" max="12" width="7.83203125" style="1" customWidth="1"/>
    <col min="13" max="13" width="9" style="1" customWidth="1"/>
    <col min="14" max="14" width="9" style="1"/>
    <col min="15" max="16" width="9" style="1" customWidth="1"/>
    <col min="17" max="16384" width="9" style="1"/>
  </cols>
  <sheetData>
    <row r="1" spans="1:14" ht="18.75" customHeight="1" x14ac:dyDescent="0.55000000000000004">
      <c r="A1" s="12" t="s">
        <v>33</v>
      </c>
      <c r="B1" s="12"/>
      <c r="C1" s="12"/>
      <c r="D1" s="12"/>
      <c r="E1" s="12"/>
      <c r="F1" s="12"/>
      <c r="G1" s="12"/>
      <c r="H1" s="12"/>
      <c r="I1" s="12"/>
      <c r="J1" s="12"/>
    </row>
    <row r="2" spans="1:14" ht="15" customHeight="1" thickBot="1" x14ac:dyDescent="0.6">
      <c r="B2" s="1" t="s">
        <v>3</v>
      </c>
      <c r="C2" s="78" t="s">
        <v>4</v>
      </c>
      <c r="D2" s="78"/>
      <c r="E2" s="78"/>
      <c r="F2" s="78"/>
      <c r="G2" s="78"/>
      <c r="H2" s="87"/>
    </row>
    <row r="3" spans="1:14" ht="19.5" customHeight="1" thickBot="1" x14ac:dyDescent="0.6">
      <c r="C3" s="88" t="s">
        <v>5</v>
      </c>
      <c r="D3" s="89"/>
      <c r="E3" s="90" t="s">
        <v>53</v>
      </c>
      <c r="F3" s="91"/>
      <c r="G3" s="91"/>
      <c r="H3" s="91"/>
      <c r="I3" s="92"/>
    </row>
    <row r="4" spans="1:14" ht="15" customHeight="1" x14ac:dyDescent="0.55000000000000004"/>
    <row r="5" spans="1:14" ht="15" customHeight="1" thickBot="1" x14ac:dyDescent="0.6">
      <c r="B5" s="1" t="s">
        <v>6</v>
      </c>
      <c r="C5" s="78" t="s">
        <v>7</v>
      </c>
      <c r="D5" s="78"/>
      <c r="E5" s="78"/>
      <c r="F5" s="78"/>
      <c r="G5" s="78"/>
    </row>
    <row r="6" spans="1:14" ht="15" customHeight="1" x14ac:dyDescent="0.55000000000000004">
      <c r="C6" s="93" t="s">
        <v>8</v>
      </c>
      <c r="D6" s="94" t="s">
        <v>9</v>
      </c>
      <c r="E6" s="95">
        <v>602009695</v>
      </c>
      <c r="F6" s="95"/>
      <c r="G6" s="95"/>
      <c r="H6" s="95"/>
      <c r="I6" s="96"/>
    </row>
    <row r="7" spans="1:14" ht="15" customHeight="1" x14ac:dyDescent="0.55000000000000004">
      <c r="C7" s="97"/>
      <c r="D7" s="98" t="s">
        <v>10</v>
      </c>
      <c r="E7" s="99">
        <v>99141531</v>
      </c>
      <c r="F7" s="99"/>
      <c r="G7" s="99"/>
      <c r="H7" s="99"/>
      <c r="I7" s="100"/>
    </row>
    <row r="8" spans="1:14" ht="15" customHeight="1" x14ac:dyDescent="0.55000000000000004">
      <c r="C8" s="101"/>
      <c r="D8" s="102" t="s">
        <v>11</v>
      </c>
      <c r="E8" s="103">
        <v>249418508</v>
      </c>
      <c r="F8" s="103"/>
      <c r="G8" s="103"/>
      <c r="H8" s="103"/>
      <c r="I8" s="104"/>
    </row>
    <row r="9" spans="1:14" ht="15" customHeight="1" thickBot="1" x14ac:dyDescent="0.6">
      <c r="C9" s="105" t="s">
        <v>36</v>
      </c>
      <c r="D9" s="106"/>
      <c r="E9" s="107">
        <f>SUM(E6:I8)</f>
        <v>950569734</v>
      </c>
      <c r="F9" s="108"/>
      <c r="G9" s="108"/>
      <c r="H9" s="108"/>
      <c r="I9" s="109"/>
    </row>
    <row r="10" spans="1:14" ht="15" customHeight="1" x14ac:dyDescent="0.55000000000000004">
      <c r="C10" s="110" t="s">
        <v>12</v>
      </c>
      <c r="D10" s="111"/>
      <c r="E10" s="111"/>
      <c r="F10" s="111"/>
      <c r="G10" s="111"/>
      <c r="H10" s="111"/>
      <c r="I10" s="112"/>
    </row>
    <row r="11" spans="1:14" ht="15" customHeight="1" x14ac:dyDescent="0.55000000000000004">
      <c r="C11" s="113" t="s">
        <v>34</v>
      </c>
      <c r="D11" s="114" t="s">
        <v>14</v>
      </c>
      <c r="E11" s="99">
        <v>118997828</v>
      </c>
      <c r="F11" s="99"/>
      <c r="G11" s="99"/>
      <c r="H11" s="99"/>
      <c r="I11" s="100"/>
    </row>
    <row r="12" spans="1:14" ht="15" customHeight="1" x14ac:dyDescent="0.55000000000000004">
      <c r="C12" s="113"/>
      <c r="D12" s="114" t="s">
        <v>35</v>
      </c>
      <c r="E12" s="99">
        <v>19255465</v>
      </c>
      <c r="F12" s="99"/>
      <c r="G12" s="99"/>
      <c r="H12" s="99"/>
      <c r="I12" s="100"/>
    </row>
    <row r="13" spans="1:14" ht="15" customHeight="1" x14ac:dyDescent="0.55000000000000004">
      <c r="C13" s="113"/>
      <c r="D13" s="115" t="s">
        <v>16</v>
      </c>
      <c r="E13" s="99">
        <v>44752000</v>
      </c>
      <c r="F13" s="99"/>
      <c r="G13" s="99"/>
      <c r="H13" s="99"/>
      <c r="I13" s="100"/>
      <c r="M13" s="10"/>
      <c r="N13" s="10"/>
    </row>
    <row r="14" spans="1:14" ht="15" customHeight="1" x14ac:dyDescent="0.55000000000000004">
      <c r="C14" s="116" t="s">
        <v>17</v>
      </c>
      <c r="D14" s="117"/>
      <c r="E14" s="103">
        <v>136503934</v>
      </c>
      <c r="F14" s="103"/>
      <c r="G14" s="103"/>
      <c r="H14" s="103"/>
      <c r="I14" s="104"/>
    </row>
    <row r="15" spans="1:14" ht="15" customHeight="1" thickBot="1" x14ac:dyDescent="0.6">
      <c r="C15" s="118" t="s">
        <v>36</v>
      </c>
      <c r="D15" s="119"/>
      <c r="E15" s="120">
        <f>SUM(E11:I14)</f>
        <v>319509227</v>
      </c>
      <c r="F15" s="120"/>
      <c r="G15" s="120"/>
      <c r="H15" s="120"/>
      <c r="I15" s="121"/>
    </row>
    <row r="16" spans="1:14" ht="15" customHeight="1" x14ac:dyDescent="0.55000000000000004">
      <c r="C16" s="122" t="s">
        <v>39</v>
      </c>
      <c r="D16" s="123"/>
      <c r="E16" s="124">
        <v>75437</v>
      </c>
      <c r="F16" s="124"/>
      <c r="G16" s="124"/>
      <c r="H16" s="124"/>
      <c r="I16" s="125"/>
    </row>
    <row r="17" spans="2:9" ht="15" customHeight="1" thickBot="1" x14ac:dyDescent="0.6">
      <c r="C17" s="101" t="s">
        <v>37</v>
      </c>
      <c r="D17" s="126"/>
      <c r="E17" s="127">
        <v>7869</v>
      </c>
      <c r="F17" s="127"/>
      <c r="G17" s="127"/>
      <c r="H17" s="127"/>
      <c r="I17" s="128"/>
    </row>
    <row r="18" spans="2:9" ht="15" customHeight="1" x14ac:dyDescent="0.55000000000000004">
      <c r="C18" s="122" t="s">
        <v>18</v>
      </c>
      <c r="D18" s="123"/>
      <c r="E18" s="95">
        <f>(E6+E8)/E16</f>
        <v>11286.612709943396</v>
      </c>
      <c r="F18" s="95"/>
      <c r="G18" s="95"/>
      <c r="H18" s="95"/>
      <c r="I18" s="96"/>
    </row>
    <row r="19" spans="2:9" ht="15" customHeight="1" thickBot="1" x14ac:dyDescent="0.6">
      <c r="C19" s="129" t="s">
        <v>38</v>
      </c>
      <c r="D19" s="130"/>
      <c r="E19" s="131">
        <f>E7/E17</f>
        <v>12599</v>
      </c>
      <c r="F19" s="131"/>
      <c r="G19" s="131"/>
      <c r="H19" s="131"/>
      <c r="I19" s="132"/>
    </row>
    <row r="20" spans="2:9" ht="15" customHeight="1" x14ac:dyDescent="0.55000000000000004">
      <c r="C20" s="133" t="s">
        <v>42</v>
      </c>
      <c r="D20" s="133"/>
      <c r="E20" s="133"/>
      <c r="F20" s="133"/>
      <c r="G20" s="133"/>
      <c r="H20" s="133"/>
      <c r="I20" s="133"/>
    </row>
    <row r="21" spans="2:9" ht="15" customHeight="1" x14ac:dyDescent="0.55000000000000004">
      <c r="C21" s="133" t="s">
        <v>45</v>
      </c>
      <c r="D21" s="133"/>
      <c r="E21" s="133"/>
      <c r="F21" s="133"/>
      <c r="G21" s="133"/>
      <c r="H21" s="133"/>
      <c r="I21" s="133"/>
    </row>
    <row r="22" spans="2:9" ht="15" customHeight="1" x14ac:dyDescent="0.55000000000000004"/>
    <row r="23" spans="2:9" ht="15" customHeight="1" x14ac:dyDescent="0.55000000000000004">
      <c r="B23" s="1" t="s">
        <v>19</v>
      </c>
      <c r="C23" s="78" t="s">
        <v>20</v>
      </c>
      <c r="D23" s="78"/>
      <c r="E23" s="78"/>
      <c r="F23" s="78"/>
      <c r="G23" s="78"/>
    </row>
    <row r="24" spans="2:9" ht="12.5" thickBot="1" x14ac:dyDescent="0.6">
      <c r="C24" s="87"/>
      <c r="D24" s="87"/>
      <c r="E24" s="134" t="s">
        <v>21</v>
      </c>
      <c r="F24" s="134"/>
      <c r="G24" s="134" t="s">
        <v>22</v>
      </c>
      <c r="H24" s="134"/>
      <c r="I24" s="134"/>
    </row>
    <row r="25" spans="2:9" ht="15" customHeight="1" x14ac:dyDescent="0.55000000000000004">
      <c r="C25" s="135" t="s">
        <v>23</v>
      </c>
      <c r="D25" s="136"/>
      <c r="E25" s="137"/>
      <c r="F25" s="138"/>
      <c r="G25" s="139"/>
      <c r="H25" s="139"/>
      <c r="I25" s="140"/>
    </row>
    <row r="26" spans="2:9" ht="15" customHeight="1" thickBot="1" x14ac:dyDescent="0.6">
      <c r="C26" s="141" t="s">
        <v>24</v>
      </c>
      <c r="D26" s="142"/>
      <c r="E26" s="143"/>
      <c r="F26" s="143"/>
      <c r="G26" s="143"/>
      <c r="H26" s="143"/>
      <c r="I26" s="144"/>
    </row>
    <row r="27" spans="2:9" ht="15" customHeight="1" thickBot="1" x14ac:dyDescent="0.6">
      <c r="C27" s="145" t="s">
        <v>48</v>
      </c>
      <c r="D27" s="146"/>
      <c r="E27" s="147">
        <v>31</v>
      </c>
      <c r="F27" s="148"/>
      <c r="G27" s="148"/>
      <c r="H27" s="148"/>
      <c r="I27" s="149"/>
    </row>
    <row r="28" spans="2:9" ht="15" customHeight="1" x14ac:dyDescent="0.55000000000000004">
      <c r="C28" s="150" t="s">
        <v>44</v>
      </c>
      <c r="D28" s="150"/>
      <c r="E28" s="151"/>
      <c r="F28" s="151"/>
      <c r="G28" s="151"/>
      <c r="H28" s="151"/>
      <c r="I28" s="151"/>
    </row>
    <row r="29" spans="2:9" ht="15" customHeight="1" x14ac:dyDescent="0.55000000000000004"/>
    <row r="30" spans="2:9" ht="15" customHeight="1" thickBot="1" x14ac:dyDescent="0.6">
      <c r="B30" s="1" t="s">
        <v>25</v>
      </c>
      <c r="C30" s="78" t="s">
        <v>26</v>
      </c>
      <c r="D30" s="78"/>
      <c r="E30" s="78"/>
      <c r="F30" s="78"/>
      <c r="G30" s="78"/>
    </row>
    <row r="31" spans="2:9" ht="15" customHeight="1" x14ac:dyDescent="0.55000000000000004">
      <c r="C31" s="79" t="s">
        <v>27</v>
      </c>
      <c r="D31" s="80" t="s">
        <v>28</v>
      </c>
      <c r="E31" s="81">
        <f>(SUM(E11:I12))/(SUM(E11:I13))</f>
        <v>0.75546062484651744</v>
      </c>
      <c r="F31" s="81"/>
      <c r="G31" s="81"/>
      <c r="H31" s="81"/>
      <c r="I31" s="82"/>
    </row>
    <row r="32" spans="2:9" ht="15" customHeight="1" thickBot="1" x14ac:dyDescent="0.6">
      <c r="C32" s="83"/>
      <c r="D32" s="84" t="s">
        <v>29</v>
      </c>
      <c r="E32" s="85">
        <f>E13/(SUM(E11:I13))</f>
        <v>0.24453937515348259</v>
      </c>
      <c r="F32" s="85"/>
      <c r="G32" s="85"/>
      <c r="H32" s="85"/>
      <c r="I32" s="86"/>
    </row>
    <row r="33" spans="2:9" ht="15" customHeight="1" x14ac:dyDescent="0.55000000000000004"/>
    <row r="34" spans="2:9" ht="15" customHeight="1" thickBot="1" x14ac:dyDescent="0.6">
      <c r="B34" s="1" t="s">
        <v>30</v>
      </c>
      <c r="C34" s="78" t="s">
        <v>31</v>
      </c>
      <c r="D34" s="78"/>
      <c r="E34" s="78"/>
      <c r="F34" s="78"/>
      <c r="G34" s="78"/>
      <c r="H34" s="78"/>
      <c r="I34" s="78"/>
    </row>
    <row r="35" spans="2:9" ht="70" customHeight="1" thickBot="1" x14ac:dyDescent="0.6">
      <c r="C35" s="2" t="s">
        <v>32</v>
      </c>
      <c r="D35" s="152"/>
      <c r="E35" s="153"/>
      <c r="F35" s="153"/>
      <c r="G35" s="153"/>
      <c r="H35" s="153"/>
      <c r="I35" s="154"/>
    </row>
  </sheetData>
  <mergeCells count="45">
    <mergeCell ref="C31:C32"/>
    <mergeCell ref="E31:I31"/>
    <mergeCell ref="E32:I32"/>
    <mergeCell ref="C34:I34"/>
    <mergeCell ref="D35:I35"/>
    <mergeCell ref="C30:G30"/>
    <mergeCell ref="C23:G23"/>
    <mergeCell ref="E24:F24"/>
    <mergeCell ref="G24:I24"/>
    <mergeCell ref="C25:D25"/>
    <mergeCell ref="E25:F25"/>
    <mergeCell ref="G25:I25"/>
    <mergeCell ref="C26:D26"/>
    <mergeCell ref="E26:F26"/>
    <mergeCell ref="G26:I26"/>
    <mergeCell ref="C27:D27"/>
    <mergeCell ref="E27:I27"/>
    <mergeCell ref="C17:D17"/>
    <mergeCell ref="E17:I17"/>
    <mergeCell ref="C18:D18"/>
    <mergeCell ref="E18:I18"/>
    <mergeCell ref="C19:D19"/>
    <mergeCell ref="E19:I19"/>
    <mergeCell ref="C14:D14"/>
    <mergeCell ref="E14:I14"/>
    <mergeCell ref="C15:D15"/>
    <mergeCell ref="E15:I15"/>
    <mergeCell ref="C16:D16"/>
    <mergeCell ref="E16:I16"/>
    <mergeCell ref="C9:D9"/>
    <mergeCell ref="E9:I9"/>
    <mergeCell ref="C10:I10"/>
    <mergeCell ref="C11:C13"/>
    <mergeCell ref="E11:I11"/>
    <mergeCell ref="E12:I12"/>
    <mergeCell ref="E13:I13"/>
    <mergeCell ref="C6:C8"/>
    <mergeCell ref="E6:I6"/>
    <mergeCell ref="E7:I7"/>
    <mergeCell ref="E8:I8"/>
    <mergeCell ref="A1:J1"/>
    <mergeCell ref="C2:G2"/>
    <mergeCell ref="C3:D3"/>
    <mergeCell ref="E3:I3"/>
    <mergeCell ref="C5:G5"/>
  </mergeCells>
  <phoneticPr fontId="1"/>
  <pageMargins left="0.51181102362204722" right="0.11811023622047245" top="0.55118110236220474" bottom="0.19685039370078741" header="0.31496062992125984" footer="0.11811023622047245"/>
  <pageSetup paperSize="9" orientation="portrait" r:id="rId1"/>
  <headerFooter scaleWithDoc="0"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効果検証様式（集計値）</vt:lpstr>
      <vt:lpstr>R4.10</vt:lpstr>
      <vt:lpstr>R4.11</vt:lpstr>
      <vt:lpstr>R4.12</vt:lpstr>
      <vt:lpstr>R5.1</vt:lpstr>
      <vt:lpstr>R5.2</vt:lpstr>
      <vt:lpstr>R5.3</vt:lpstr>
      <vt:lpstr>R5.4</vt:lpstr>
      <vt:lpstr>R5.5</vt:lpstr>
      <vt:lpstr>R5.6</vt:lpstr>
      <vt:lpstr>R5.7</vt:lpstr>
      <vt:lpstr>R4.10!Print_Area</vt:lpstr>
      <vt:lpstr>R4.11!Print_Area</vt:lpstr>
      <vt:lpstr>R4.12!Print_Area</vt:lpstr>
      <vt:lpstr>R5.1!Print_Area</vt:lpstr>
      <vt:lpstr>R5.2!Print_Area</vt:lpstr>
      <vt:lpstr>R5.3!Print_Area</vt:lpstr>
      <vt:lpstr>R5.4!Print_Area</vt:lpstr>
      <vt:lpstr>R5.5!Print_Area</vt:lpstr>
      <vt:lpstr>R5.6!Print_Area</vt:lpstr>
      <vt:lpstr>R5.7!Print_Area</vt:lpstr>
      <vt:lpstr>'効果検証様式（集計値）'!Print_Area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2024-06-20T01:43:11Z</dcterms:modified>
  <cp:category/>
  <cp:contentStatus/>
</cp:coreProperties>
</file>