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B2B7F86-DC92-4658-98EF-7542A9E1C047}" xr6:coauthVersionLast="47" xr6:coauthVersionMax="47" xr10:uidLastSave="{00000000-0000-0000-0000-000000000000}"/>
  <bookViews>
    <workbookView xWindow="-28920" yWindow="-120" windowWidth="29040" windowHeight="15840" tabRatio="812" xr2:uid="{00000000-000D-0000-FFFF-FFFF00000000}"/>
  </bookViews>
  <sheets>
    <sheet name="効果検証様式（集計値）" sheetId="1" r:id="rId1"/>
    <sheet name="R4.10" sheetId="84" r:id="rId2"/>
    <sheet name="R4.11" sheetId="118" r:id="rId3"/>
    <sheet name="R4.12" sheetId="120" r:id="rId4"/>
    <sheet name="R5.1" sheetId="121" r:id="rId5"/>
    <sheet name="R5.2" sheetId="122" r:id="rId6"/>
    <sheet name="R5.3" sheetId="123" r:id="rId7"/>
    <sheet name="R5.4" sheetId="124" r:id="rId8"/>
    <sheet name="R5.5" sheetId="125" r:id="rId9"/>
    <sheet name="R5.6" sheetId="126" r:id="rId10"/>
    <sheet name="R5.7" sheetId="127" r:id="rId11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84" l="1"/>
  <c r="E18" i="84"/>
  <c r="E21" i="1" l="1"/>
  <c r="E20" i="1" l="1"/>
  <c r="E32" i="127" l="1"/>
  <c r="E32" i="125"/>
  <c r="E31" i="124"/>
  <c r="E19" i="127"/>
  <c r="E32" i="126"/>
  <c r="E19" i="126"/>
  <c r="E19" i="125"/>
  <c r="E19" i="124"/>
  <c r="E19" i="121"/>
  <c r="E32" i="123"/>
  <c r="E32" i="122"/>
  <c r="E19" i="123"/>
  <c r="E19" i="122"/>
  <c r="E32" i="121"/>
  <c r="E15" i="120"/>
  <c r="E31" i="120"/>
  <c r="E19" i="120"/>
  <c r="E19" i="118"/>
  <c r="E32" i="118"/>
  <c r="E31" i="127" l="1"/>
  <c r="E15" i="125"/>
  <c r="E15" i="122"/>
  <c r="E32" i="120"/>
  <c r="E18" i="118"/>
  <c r="E15" i="127"/>
  <c r="E18" i="127"/>
  <c r="E18" i="126"/>
  <c r="E18" i="125"/>
  <c r="E32" i="124"/>
  <c r="E18" i="124"/>
  <c r="E9" i="127"/>
  <c r="E9" i="126"/>
  <c r="E15" i="126"/>
  <c r="E31" i="126"/>
  <c r="E9" i="125"/>
  <c r="E31" i="125"/>
  <c r="E9" i="124"/>
  <c r="E15" i="124"/>
  <c r="E18" i="123"/>
  <c r="E31" i="122"/>
  <c r="E18" i="122"/>
  <c r="E9" i="123"/>
  <c r="E15" i="123"/>
  <c r="E31" i="123"/>
  <c r="E9" i="122"/>
  <c r="E18" i="121"/>
  <c r="E9" i="121"/>
  <c r="E15" i="121"/>
  <c r="E31" i="121"/>
  <c r="E18" i="120"/>
  <c r="E9" i="120"/>
  <c r="E31" i="118"/>
  <c r="E9" i="118"/>
  <c r="E15" i="118"/>
  <c r="E13" i="1" l="1"/>
  <c r="E17" i="1" s="1"/>
  <c r="E16" i="1" l="1"/>
  <c r="E15" i="1"/>
  <c r="E15" i="84" l="1"/>
  <c r="E9" i="84"/>
  <c r="E11" i="1" l="1"/>
  <c r="E31" i="84" l="1"/>
  <c r="E32" i="84"/>
  <c r="E33" i="1"/>
  <c r="E34" i="1"/>
</calcChain>
</file>

<file path=xl/sharedStrings.xml><?xml version="1.0" encoding="utf-8"?>
<sst xmlns="http://schemas.openxmlformats.org/spreadsheetml/2006/main" count="455" uniqueCount="55">
  <si>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</si>
  <si>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</si>
  <si>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</si>
  <si>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</si>
  <si>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</si>
  <si>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</si>
  <si>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</si>
  <si>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</si>
  <si>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</si>
  <si>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</si>
  <si>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</si>
  <si>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</si>
  <si>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</si>
  <si>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</si>
  <si>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</si>
  <si>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</si>
  <si>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</si>
  <si>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</si>
  <si>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</si>
  <si>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</si>
  <si>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</si>
  <si>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</si>
  <si>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</si>
  <si>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</si>
  <si>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</si>
  <si>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</si>
  <si>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</si>
  <si>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</si>
  <si>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</si>
  <si>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</si>
  <si>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</si>
  <si>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</si>
  <si>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</si>
  <si>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</si>
  <si>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</si>
  <si>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</si>
  <si>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</si>
  <si>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</si>
  <si>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</si>
  <si>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</si>
  <si>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</si>
  <si>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</si>
  <si>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</si>
  <si>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</si>
  <si>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</si>
  <si>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</si>
  <si>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</si>
  <si>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</si>
  <si>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</si>
  <si>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徳島県</t>
    <rPh sb="0" eb="3">
      <t>トクシマケン</t>
    </rPh>
    <phoneticPr fontId="1"/>
  </si>
  <si>
    <t>・書類審査の厳格化
・不正受給への返還請求
・不正受給が判明した際の捜査機関への通報</t>
    <phoneticPr fontId="1"/>
  </si>
  <si>
    <t>みんなで！徳島旅行割（R4.10.11～R4.12.27）</t>
    <phoneticPr fontId="1"/>
  </si>
  <si>
    <t>みんなで！徳島旅行割（R4.10.11～R4.12.27）
みんなで！徳島旅行割 第２弾（R5.1～R5.7.31）</t>
    <rPh sb="5" eb="7">
      <t>トクシマ</t>
    </rPh>
    <rPh sb="7" eb="9">
      <t>リョコウ</t>
    </rPh>
    <rPh sb="9" eb="10">
      <t>ワリ</t>
    </rPh>
    <rPh sb="35" eb="37">
      <t>トクシマ</t>
    </rPh>
    <rPh sb="37" eb="39">
      <t>リョコウ</t>
    </rPh>
    <rPh sb="39" eb="40">
      <t>ワリ</t>
    </rPh>
    <rPh sb="41" eb="42">
      <t>ダイ</t>
    </rPh>
    <rPh sb="43" eb="44">
      <t>ダン</t>
    </rPh>
    <phoneticPr fontId="1"/>
  </si>
  <si>
    <t>みんなで！徳島旅行割 第２弾（R5.1.10～R5.7.31）</t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</si>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</sst>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vertical="center"/>
    </xf>
    <xf numFmtId="3" fontId="6" fillId="0" borderId="27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38" fontId="6" fillId="0" borderId="29" xfId="2" applyFont="1" applyFill="1" applyBorder="1" applyAlignment="1">
      <alignment horizontal="right" vertical="center"/>
    </xf>
    <xf numFmtId="38" fontId="6" fillId="0" borderId="31" xfId="2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31" xfId="0" applyNumberFormat="1" applyFont="1" applyFill="1" applyBorder="1" applyAlignment="1">
      <alignment horizontal="right" vertical="center"/>
    </xf>
    <xf numFmtId="3" fontId="6" fillId="0" borderId="24" xfId="0" applyNumberFormat="1" applyFont="1" applyFill="1" applyBorder="1" applyAlignment="1">
      <alignment horizontal="right" vertical="center"/>
    </xf>
    <xf numFmtId="3" fontId="6" fillId="0" borderId="25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57" fontId="6" fillId="0" borderId="2" xfId="0" applyNumberFormat="1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57" fontId="6" fillId="0" borderId="3" xfId="0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57" fontId="6" fillId="0" borderId="5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top"/>
    </xf>
    <xf numFmtId="0" fontId="6" fillId="0" borderId="17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27" xfId="0" applyFont="1" applyBorder="1" applyAlignment="1">
      <alignment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57" fontId="6" fillId="2" borderId="14" xfId="0" applyNumberFormat="1" applyFont="1" applyFill="1" applyBorder="1" applyAlignment="1">
      <alignment horizontal="center" vertical="center"/>
    </xf>
    <xf numFmtId="57" fontId="6" fillId="2" borderId="16" xfId="0" applyNumberFormat="1" applyFont="1" applyFill="1" applyBorder="1" applyAlignment="1">
      <alignment horizontal="center" vertical="center"/>
    </xf>
    <xf numFmtId="57" fontId="6" fillId="2" borderId="2" xfId="0" applyNumberFormat="1" applyFont="1" applyFill="1" applyBorder="1" applyAlignment="1">
      <alignment horizontal="center" vertical="center"/>
    </xf>
    <xf numFmtId="57" fontId="6" fillId="2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57" fontId="6" fillId="2" borderId="3" xfId="0" applyNumberFormat="1" applyFont="1" applyFill="1" applyBorder="1" applyAlignment="1">
      <alignment horizontal="center" vertical="center"/>
    </xf>
    <xf numFmtId="57" fontId="6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zoomScaleNormal="100" zoomScaleSheetLayoutView="100" workbookViewId="0">
      <selection activeCell="K14" sqref="K14"/>
    </sheetView>
  </sheetViews>
  <sheetFormatPr defaultColWidth="9" defaultRowHeight="12" x14ac:dyDescent="0.55000000000000004"/>
  <cols>
    <col min="1" max="1" width="0.75" style="1" customWidth="1"/>
    <col min="2" max="2" width="3.08203125" style="19" bestFit="1" customWidth="1"/>
    <col min="3" max="3" width="10.58203125" style="19" customWidth="1"/>
    <col min="4" max="4" width="20.58203125" style="19" customWidth="1"/>
    <col min="5" max="5" width="25.58203125" style="19" customWidth="1"/>
    <col min="6" max="6" width="10.58203125" style="19" customWidth="1"/>
    <col min="7" max="7" width="15.58203125" style="19" customWidth="1"/>
    <col min="8" max="8" width="0.83203125" style="1" customWidth="1"/>
    <col min="9" max="10" width="9" style="1" customWidth="1"/>
    <col min="11" max="11" width="19.33203125" style="1" customWidth="1"/>
    <col min="12" max="12" width="9" style="1"/>
    <col min="13" max="13" width="22" style="1" customWidth="1"/>
    <col min="14" max="14" width="21.75" style="1" customWidth="1"/>
    <col min="15" max="16384" width="9" style="1"/>
  </cols>
  <sheetData>
    <row r="1" spans="1:13" ht="18.75" customHeight="1" x14ac:dyDescent="0.55000000000000004">
      <c r="A1" s="12" t="s">
        <v>0</v>
      </c>
      <c r="B1" s="12"/>
      <c r="C1" s="12"/>
      <c r="D1" s="12"/>
      <c r="E1" s="12"/>
      <c r="F1" s="12"/>
      <c r="G1" s="12"/>
      <c r="H1" s="3"/>
    </row>
    <row r="2" spans="1:13" x14ac:dyDescent="0.55000000000000004">
      <c r="B2" s="14"/>
      <c r="C2" s="15" t="s">
        <v>1</v>
      </c>
      <c r="D2" s="16" t="s">
        <v>49</v>
      </c>
      <c r="E2" s="17"/>
      <c r="F2" s="15" t="s">
        <v>2</v>
      </c>
      <c r="G2" s="18">
        <v>45442</v>
      </c>
    </row>
    <row r="3" spans="1:13" ht="15" customHeight="1" x14ac:dyDescent="0.55000000000000004">
      <c r="B3" s="14"/>
      <c r="C3" s="17"/>
      <c r="D3" s="17"/>
      <c r="E3" s="17"/>
      <c r="F3" s="17"/>
      <c r="G3" s="17"/>
      <c r="H3" s="3"/>
    </row>
    <row r="4" spans="1:13" ht="15" customHeight="1" thickBot="1" x14ac:dyDescent="0.6">
      <c r="B4" s="19" t="s">
        <v>3</v>
      </c>
      <c r="C4" s="20" t="s">
        <v>4</v>
      </c>
      <c r="D4" s="20"/>
      <c r="E4" s="20"/>
      <c r="F4" s="20"/>
      <c r="G4" s="17"/>
    </row>
    <row r="5" spans="1:13" ht="32.25" customHeight="1" thickBot="1" x14ac:dyDescent="0.6">
      <c r="C5" s="21" t="s">
        <v>46</v>
      </c>
      <c r="D5" s="22"/>
      <c r="E5" s="23" t="s">
        <v>52</v>
      </c>
      <c r="F5" s="23"/>
      <c r="G5" s="24"/>
      <c r="H5" s="9"/>
    </row>
    <row r="6" spans="1:13" ht="15" customHeight="1" x14ac:dyDescent="0.55000000000000004">
      <c r="C6" s="25"/>
      <c r="D6" s="25"/>
      <c r="E6" s="25"/>
      <c r="F6" s="25"/>
      <c r="G6" s="25"/>
    </row>
    <row r="7" spans="1:13" ht="15" customHeight="1" thickBot="1" x14ac:dyDescent="0.6">
      <c r="B7" s="19" t="s">
        <v>6</v>
      </c>
      <c r="C7" s="20" t="s">
        <v>7</v>
      </c>
      <c r="D7" s="20"/>
      <c r="E7" s="20"/>
      <c r="F7" s="20"/>
      <c r="G7" s="25"/>
    </row>
    <row r="8" spans="1:13" ht="15" customHeight="1" x14ac:dyDescent="0.55000000000000004">
      <c r="C8" s="26" t="s">
        <v>8</v>
      </c>
      <c r="D8" s="27" t="s">
        <v>9</v>
      </c>
      <c r="E8" s="28">
        <v>5274631877</v>
      </c>
      <c r="F8" s="28"/>
      <c r="G8" s="29"/>
      <c r="H8" s="5"/>
    </row>
    <row r="9" spans="1:13" ht="15" customHeight="1" x14ac:dyDescent="0.55000000000000004">
      <c r="C9" s="30"/>
      <c r="D9" s="31" t="s">
        <v>10</v>
      </c>
      <c r="E9" s="32">
        <v>815667393</v>
      </c>
      <c r="F9" s="32"/>
      <c r="G9" s="33"/>
      <c r="H9" s="5"/>
    </row>
    <row r="10" spans="1:13" ht="15" customHeight="1" x14ac:dyDescent="0.55000000000000004">
      <c r="C10" s="30"/>
      <c r="D10" s="34" t="s">
        <v>11</v>
      </c>
      <c r="E10" s="35">
        <v>2259872838</v>
      </c>
      <c r="F10" s="35"/>
      <c r="G10" s="36"/>
      <c r="H10" s="5"/>
    </row>
    <row r="11" spans="1:13" ht="15" customHeight="1" thickBot="1" x14ac:dyDescent="0.6">
      <c r="C11" s="37" t="s">
        <v>36</v>
      </c>
      <c r="D11" s="38"/>
      <c r="E11" s="39">
        <f>SUM(E8:G10)</f>
        <v>8350172108</v>
      </c>
      <c r="F11" s="40"/>
      <c r="G11" s="41"/>
      <c r="H11" s="5"/>
    </row>
    <row r="12" spans="1:13" ht="15" customHeight="1" x14ac:dyDescent="0.55000000000000004">
      <c r="C12" s="42" t="s">
        <v>12</v>
      </c>
      <c r="D12" s="43"/>
      <c r="E12" s="43"/>
      <c r="F12" s="43"/>
      <c r="G12" s="44"/>
      <c r="H12" s="8"/>
      <c r="M12" s="11"/>
    </row>
    <row r="13" spans="1:13" ht="15" customHeight="1" x14ac:dyDescent="0.55000000000000004">
      <c r="C13" s="45" t="s">
        <v>13</v>
      </c>
      <c r="D13" s="31" t="s">
        <v>14</v>
      </c>
      <c r="E13" s="32">
        <f>816930753+682901404-E14</f>
        <v>1310668846</v>
      </c>
      <c r="F13" s="32"/>
      <c r="G13" s="33"/>
      <c r="H13" s="6"/>
      <c r="J13" s="11"/>
      <c r="L13" s="11"/>
    </row>
    <row r="14" spans="1:13" ht="15" customHeight="1" x14ac:dyDescent="0.55000000000000004">
      <c r="C14" s="45"/>
      <c r="D14" s="31" t="s">
        <v>15</v>
      </c>
      <c r="E14" s="32">
        <v>189163311</v>
      </c>
      <c r="F14" s="32"/>
      <c r="G14" s="33"/>
      <c r="H14" s="6"/>
    </row>
    <row r="15" spans="1:13" ht="15" customHeight="1" x14ac:dyDescent="0.55000000000000004">
      <c r="C15" s="45"/>
      <c r="D15" s="31" t="s">
        <v>16</v>
      </c>
      <c r="E15" s="32">
        <f>182989996+341795568</f>
        <v>524785564</v>
      </c>
      <c r="F15" s="32"/>
      <c r="G15" s="33"/>
      <c r="H15" s="6"/>
      <c r="L15" s="11"/>
    </row>
    <row r="16" spans="1:13" ht="15" customHeight="1" x14ac:dyDescent="0.55000000000000004">
      <c r="C16" s="46" t="s">
        <v>17</v>
      </c>
      <c r="D16" s="47"/>
      <c r="E16" s="35">
        <f>858657299+533285075</f>
        <v>1391942374</v>
      </c>
      <c r="F16" s="35"/>
      <c r="G16" s="36"/>
      <c r="H16" s="6"/>
      <c r="L16" s="11"/>
    </row>
    <row r="17" spans="2:8" ht="15" customHeight="1" thickBot="1" x14ac:dyDescent="0.6">
      <c r="C17" s="37" t="s">
        <v>36</v>
      </c>
      <c r="D17" s="38"/>
      <c r="E17" s="39">
        <f>SUM(E13:G16)</f>
        <v>3416560095</v>
      </c>
      <c r="F17" s="40"/>
      <c r="G17" s="41"/>
      <c r="H17" s="6"/>
    </row>
    <row r="18" spans="2:8" ht="15" customHeight="1" x14ac:dyDescent="0.55000000000000004">
      <c r="C18" s="48" t="s">
        <v>40</v>
      </c>
      <c r="D18" s="49"/>
      <c r="E18" s="50">
        <v>637227</v>
      </c>
      <c r="F18" s="50"/>
      <c r="G18" s="51"/>
      <c r="H18" s="6"/>
    </row>
    <row r="19" spans="2:8" ht="15" customHeight="1" thickBot="1" x14ac:dyDescent="0.6">
      <c r="C19" s="52" t="s">
        <v>37</v>
      </c>
      <c r="D19" s="53"/>
      <c r="E19" s="54">
        <v>64778</v>
      </c>
      <c r="F19" s="54"/>
      <c r="G19" s="55"/>
      <c r="H19" s="5"/>
    </row>
    <row r="20" spans="2:8" ht="15" customHeight="1" x14ac:dyDescent="0.55000000000000004">
      <c r="C20" s="48" t="s">
        <v>18</v>
      </c>
      <c r="D20" s="49"/>
      <c r="E20" s="56">
        <f>(E8+E10)/E18</f>
        <v>11823.894334358087</v>
      </c>
      <c r="F20" s="56"/>
      <c r="G20" s="57"/>
      <c r="H20" s="5"/>
    </row>
    <row r="21" spans="2:8" ht="15" customHeight="1" thickBot="1" x14ac:dyDescent="0.6">
      <c r="C21" s="52" t="s">
        <v>54</v>
      </c>
      <c r="D21" s="53"/>
      <c r="E21" s="58">
        <f>E9/E19</f>
        <v>12591.734740189571</v>
      </c>
      <c r="F21" s="58"/>
      <c r="G21" s="59"/>
      <c r="H21" s="5"/>
    </row>
    <row r="22" spans="2:8" ht="15" customHeight="1" x14ac:dyDescent="0.55000000000000004">
      <c r="C22" s="60" t="s">
        <v>41</v>
      </c>
      <c r="D22" s="60"/>
      <c r="E22" s="60"/>
      <c r="F22" s="60"/>
      <c r="G22" s="60"/>
      <c r="H22" s="5"/>
    </row>
    <row r="23" spans="2:8" ht="15" customHeight="1" x14ac:dyDescent="0.55000000000000004">
      <c r="C23" s="60" t="s">
        <v>47</v>
      </c>
      <c r="D23" s="60"/>
      <c r="E23" s="60"/>
      <c r="F23" s="60"/>
      <c r="G23" s="60"/>
      <c r="H23" s="5"/>
    </row>
    <row r="24" spans="2:8" ht="15" customHeight="1" x14ac:dyDescent="0.55000000000000004">
      <c r="C24" s="25"/>
      <c r="D24" s="25"/>
      <c r="E24" s="25"/>
      <c r="F24" s="25"/>
      <c r="G24" s="25"/>
    </row>
    <row r="25" spans="2:8" ht="15" customHeight="1" x14ac:dyDescent="0.55000000000000004">
      <c r="B25" s="19" t="s">
        <v>19</v>
      </c>
      <c r="C25" s="20" t="s">
        <v>20</v>
      </c>
      <c r="D25" s="20"/>
      <c r="E25" s="20"/>
      <c r="F25" s="20"/>
      <c r="G25" s="25"/>
    </row>
    <row r="26" spans="2:8" ht="12.5" thickBot="1" x14ac:dyDescent="0.6">
      <c r="C26" s="17"/>
      <c r="D26" s="17"/>
      <c r="E26" s="61" t="s">
        <v>21</v>
      </c>
      <c r="F26" s="62" t="s">
        <v>22</v>
      </c>
      <c r="G26" s="62"/>
      <c r="H26" s="4"/>
    </row>
    <row r="27" spans="2:8" ht="15" customHeight="1" x14ac:dyDescent="0.55000000000000004">
      <c r="C27" s="63" t="s">
        <v>23</v>
      </c>
      <c r="D27" s="64"/>
      <c r="E27" s="65">
        <v>44845</v>
      </c>
      <c r="F27" s="66">
        <v>45107</v>
      </c>
      <c r="G27" s="67"/>
      <c r="H27" s="7"/>
    </row>
    <row r="28" spans="2:8" ht="15" customHeight="1" thickBot="1" x14ac:dyDescent="0.6">
      <c r="C28" s="68" t="s">
        <v>24</v>
      </c>
      <c r="D28" s="69"/>
      <c r="E28" s="70">
        <v>44845</v>
      </c>
      <c r="F28" s="71">
        <v>45129</v>
      </c>
      <c r="G28" s="72"/>
      <c r="H28" s="7"/>
    </row>
    <row r="29" spans="2:8" ht="15" customHeight="1" thickBot="1" x14ac:dyDescent="0.6">
      <c r="C29" s="68" t="s">
        <v>43</v>
      </c>
      <c r="D29" s="69"/>
      <c r="E29" s="73">
        <v>280</v>
      </c>
      <c r="F29" s="74"/>
      <c r="G29" s="75"/>
      <c r="H29" s="7"/>
    </row>
    <row r="30" spans="2:8" ht="15" customHeight="1" x14ac:dyDescent="0.55000000000000004">
      <c r="C30" s="76" t="s">
        <v>44</v>
      </c>
      <c r="D30" s="76"/>
      <c r="E30" s="77"/>
      <c r="F30" s="77"/>
      <c r="G30" s="77"/>
      <c r="H30" s="7"/>
    </row>
    <row r="31" spans="2:8" ht="15" customHeight="1" x14ac:dyDescent="0.55000000000000004">
      <c r="C31" s="25"/>
      <c r="D31" s="25"/>
      <c r="E31" s="25"/>
      <c r="F31" s="25"/>
      <c r="G31" s="25"/>
    </row>
    <row r="32" spans="2:8" ht="15" customHeight="1" thickBot="1" x14ac:dyDescent="0.6">
      <c r="B32" s="19" t="s">
        <v>25</v>
      </c>
      <c r="C32" s="78" t="s">
        <v>26</v>
      </c>
      <c r="D32" s="78"/>
      <c r="E32" s="78"/>
      <c r="F32" s="78"/>
    </row>
    <row r="33" spans="2:8" ht="15" customHeight="1" x14ac:dyDescent="0.55000000000000004">
      <c r="C33" s="79" t="s">
        <v>27</v>
      </c>
      <c r="D33" s="80" t="s">
        <v>28</v>
      </c>
      <c r="E33" s="81">
        <f>(SUM(E13:G14))/(SUM(E13:G15))</f>
        <v>0.74079770291608549</v>
      </c>
      <c r="F33" s="81"/>
      <c r="G33" s="82"/>
    </row>
    <row r="34" spans="2:8" ht="15" customHeight="1" thickBot="1" x14ac:dyDescent="0.6">
      <c r="C34" s="83"/>
      <c r="D34" s="84" t="s">
        <v>29</v>
      </c>
      <c r="E34" s="85">
        <f>E15/(SUM(E13:G15))</f>
        <v>0.25920229708391451</v>
      </c>
      <c r="F34" s="85"/>
      <c r="G34" s="86"/>
    </row>
    <row r="35" spans="2:8" ht="15" customHeight="1" x14ac:dyDescent="0.55000000000000004"/>
    <row r="36" spans="2:8" ht="15" customHeight="1" thickBot="1" x14ac:dyDescent="0.6">
      <c r="B36" s="19" t="s">
        <v>30</v>
      </c>
      <c r="C36" s="13" t="s">
        <v>31</v>
      </c>
      <c r="D36" s="13"/>
      <c r="E36" s="13"/>
      <c r="F36" s="13"/>
      <c r="G36" s="13"/>
      <c r="H36" s="13"/>
    </row>
    <row r="37" spans="2:8" ht="70" customHeight="1" thickBot="1" x14ac:dyDescent="0.6">
      <c r="C37" s="2" t="s">
        <v>32</v>
      </c>
      <c r="D37" s="23" t="s">
        <v>50</v>
      </c>
      <c r="E37" s="23"/>
      <c r="F37" s="23"/>
      <c r="G37" s="24"/>
      <c r="H37" s="9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topLeftCell="A10" zoomScaleNormal="100" zoomScaleSheetLayoutView="100" workbookViewId="0">
      <selection activeCell="N11" sqref="N1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51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415852808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34125230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283022190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733000228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147156055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9721122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83490206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133918500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374285883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54442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2602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12837.055912714448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13115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21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0.65265584307667901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0.34734415692332099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EBF-BAC0-4D0E-91D2-7078EC183D6F}">
  <dimension ref="A1:N35"/>
  <sheetViews>
    <sheetView view="pageBreakPreview" zoomScaleNormal="100" zoomScaleSheetLayoutView="100" workbookViewId="0">
      <selection activeCell="O19" sqref="O1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51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891124857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106637592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415400553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1413163002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300384492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35829195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128921892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275813500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740949079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102252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8213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12777.504694284708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12984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30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0.72282943335108751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0.27717056664891249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3A0C-DCDD-43C3-8768-281148BCE611}">
  <dimension ref="A1:N35"/>
  <sheetViews>
    <sheetView view="pageBreakPreview" zoomScaleNormal="100" zoomScaleSheetLayoutView="100" workbookViewId="0">
      <selection activeCell="P15" sqref="P1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51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707874602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112616975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261110549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1081602126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240372272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39244325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82052066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224473500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586142163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79556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8425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12179.912904117855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13367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27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0.77312918039570377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0.22687081960429623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ECB8-3DCD-4E99-9F01-69B1C65DB205}">
  <dimension ref="A1:N35"/>
  <sheetViews>
    <sheetView view="pageBreakPreview" zoomScaleNormal="100" zoomScaleSheetLayoutView="100" workbookViewId="0">
      <selection activeCell="M12" sqref="M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53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205507855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10489248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126153265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342150368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41229224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1617725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21154800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58025248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122026997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34062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847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9736.9831483764901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12384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21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0.66946528289406593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0.33053471710593407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6244-3B85-4A89-8D0A-1C0F57890548}">
  <dimension ref="A1:N35"/>
  <sheetViews>
    <sheetView view="pageBreakPreview" zoomScaleNormal="100" zoomScaleSheetLayoutView="100" workbookViewId="0">
      <selection activeCell="L11" sqref="L1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53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536856225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42645460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216040794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795542479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102493611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8015548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35158700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131973450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277641309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67896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3380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11088.974593495936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12617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28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0.75863790240783313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0.24136209759216684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C682-DEA3-4127-9F1A-0FA3615C4155}">
  <dimension ref="A1:N35"/>
  <sheetViews>
    <sheetView view="pageBreakPreview" zoomScaleNormal="100" zoomScaleSheetLayoutView="100" workbookViewId="0">
      <selection activeCell="C4" sqref="C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53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918121475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99386460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319062293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1336570228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167763924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18727025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56754100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176288776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419533825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102780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8241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12037.203424790816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12060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31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0.7666793209838364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0.23332067901616366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DF91-06F6-442F-9244-2DE4B67D6E49}">
  <dimension ref="A1:N35"/>
  <sheetViews>
    <sheetView view="pageBreakPreview" zoomScaleNormal="100" zoomScaleSheetLayoutView="100" workbookViewId="0">
      <selection activeCell="P10" sqref="P10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53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395052800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47826676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229328622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672208098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73663070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7436448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41576200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110795974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233471692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58701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3937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10636.640295736019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12148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30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0.66108859456604119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0.33891140543395881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4AE8-4848-4D04-9AA7-990804F9DA37}">
  <dimension ref="A1:N35"/>
  <sheetViews>
    <sheetView view="pageBreakPreview" zoomScaleNormal="100" zoomScaleSheetLayoutView="100" workbookViewId="0">
      <selection activeCell="M13" sqref="M1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53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602009695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99141531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249418508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950569734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118997828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19255465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44752000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136503934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319509227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75437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7869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11286.612709943396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12599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31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0.75546062484651744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0.24453937515348259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6E96-E9AC-423D-B9A2-A5701BD9AF99}">
  <dimension ref="A1:N35"/>
  <sheetViews>
    <sheetView view="pageBreakPreview" zoomScaleNormal="100" zoomScaleSheetLayoutView="100" workbookViewId="0">
      <selection activeCell="N10" sqref="N10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53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591680320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198113355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160336064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950129739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115050970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36815237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30925600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134768432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317560239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61390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16095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12249.818928164195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12309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30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0.83081517433656094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0.16918482566343906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53C6-4C63-42F0-99D1-ED7801DEC4A5}">
  <dimension ref="A1:N35"/>
  <sheetViews>
    <sheetView view="pageBreakPreview" zoomScaleNormal="100" zoomScaleSheetLayoutView="100" workbookViewId="0">
      <selection activeCell="M12" sqref="M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9" customWidth="1"/>
    <col min="4" max="4" width="22.58203125" style="19" customWidth="1"/>
    <col min="5" max="5" width="14.08203125" style="19" customWidth="1"/>
    <col min="6" max="6" width="10.58203125" style="19" customWidth="1"/>
    <col min="7" max="8" width="7.33203125" style="19" customWidth="1"/>
    <col min="9" max="9" width="10.58203125" style="19" customWidth="1"/>
    <col min="10" max="10" width="0.83203125" style="1" customWidth="1"/>
    <col min="11" max="11" width="8.33203125" style="1" customWidth="1"/>
    <col min="12" max="12" width="7.83203125" style="1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4" ht="15" customHeight="1" thickBot="1" x14ac:dyDescent="0.6">
      <c r="B2" s="1" t="s">
        <v>3</v>
      </c>
      <c r="C2" s="78" t="s">
        <v>4</v>
      </c>
      <c r="D2" s="78"/>
      <c r="E2" s="78"/>
      <c r="F2" s="78"/>
      <c r="G2" s="78"/>
      <c r="H2" s="87"/>
    </row>
    <row r="3" spans="1:14" ht="19.5" customHeight="1" thickBot="1" x14ac:dyDescent="0.6">
      <c r="C3" s="88" t="s">
        <v>5</v>
      </c>
      <c r="D3" s="89"/>
      <c r="E3" s="90" t="s">
        <v>53</v>
      </c>
      <c r="F3" s="91"/>
      <c r="G3" s="91"/>
      <c r="H3" s="91"/>
      <c r="I3" s="92"/>
    </row>
    <row r="4" spans="1:14" ht="15" customHeight="1" x14ac:dyDescent="0.55000000000000004"/>
    <row r="5" spans="1:14" ht="15" customHeight="1" thickBot="1" x14ac:dyDescent="0.6">
      <c r="B5" s="1" t="s">
        <v>6</v>
      </c>
      <c r="C5" s="78" t="s">
        <v>7</v>
      </c>
      <c r="D5" s="78"/>
      <c r="E5" s="78"/>
      <c r="F5" s="78"/>
      <c r="G5" s="78"/>
    </row>
    <row r="6" spans="1:14" ht="15" customHeight="1" x14ac:dyDescent="0.55000000000000004">
      <c r="C6" s="93" t="s">
        <v>8</v>
      </c>
      <c r="D6" s="94" t="s">
        <v>9</v>
      </c>
      <c r="E6" s="95">
        <v>10551240</v>
      </c>
      <c r="F6" s="95"/>
      <c r="G6" s="95"/>
      <c r="H6" s="95"/>
      <c r="I6" s="96"/>
    </row>
    <row r="7" spans="1:14" ht="15" customHeight="1" x14ac:dyDescent="0.55000000000000004">
      <c r="C7" s="97"/>
      <c r="D7" s="98" t="s">
        <v>10</v>
      </c>
      <c r="E7" s="99">
        <v>64684866</v>
      </c>
      <c r="F7" s="99"/>
      <c r="G7" s="99"/>
      <c r="H7" s="99"/>
      <c r="I7" s="100"/>
    </row>
    <row r="8" spans="1:14" ht="15" customHeight="1" x14ac:dyDescent="0.55000000000000004">
      <c r="C8" s="101"/>
      <c r="D8" s="102" t="s">
        <v>11</v>
      </c>
      <c r="E8" s="103">
        <v>0</v>
      </c>
      <c r="F8" s="103"/>
      <c r="G8" s="103"/>
      <c r="H8" s="103"/>
      <c r="I8" s="104"/>
    </row>
    <row r="9" spans="1:14" ht="15" customHeight="1" thickBot="1" x14ac:dyDescent="0.6">
      <c r="C9" s="105" t="s">
        <v>36</v>
      </c>
      <c r="D9" s="106"/>
      <c r="E9" s="107">
        <f>SUM(E6:I8)</f>
        <v>75236106</v>
      </c>
      <c r="F9" s="108"/>
      <c r="G9" s="108"/>
      <c r="H9" s="108"/>
      <c r="I9" s="109"/>
    </row>
    <row r="10" spans="1:14" ht="15" customHeight="1" x14ac:dyDescent="0.55000000000000004">
      <c r="C10" s="110" t="s">
        <v>12</v>
      </c>
      <c r="D10" s="111"/>
      <c r="E10" s="111"/>
      <c r="F10" s="111"/>
      <c r="G10" s="111"/>
      <c r="H10" s="111"/>
      <c r="I10" s="112"/>
    </row>
    <row r="11" spans="1:14" ht="15" customHeight="1" x14ac:dyDescent="0.55000000000000004">
      <c r="C11" s="113" t="s">
        <v>34</v>
      </c>
      <c r="D11" s="114" t="s">
        <v>14</v>
      </c>
      <c r="E11" s="99">
        <v>3557400</v>
      </c>
      <c r="F11" s="99"/>
      <c r="G11" s="99"/>
      <c r="H11" s="99"/>
      <c r="I11" s="100"/>
    </row>
    <row r="12" spans="1:14" ht="15" customHeight="1" x14ac:dyDescent="0.55000000000000004">
      <c r="C12" s="113"/>
      <c r="D12" s="114" t="s">
        <v>35</v>
      </c>
      <c r="E12" s="99">
        <v>12501221</v>
      </c>
      <c r="F12" s="99"/>
      <c r="G12" s="99"/>
      <c r="H12" s="99"/>
      <c r="I12" s="100"/>
    </row>
    <row r="13" spans="1:14" ht="15" customHeight="1" x14ac:dyDescent="0.55000000000000004">
      <c r="C13" s="113"/>
      <c r="D13" s="115" t="s">
        <v>16</v>
      </c>
      <c r="E13" s="99">
        <v>0</v>
      </c>
      <c r="F13" s="99"/>
      <c r="G13" s="99"/>
      <c r="H13" s="99"/>
      <c r="I13" s="100"/>
      <c r="M13" s="10"/>
      <c r="N13" s="10"/>
    </row>
    <row r="14" spans="1:14" ht="15" customHeight="1" x14ac:dyDescent="0.55000000000000004">
      <c r="C14" s="116" t="s">
        <v>17</v>
      </c>
      <c r="D14" s="117"/>
      <c r="E14" s="103">
        <v>9381060</v>
      </c>
      <c r="F14" s="103"/>
      <c r="G14" s="103"/>
      <c r="H14" s="103"/>
      <c r="I14" s="104"/>
    </row>
    <row r="15" spans="1:14" ht="15" customHeight="1" thickBot="1" x14ac:dyDescent="0.6">
      <c r="C15" s="118" t="s">
        <v>36</v>
      </c>
      <c r="D15" s="119"/>
      <c r="E15" s="120">
        <f>SUM(E11:I14)</f>
        <v>25439681</v>
      </c>
      <c r="F15" s="120"/>
      <c r="G15" s="120"/>
      <c r="H15" s="120"/>
      <c r="I15" s="121"/>
    </row>
    <row r="16" spans="1:14" ht="15" customHeight="1" x14ac:dyDescent="0.55000000000000004">
      <c r="C16" s="122" t="s">
        <v>39</v>
      </c>
      <c r="D16" s="123"/>
      <c r="E16" s="124">
        <v>711</v>
      </c>
      <c r="F16" s="124"/>
      <c r="G16" s="124"/>
      <c r="H16" s="124"/>
      <c r="I16" s="125"/>
    </row>
    <row r="17" spans="2:9" ht="15" customHeight="1" thickBot="1" x14ac:dyDescent="0.6">
      <c r="C17" s="101" t="s">
        <v>37</v>
      </c>
      <c r="D17" s="126"/>
      <c r="E17" s="127">
        <v>5169</v>
      </c>
      <c r="F17" s="127"/>
      <c r="G17" s="127"/>
      <c r="H17" s="127"/>
      <c r="I17" s="128"/>
    </row>
    <row r="18" spans="2:9" ht="15" customHeight="1" x14ac:dyDescent="0.55000000000000004">
      <c r="C18" s="122" t="s">
        <v>18</v>
      </c>
      <c r="D18" s="123"/>
      <c r="E18" s="95">
        <f>(E6+E8)/E16</f>
        <v>14840</v>
      </c>
      <c r="F18" s="95"/>
      <c r="G18" s="95"/>
      <c r="H18" s="95"/>
      <c r="I18" s="96"/>
    </row>
    <row r="19" spans="2:9" ht="15" customHeight="1" thickBot="1" x14ac:dyDescent="0.6">
      <c r="C19" s="129" t="s">
        <v>38</v>
      </c>
      <c r="D19" s="130"/>
      <c r="E19" s="131">
        <f>E7/E17</f>
        <v>12514</v>
      </c>
      <c r="F19" s="131"/>
      <c r="G19" s="131"/>
      <c r="H19" s="131"/>
      <c r="I19" s="132"/>
    </row>
    <row r="20" spans="2:9" ht="15" customHeight="1" x14ac:dyDescent="0.55000000000000004">
      <c r="C20" s="133" t="s">
        <v>42</v>
      </c>
      <c r="D20" s="133"/>
      <c r="E20" s="133"/>
      <c r="F20" s="133"/>
      <c r="G20" s="133"/>
      <c r="H20" s="133"/>
      <c r="I20" s="133"/>
    </row>
    <row r="21" spans="2:9" ht="15" customHeight="1" x14ac:dyDescent="0.55000000000000004">
      <c r="C21" s="133" t="s">
        <v>45</v>
      </c>
      <c r="D21" s="133"/>
      <c r="E21" s="133"/>
      <c r="F21" s="133"/>
      <c r="G21" s="133"/>
      <c r="H21" s="133"/>
      <c r="I21" s="133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8" t="s">
        <v>20</v>
      </c>
      <c r="D23" s="78"/>
      <c r="E23" s="78"/>
      <c r="F23" s="78"/>
      <c r="G23" s="78"/>
    </row>
    <row r="24" spans="2:9" ht="12.5" thickBot="1" x14ac:dyDescent="0.6">
      <c r="C24" s="87"/>
      <c r="D24" s="87"/>
      <c r="E24" s="134" t="s">
        <v>21</v>
      </c>
      <c r="F24" s="134"/>
      <c r="G24" s="134" t="s">
        <v>22</v>
      </c>
      <c r="H24" s="134"/>
      <c r="I24" s="134"/>
    </row>
    <row r="25" spans="2:9" ht="15" customHeight="1" x14ac:dyDescent="0.55000000000000004">
      <c r="C25" s="135" t="s">
        <v>23</v>
      </c>
      <c r="D25" s="136"/>
      <c r="E25" s="137"/>
      <c r="F25" s="138"/>
      <c r="G25" s="139"/>
      <c r="H25" s="139"/>
      <c r="I25" s="140"/>
    </row>
    <row r="26" spans="2:9" ht="15" customHeight="1" thickBot="1" x14ac:dyDescent="0.6">
      <c r="C26" s="141" t="s">
        <v>24</v>
      </c>
      <c r="D26" s="142"/>
      <c r="E26" s="143"/>
      <c r="F26" s="143"/>
      <c r="G26" s="143"/>
      <c r="H26" s="143"/>
      <c r="I26" s="144"/>
    </row>
    <row r="27" spans="2:9" ht="15" customHeight="1" thickBot="1" x14ac:dyDescent="0.6">
      <c r="C27" s="145" t="s">
        <v>48</v>
      </c>
      <c r="D27" s="146"/>
      <c r="E27" s="147">
        <v>31</v>
      </c>
      <c r="F27" s="148"/>
      <c r="G27" s="148"/>
      <c r="H27" s="148"/>
      <c r="I27" s="149"/>
    </row>
    <row r="28" spans="2:9" ht="15" customHeight="1" x14ac:dyDescent="0.55000000000000004">
      <c r="C28" s="150" t="s">
        <v>44</v>
      </c>
      <c r="D28" s="150"/>
      <c r="E28" s="151"/>
      <c r="F28" s="151"/>
      <c r="G28" s="151"/>
      <c r="H28" s="151"/>
      <c r="I28" s="151"/>
    </row>
    <row r="29" spans="2:9" ht="15" customHeight="1" x14ac:dyDescent="0.55000000000000004"/>
    <row r="30" spans="2:9" ht="15" customHeight="1" thickBot="1" x14ac:dyDescent="0.6">
      <c r="B30" s="1" t="s">
        <v>25</v>
      </c>
      <c r="C30" s="78" t="s">
        <v>26</v>
      </c>
      <c r="D30" s="78"/>
      <c r="E30" s="78"/>
      <c r="F30" s="78"/>
      <c r="G30" s="78"/>
    </row>
    <row r="31" spans="2:9" ht="15" customHeight="1" x14ac:dyDescent="0.55000000000000004">
      <c r="C31" s="79" t="s">
        <v>27</v>
      </c>
      <c r="D31" s="80" t="s">
        <v>28</v>
      </c>
      <c r="E31" s="81">
        <f>(SUM(E11:I12))/(SUM(E11:I13))</f>
        <v>1</v>
      </c>
      <c r="F31" s="81"/>
      <c r="G31" s="81"/>
      <c r="H31" s="81"/>
      <c r="I31" s="82"/>
    </row>
    <row r="32" spans="2:9" ht="15" customHeight="1" thickBot="1" x14ac:dyDescent="0.6">
      <c r="C32" s="83"/>
      <c r="D32" s="84" t="s">
        <v>29</v>
      </c>
      <c r="E32" s="85">
        <f>E13/(SUM(E11:I13))</f>
        <v>0</v>
      </c>
      <c r="F32" s="85"/>
      <c r="G32" s="85"/>
      <c r="H32" s="85"/>
      <c r="I32" s="86"/>
    </row>
    <row r="33" spans="2:9" ht="15" customHeight="1" x14ac:dyDescent="0.55000000000000004"/>
    <row r="34" spans="2:9" ht="15" customHeight="1" thickBot="1" x14ac:dyDescent="0.6">
      <c r="B34" s="1" t="s">
        <v>30</v>
      </c>
      <c r="C34" s="78" t="s">
        <v>31</v>
      </c>
      <c r="D34" s="78"/>
      <c r="E34" s="78"/>
      <c r="F34" s="78"/>
      <c r="G34" s="78"/>
      <c r="H34" s="78"/>
      <c r="I34" s="78"/>
    </row>
    <row r="35" spans="2:9" ht="70" customHeight="1" thickBot="1" x14ac:dyDescent="0.6">
      <c r="C35" s="2" t="s">
        <v>32</v>
      </c>
      <c r="D35" s="152"/>
      <c r="E35" s="153"/>
      <c r="F35" s="153"/>
      <c r="G35" s="153"/>
      <c r="H35" s="153"/>
      <c r="I35" s="154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2024-06-20T01:43:11Z</dcterms:modified>
  <cp:category/>
  <cp:contentStatus/>
</cp:coreProperties>
</file>