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77DA932-B5B0-499A-A347-6D00B067A076}" xr6:coauthVersionLast="47" xr6:coauthVersionMax="47" xr10:uidLastSave="{00000000-0000-0000-0000-000000000000}"/>
  <bookViews>
    <workbookView xWindow="-28920" yWindow="-120" windowWidth="29040" windowHeight="15840" tabRatio="880" xr2:uid="{00000000-000D-0000-FFFF-FFFF00000000}"/>
  </bookViews>
  <sheets>
    <sheet name="効果検証様式（集計値）" sheetId="1" r:id="rId1"/>
    <sheet name="R3.6" sheetId="90" r:id="rId2"/>
    <sheet name="R3.7" sheetId="132" r:id="rId3"/>
    <sheet name="R3.8" sheetId="133" r:id="rId4"/>
    <sheet name="R3.9" sheetId="120" r:id="rId5"/>
    <sheet name="R3.10" sheetId="134" r:id="rId6"/>
    <sheet name="R3.11" sheetId="135" r:id="rId7"/>
    <sheet name="R3.12" sheetId="136" r:id="rId8"/>
    <sheet name="R4.1" sheetId="137" r:id="rId9"/>
    <sheet name="R4.2" sheetId="138" r:id="rId10"/>
    <sheet name="R4.3" sheetId="139" r:id="rId11"/>
    <sheet name="R4.4" sheetId="140" r:id="rId12"/>
    <sheet name="R4.5" sheetId="141" r:id="rId13"/>
    <sheet name="R4.6" sheetId="142" r:id="rId14"/>
    <sheet name="R4.7" sheetId="143" r:id="rId15"/>
    <sheet name="R4.8" sheetId="144" r:id="rId16"/>
    <sheet name="R4.9" sheetId="145" r:id="rId17"/>
    <sheet name="R4.10" sheetId="146" r:id="rId18"/>
  </sheets>
  <definedNames>
    <definedName name="_xlnm.Print_Area" localSheetId="5">'R3.10'!$A$1:$J$56</definedName>
    <definedName name="_xlnm.Print_Area" localSheetId="6">'R3.11'!$A$1:$J$56</definedName>
    <definedName name="_xlnm.Print_Area" localSheetId="7">'R3.12'!$A$1:$J$56</definedName>
    <definedName name="_xlnm.Print_Area" localSheetId="1">'R3.6'!$A$1:$J$56</definedName>
    <definedName name="_xlnm.Print_Area" localSheetId="2">'R3.7'!$A$1:$J$56</definedName>
    <definedName name="_xlnm.Print_Area" localSheetId="3">'R3.8'!$A$1:$J$56</definedName>
    <definedName name="_xlnm.Print_Area" localSheetId="4">'R3.9'!$A$1:$J$56</definedName>
    <definedName name="_xlnm.Print_Area" localSheetId="8">'R4.1'!$A$1:$J$56</definedName>
    <definedName name="_xlnm.Print_Area" localSheetId="17">'R4.10'!$A$1:$J$56</definedName>
    <definedName name="_xlnm.Print_Area" localSheetId="9">'R4.2'!$A$1:$J$56</definedName>
    <definedName name="_xlnm.Print_Area" localSheetId="10">'R4.3'!$A$1:$J$56</definedName>
    <definedName name="_xlnm.Print_Area" localSheetId="11">'R4.4'!$A$1:$J$56</definedName>
    <definedName name="_xlnm.Print_Area" localSheetId="12">'R4.5'!$A$1:$J$56</definedName>
    <definedName name="_xlnm.Print_Area" localSheetId="13">'R4.6'!$A$1:$J$56</definedName>
    <definedName name="_xlnm.Print_Area" localSheetId="14">'R4.7'!$A$1:$J$56</definedName>
    <definedName name="_xlnm.Print_Area" localSheetId="15">'R4.8'!$A$1:$J$56</definedName>
    <definedName name="_xlnm.Print_Area" localSheetId="16">'R4.9'!$A$1:$J$56</definedName>
    <definedName name="_xlnm.Print_Area" localSheetId="0">'効果検証様式（集計値）'!$A$1:$H$40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90" l="1"/>
  <c r="E38" i="90"/>
  <c r="E19" i="1"/>
  <c r="E52" i="146" l="1"/>
  <c r="E51" i="146"/>
  <c r="E35" i="146"/>
  <c r="E39" i="146"/>
  <c r="E52" i="145"/>
  <c r="E51" i="145"/>
  <c r="E35" i="145"/>
  <c r="E52" i="144"/>
  <c r="E51" i="144"/>
  <c r="E35" i="144"/>
  <c r="E39" i="144"/>
  <c r="E52" i="143"/>
  <c r="E51" i="143"/>
  <c r="E35" i="143"/>
  <c r="E39" i="143"/>
  <c r="E52" i="142"/>
  <c r="E51" i="142"/>
  <c r="E35" i="142"/>
  <c r="E52" i="141"/>
  <c r="E51" i="141"/>
  <c r="E35" i="141"/>
  <c r="E52" i="140"/>
  <c r="E51" i="140"/>
  <c r="E35" i="140"/>
  <c r="E52" i="139"/>
  <c r="E51" i="139"/>
  <c r="E35" i="139"/>
  <c r="E52" i="138"/>
  <c r="E51" i="138"/>
  <c r="E35" i="138"/>
  <c r="E52" i="137"/>
  <c r="E51" i="137"/>
  <c r="E35" i="137"/>
  <c r="E52" i="136"/>
  <c r="E51" i="136"/>
  <c r="E35" i="136"/>
  <c r="E39" i="136"/>
  <c r="E52" i="135"/>
  <c r="E51" i="135"/>
  <c r="E35" i="135"/>
  <c r="E39" i="135"/>
  <c r="E52" i="134"/>
  <c r="E51" i="134"/>
  <c r="E35" i="134"/>
  <c r="E39" i="133"/>
  <c r="E52" i="133"/>
  <c r="E51" i="133"/>
  <c r="E35" i="133"/>
  <c r="E52" i="132"/>
  <c r="E51" i="132"/>
  <c r="E35" i="132"/>
  <c r="E39" i="132"/>
  <c r="E10" i="90"/>
  <c r="E10" i="146" l="1"/>
  <c r="E38" i="146"/>
  <c r="E39" i="145"/>
  <c r="E10" i="145"/>
  <c r="E38" i="145"/>
  <c r="E10" i="144"/>
  <c r="E38" i="144"/>
  <c r="E10" i="143"/>
  <c r="E38" i="143"/>
  <c r="E39" i="142"/>
  <c r="E38" i="142"/>
  <c r="E10" i="142"/>
  <c r="E39" i="141"/>
  <c r="E38" i="141"/>
  <c r="E10" i="141"/>
  <c r="E10" i="140"/>
  <c r="E38" i="140"/>
  <c r="E39" i="140"/>
  <c r="E38" i="139"/>
  <c r="E39" i="139"/>
  <c r="E10" i="139"/>
  <c r="E39" i="138"/>
  <c r="E10" i="138"/>
  <c r="E38" i="138"/>
  <c r="E38" i="137"/>
  <c r="E39" i="137"/>
  <c r="E10" i="137"/>
  <c r="E38" i="136"/>
  <c r="E10" i="136"/>
  <c r="E38" i="135"/>
  <c r="E10" i="135"/>
  <c r="E39" i="134"/>
  <c r="E38" i="134"/>
  <c r="E10" i="134"/>
  <c r="E10" i="133"/>
  <c r="E38" i="133"/>
  <c r="E38" i="132"/>
  <c r="E10" i="132"/>
  <c r="E22" i="1" l="1"/>
  <c r="E12" i="1"/>
  <c r="E36" i="1"/>
  <c r="E35" i="1"/>
  <c r="E35" i="120" l="1"/>
  <c r="E10" i="120"/>
  <c r="E35" i="90" l="1"/>
  <c r="E23" i="1" l="1"/>
  <c r="E52" i="90" l="1"/>
  <c r="E51" i="90"/>
</calcChain>
</file>

<file path=xl/sharedStrings.xml><?xml version="1.0" encoding="utf-8"?>
<sst xmlns="http://schemas.openxmlformats.org/spreadsheetml/2006/main" count="1255" uniqueCount="73">
  <si>
    <t>都道府県名</t>
    <rPh sb="0" eb="4">
      <t>トドウフケン</t>
    </rPh>
    <rPh sb="4" eb="5">
      <t>メイ</t>
    </rPh>
    <phoneticPr fontId="2"/>
  </si>
  <si>
    <t>作成年月日</t>
    <rPh sb="0" eb="2">
      <t>サクセイ</t>
    </rPh>
    <rPh sb="2" eb="5">
      <t>ネンガッピ</t>
    </rPh>
    <phoneticPr fontId="2"/>
  </si>
  <si>
    <t>①</t>
    <phoneticPr fontId="2"/>
  </si>
  <si>
    <t>対象商品の内容</t>
    <phoneticPr fontId="2"/>
  </si>
  <si>
    <t>事業名（実施期間）</t>
    <rPh sb="0" eb="3">
      <t>ジギョウメイ</t>
    </rPh>
    <rPh sb="4" eb="8">
      <t>ジッシキカン</t>
    </rPh>
    <phoneticPr fontId="2"/>
  </si>
  <si>
    <t>②</t>
    <phoneticPr fontId="2"/>
  </si>
  <si>
    <t>対象商品の数量</t>
    <rPh sb="5" eb="7">
      <t>スウリョウ</t>
    </rPh>
    <phoneticPr fontId="2"/>
  </si>
  <si>
    <t>販売金額（円）</t>
    <rPh sb="0" eb="2">
      <t>ハンバイ</t>
    </rPh>
    <rPh sb="2" eb="4">
      <t>キンガク</t>
    </rPh>
    <rPh sb="5" eb="6">
      <t>エン</t>
    </rPh>
    <phoneticPr fontId="2"/>
  </si>
  <si>
    <t>②-1：旅行会社経由</t>
    <rPh sb="4" eb="6">
      <t>リョコウ</t>
    </rPh>
    <rPh sb="6" eb="8">
      <t>カイシャ</t>
    </rPh>
    <rPh sb="8" eb="10">
      <t>ケイユ</t>
    </rPh>
    <phoneticPr fontId="2"/>
  </si>
  <si>
    <t>②-2：旅行会社経由（日帰り）</t>
    <rPh sb="11" eb="13">
      <t>ヒガエ</t>
    </rPh>
    <phoneticPr fontId="2"/>
  </si>
  <si>
    <t>②-3：宿直販等</t>
    <rPh sb="4" eb="5">
      <t>ヤド</t>
    </rPh>
    <rPh sb="5" eb="7">
      <t>チョクハン</t>
    </rPh>
    <rPh sb="7" eb="8">
      <t>トウ</t>
    </rPh>
    <phoneticPr fontId="2"/>
  </si>
  <si>
    <t>②-4：宿直販等（日帰り）</t>
    <rPh sb="9" eb="11">
      <t>ヒガエ</t>
    </rPh>
    <phoneticPr fontId="2"/>
  </si>
  <si>
    <t>補助金額（円）</t>
    <rPh sb="5" eb="6">
      <t>エン</t>
    </rPh>
    <phoneticPr fontId="2"/>
  </si>
  <si>
    <t>旅行割引額</t>
    <rPh sb="0" eb="2">
      <t>リョコウ</t>
    </rPh>
    <rPh sb="2" eb="4">
      <t>ワリビキ</t>
    </rPh>
    <rPh sb="4" eb="5">
      <t>ガク</t>
    </rPh>
    <phoneticPr fontId="2"/>
  </si>
  <si>
    <t>②-5：旅行会社経由</t>
    <rPh sb="4" eb="6">
      <t>リョコウ</t>
    </rPh>
    <rPh sb="6" eb="8">
      <t>カイシャ</t>
    </rPh>
    <rPh sb="8" eb="10">
      <t>ケイユ</t>
    </rPh>
    <phoneticPr fontId="2"/>
  </si>
  <si>
    <t>②-7：宿直販等</t>
    <rPh sb="4" eb="5">
      <t>ヤド</t>
    </rPh>
    <rPh sb="5" eb="7">
      <t>チョクハン</t>
    </rPh>
    <rPh sb="7" eb="8">
      <t>トウ</t>
    </rPh>
    <phoneticPr fontId="2"/>
  </si>
  <si>
    <t xml:space="preserve">②-8：宿直販等（日帰り）　　 </t>
    <rPh sb="9" eb="11">
      <t>ヒガエ</t>
    </rPh>
    <phoneticPr fontId="2"/>
  </si>
  <si>
    <t>②-9：ｸｰﾎﾟﾝ使用額</t>
    <phoneticPr fontId="2"/>
  </si>
  <si>
    <t>②-11：延べ旅行者数（日帰り）（人）　</t>
    <rPh sb="12" eb="14">
      <t>ヒガエ</t>
    </rPh>
    <phoneticPr fontId="2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</si>
  <si>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2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</si>
  <si>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</si>
  <si>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③</t>
    <phoneticPr fontId="2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</si>
  <si>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</si>
  <si>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</si>
  <si>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</si>
  <si>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③-1：販売期間</t>
    <rPh sb="4" eb="6">
      <t>ハンバイ</t>
    </rPh>
    <rPh sb="6" eb="8">
      <t>キカン</t>
    </rPh>
    <phoneticPr fontId="2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</si>
  <si>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2"/>
  </si>
  <si>
    <t>④</t>
    <phoneticPr fontId="2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</si>
  <si>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2"/>
  </si>
  <si>
    <t>販路ごとの販売割合</t>
    <rPh sb="0" eb="2">
      <t>ハンロ</t>
    </rPh>
    <rPh sb="5" eb="7">
      <t>ハンバイ</t>
    </rPh>
    <rPh sb="7" eb="9">
      <t>ワリアイ</t>
    </rPh>
    <phoneticPr fontId="2"/>
  </si>
  <si>
    <t>④-1：旅行会社経由</t>
    <rPh sb="4" eb="6">
      <t>リョコウ</t>
    </rPh>
    <rPh sb="6" eb="8">
      <t>カイシャ</t>
    </rPh>
    <rPh sb="8" eb="10">
      <t>ケイユ</t>
    </rPh>
    <phoneticPr fontId="2"/>
  </si>
  <si>
    <t>④-2：宿直販等</t>
    <rPh sb="4" eb="5">
      <t>ヤド</t>
    </rPh>
    <rPh sb="5" eb="7">
      <t>チョクハン</t>
    </rPh>
    <rPh sb="7" eb="8">
      <t>トウ</t>
    </rPh>
    <phoneticPr fontId="2"/>
  </si>
  <si>
    <t>⑤</t>
    <phoneticPr fontId="2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</si>
  <si>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2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</si>
  <si>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2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</si>
  <si>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</si>
  <si>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2"/>
  </si>
  <si>
    <t>割引額（固定）（円）</t>
    <rPh sb="0" eb="3">
      <t>ワリビキガク</t>
    </rPh>
    <rPh sb="4" eb="6">
      <t>コテイ</t>
    </rPh>
    <rPh sb="8" eb="9">
      <t>エン</t>
    </rPh>
    <phoneticPr fontId="2"/>
  </si>
  <si>
    <t>割引率（％）</t>
    <rPh sb="0" eb="3">
      <t>ワリビキリツ</t>
    </rPh>
    <phoneticPr fontId="2"/>
  </si>
  <si>
    <t>上限額（円）</t>
    <rPh sb="0" eb="3">
      <t>ジョウゲンガク</t>
    </rPh>
    <rPh sb="4" eb="5">
      <t>エン</t>
    </rPh>
    <phoneticPr fontId="2"/>
  </si>
  <si>
    <t>条件等</t>
    <rPh sb="0" eb="2">
      <t>ジョウケン</t>
    </rPh>
    <rPh sb="2" eb="3">
      <t>トウ</t>
    </rPh>
    <phoneticPr fontId="2"/>
  </si>
  <si>
    <t>旅行割引</t>
    <rPh sb="0" eb="2">
      <t>リョコウ</t>
    </rPh>
    <rPh sb="2" eb="4">
      <t>ワリビキ</t>
    </rPh>
    <phoneticPr fontId="2"/>
  </si>
  <si>
    <t>-</t>
    <phoneticPr fontId="2"/>
  </si>
  <si>
    <t>小計</t>
    <rPh sb="0" eb="1">
      <t>ショウ</t>
    </rPh>
    <rPh sb="1" eb="2">
      <t>ケイ</t>
    </rPh>
    <phoneticPr fontId="2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</si>
  <si>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</si>
  <si>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2"/>
  </si>
  <si>
    <t>クーポン</t>
    <phoneticPr fontId="2"/>
  </si>
  <si>
    <t>合計</t>
    <rPh sb="0" eb="2">
      <t>ゴウケイ</t>
    </rPh>
    <phoneticPr fontId="2"/>
  </si>
  <si>
    <t>事業名</t>
    <rPh sb="0" eb="3">
      <t>ジギョウメイ</t>
    </rPh>
    <phoneticPr fontId="2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</si>
  <si>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2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</si>
  <si>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2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</si>
  <si>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2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</si>
  <si>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</si>
  <si>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</si>
  <si>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</si>
  <si>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2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</si>
  <si>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2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</si>
  <si>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2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</si>
  <si>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2"/>
  </si>
  <si>
    <t>※3　事業停止期間などを除いた、実際に旅行割引の対象となっていた日数</t>
    <phoneticPr fontId="2"/>
  </si>
  <si>
    <t>徳島県</t>
    <rPh sb="0" eb="3">
      <t>トクシマケン</t>
    </rPh>
    <phoneticPr fontId="2"/>
  </si>
  <si>
    <t>みんなで！とくしま応援割（R3.6.12～R4.10.10）</t>
    <phoneticPr fontId="2"/>
  </si>
  <si>
    <t>・書類審査の厳格化
・不正受給への返還請求
・不正受給が判明した際の捜査機関への通報</t>
    <phoneticPr fontId="2"/>
  </si>
  <si>
    <t>みんなで！とくしま応援割</t>
    <phoneticPr fontId="2"/>
  </si>
  <si>
    <t>―</t>
    <phoneticPr fontId="2"/>
  </si>
  <si>
    <t>旅行者本人に負担がない場合は対象外</t>
    <rPh sb="0" eb="3">
      <t>リョコウシャ</t>
    </rPh>
    <rPh sb="3" eb="5">
      <t>ホンニン</t>
    </rPh>
    <rPh sb="6" eb="8">
      <t>フタン</t>
    </rPh>
    <rPh sb="11" eb="13">
      <t>バアイ</t>
    </rPh>
    <rPh sb="14" eb="17">
      <t>タイショウガイ</t>
    </rPh>
    <phoneticPr fontId="2"/>
  </si>
  <si>
    <t>旅行者負担2000円以上</t>
    <rPh sb="0" eb="3">
      <t>リョコウシャ</t>
    </rPh>
    <rPh sb="3" eb="5">
      <t>フタン</t>
    </rPh>
    <rPh sb="9" eb="10">
      <t>エン</t>
    </rPh>
    <rPh sb="10" eb="12">
      <t>イジョウ</t>
    </rPh>
    <phoneticPr fontId="2"/>
  </si>
  <si>
    <t>旅行者負担1500円～1999円</t>
    <rPh sb="0" eb="3">
      <t>リョコウシャ</t>
    </rPh>
    <rPh sb="3" eb="5">
      <t>フタン</t>
    </rPh>
    <rPh sb="9" eb="10">
      <t>エン</t>
    </rPh>
    <rPh sb="15" eb="16">
      <t>エン</t>
    </rPh>
    <phoneticPr fontId="2"/>
  </si>
  <si>
    <t>旅行者負担1000円～1499円</t>
    <rPh sb="0" eb="3">
      <t>リョコウシャ</t>
    </rPh>
    <rPh sb="3" eb="5">
      <t>フタン</t>
    </rPh>
    <rPh sb="9" eb="10">
      <t>エン</t>
    </rPh>
    <rPh sb="15" eb="16">
      <t>エン</t>
    </rPh>
    <phoneticPr fontId="2"/>
  </si>
  <si>
    <r>
      <t>②-6：</t>
    </r>
    <r>
      <rPr>
        <sz val="6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旅行会社経由(日帰り)</t>
    </r>
    <rPh sb="12" eb="14">
      <t>ヒガエ</t>
    </rPh>
    <phoneticPr fontId="2"/>
  </si>
  <si>
    <r>
      <t>②-13：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</si>
  <si>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データが無いため、平均額は全期間の数値を参照</t>
    <rPh sb="4" eb="5">
      <t>ナ</t>
    </rPh>
    <rPh sb="9" eb="12">
      <t>ヘイキンガク</t>
    </rPh>
    <rPh sb="13" eb="16">
      <t>ゼンキカン</t>
    </rPh>
    <rPh sb="17" eb="19">
      <t>スウチ</t>
    </rPh>
    <rPh sb="20" eb="22">
      <t>サンショウ</t>
    </rPh>
    <phoneticPr fontId="2"/>
  </si>
  <si>
    <t>販売金額（円）
※推計値</t>
    <rPh sb="0" eb="2">
      <t>ハンバイ</t>
    </rPh>
    <rPh sb="2" eb="4">
      <t>キンガク</t>
    </rPh>
    <rPh sb="5" eb="6">
      <t>エン</t>
    </rPh>
    <rPh sb="9" eb="12">
      <t>スイケイチ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</si>
</sst>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57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57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3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right" vertical="center"/>
    </xf>
    <xf numFmtId="3" fontId="7" fillId="0" borderId="45" xfId="0" applyNumberFormat="1" applyFont="1" applyFill="1" applyBorder="1" applyAlignment="1">
      <alignment horizontal="right" vertical="center"/>
    </xf>
    <xf numFmtId="3" fontId="7" fillId="0" borderId="19" xfId="0" applyNumberFormat="1" applyFont="1" applyFill="1" applyBorder="1" applyAlignment="1">
      <alignment horizontal="right" vertical="center"/>
    </xf>
    <xf numFmtId="3" fontId="7" fillId="0" borderId="20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right" vertical="center"/>
    </xf>
    <xf numFmtId="3" fontId="7" fillId="0" borderId="26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57" fontId="7" fillId="0" borderId="3" xfId="0" applyNumberFormat="1" applyFont="1" applyFill="1" applyBorder="1" applyAlignment="1">
      <alignment horizontal="center" vertical="center"/>
    </xf>
    <xf numFmtId="57" fontId="7" fillId="0" borderId="5" xfId="0" applyNumberFormat="1" applyFont="1" applyFill="1" applyBorder="1" applyAlignment="1">
      <alignment horizontal="center" vertical="center"/>
    </xf>
    <xf numFmtId="57" fontId="7" fillId="0" borderId="4" xfId="0" applyNumberFormat="1" applyFont="1" applyFill="1" applyBorder="1" applyAlignment="1">
      <alignment horizontal="center" vertical="center"/>
    </xf>
    <xf numFmtId="57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77" fontId="7" fillId="0" borderId="16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22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horizontal="right" vertical="center"/>
    </xf>
    <xf numFmtId="3" fontId="7" fillId="0" borderId="33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3" fontId="7" fillId="0" borderId="29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38" fontId="7" fillId="0" borderId="28" xfId="2" applyFont="1" applyFill="1" applyBorder="1" applyAlignment="1">
      <alignment horizontal="right" vertical="center"/>
    </xf>
    <xf numFmtId="38" fontId="7" fillId="0" borderId="29" xfId="2" applyFont="1" applyFill="1" applyBorder="1" applyAlignment="1">
      <alignment horizontal="right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3" fontId="7" fillId="0" borderId="31" xfId="0" applyNumberFormat="1" applyFont="1" applyFill="1" applyBorder="1" applyAlignment="1">
      <alignment horizontal="right" vertical="center"/>
    </xf>
    <xf numFmtId="3" fontId="7" fillId="0" borderId="32" xfId="0" applyNumberFormat="1" applyFont="1" applyFill="1" applyBorder="1" applyAlignment="1">
      <alignment horizontal="right" vertical="center"/>
    </xf>
    <xf numFmtId="38" fontId="7" fillId="0" borderId="23" xfId="2" applyFont="1" applyFill="1" applyBorder="1" applyAlignment="1">
      <alignment horizontal="right" vertical="center"/>
    </xf>
    <xf numFmtId="38" fontId="7" fillId="0" borderId="24" xfId="2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21" xfId="0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3" fontId="7" fillId="0" borderId="4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top" wrapText="1"/>
    </xf>
    <xf numFmtId="3" fontId="7" fillId="3" borderId="21" xfId="0" applyNumberFormat="1" applyFont="1" applyFill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top"/>
    </xf>
    <xf numFmtId="3" fontId="7" fillId="2" borderId="21" xfId="0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top"/>
    </xf>
    <xf numFmtId="3" fontId="7" fillId="2" borderId="33" xfId="0" applyNumberFormat="1" applyFont="1" applyFill="1" applyBorder="1" applyAlignment="1">
      <alignment horizontal="right" vertical="center"/>
    </xf>
    <xf numFmtId="3" fontId="7" fillId="0" borderId="33" xfId="0" applyNumberFormat="1" applyFont="1" applyBorder="1" applyAlignment="1">
      <alignment horizontal="right" vertical="center"/>
    </xf>
    <xf numFmtId="177" fontId="7" fillId="0" borderId="33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/>
    </xf>
    <xf numFmtId="3" fontId="7" fillId="0" borderId="37" xfId="0" applyNumberFormat="1" applyFont="1" applyBorder="1" applyAlignment="1">
      <alignment horizontal="right" vertical="center"/>
    </xf>
    <xf numFmtId="3" fontId="7" fillId="2" borderId="37" xfId="0" applyNumberFormat="1" applyFont="1" applyFill="1" applyBorder="1" applyAlignment="1">
      <alignment horizontal="right" vertical="center"/>
    </xf>
    <xf numFmtId="177" fontId="7" fillId="2" borderId="37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left" vertical="center"/>
    </xf>
    <xf numFmtId="0" fontId="7" fillId="0" borderId="31" xfId="0" applyFont="1" applyBorder="1" applyAlignment="1">
      <alignment horizontal="left" vertical="top" wrapText="1"/>
    </xf>
    <xf numFmtId="3" fontId="7" fillId="3" borderId="31" xfId="0" applyNumberFormat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left" vertical="top"/>
    </xf>
    <xf numFmtId="0" fontId="7" fillId="0" borderId="25" xfId="0" applyFont="1" applyBorder="1" applyAlignment="1">
      <alignment horizontal="center" vertical="center"/>
    </xf>
    <xf numFmtId="3" fontId="7" fillId="2" borderId="31" xfId="0" applyNumberFormat="1" applyFont="1" applyFill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177" fontId="7" fillId="0" borderId="31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177" fontId="7" fillId="0" borderId="21" xfId="0" applyNumberFormat="1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3" fontId="7" fillId="2" borderId="37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3" fontId="7" fillId="0" borderId="39" xfId="0" applyNumberFormat="1" applyFont="1" applyBorder="1" applyAlignment="1">
      <alignment horizontal="right" vertical="center"/>
    </xf>
    <xf numFmtId="3" fontId="7" fillId="2" borderId="39" xfId="0" applyNumberFormat="1" applyFont="1" applyFill="1" applyBorder="1" applyAlignment="1">
      <alignment horizontal="right" vertical="center"/>
    </xf>
    <xf numFmtId="177" fontId="7" fillId="2" borderId="39" xfId="0" applyNumberFormat="1" applyFont="1" applyFill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0" fontId="7" fillId="2" borderId="40" xfId="0" applyFont="1" applyFill="1" applyBorder="1" applyAlignment="1">
      <alignment horizontal="left"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38" fontId="7" fillId="0" borderId="32" xfId="2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38" fontId="7" fillId="0" borderId="29" xfId="2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3" fontId="7" fillId="0" borderId="24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57" fontId="7" fillId="2" borderId="13" xfId="0" applyNumberFormat="1" applyFont="1" applyFill="1" applyBorder="1" applyAlignment="1">
      <alignment horizontal="center" vertical="center"/>
    </xf>
    <xf numFmtId="57" fontId="7" fillId="2" borderId="52" xfId="0" applyNumberFormat="1" applyFont="1" applyFill="1" applyBorder="1" applyAlignment="1">
      <alignment horizontal="center" vertical="center"/>
    </xf>
    <xf numFmtId="57" fontId="7" fillId="2" borderId="17" xfId="0" applyNumberFormat="1" applyFont="1" applyFill="1" applyBorder="1" applyAlignment="1">
      <alignment horizontal="center" vertical="center"/>
    </xf>
    <xf numFmtId="57" fontId="7" fillId="2" borderId="53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57" fontId="7" fillId="2" borderId="54" xfId="0" applyNumberFormat="1" applyFont="1" applyFill="1" applyBorder="1" applyAlignment="1">
      <alignment horizontal="center" vertical="center"/>
    </xf>
    <xf numFmtId="57" fontId="7" fillId="2" borderId="19" xfId="0" applyNumberFormat="1" applyFont="1" applyFill="1" applyBorder="1" applyAlignment="1">
      <alignment horizontal="center" vertical="center"/>
    </xf>
    <xf numFmtId="57" fontId="7" fillId="2" borderId="55" xfId="0" applyNumberFormat="1" applyFont="1" applyFill="1" applyBorder="1" applyAlignment="1">
      <alignment horizontal="center" vertical="center"/>
    </xf>
    <xf numFmtId="57" fontId="7" fillId="2" borderId="20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7" fontId="7" fillId="0" borderId="16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9" fontId="7" fillId="0" borderId="4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</cellXfs>
  <cellStyles count="4">
    <cellStyle name="桁区切り" xfId="2" builtinId="6"/>
    <cellStyle name="桁区切り 2" xfId="3" xr:uid="{30332751-5604-4E7E-92AA-450626516BD7}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view="pageBreakPreview" zoomScaleNormal="100" zoomScaleSheetLayoutView="100" workbookViewId="0">
      <selection activeCell="I37" sqref="I3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8" customWidth="1"/>
    <col min="4" max="4" width="20.58203125" style="18" customWidth="1"/>
    <col min="5" max="5" width="25.58203125" style="18" customWidth="1"/>
    <col min="6" max="6" width="10.58203125" style="18" customWidth="1"/>
    <col min="7" max="7" width="15.58203125" style="18" customWidth="1"/>
    <col min="8" max="8" width="0.75" style="1" customWidth="1"/>
    <col min="9" max="9" width="18.58203125" style="1" customWidth="1"/>
    <col min="10" max="10" width="8.6640625" style="1" customWidth="1"/>
    <col min="11" max="11" width="11.6640625" style="1" customWidth="1"/>
    <col min="12" max="16384" width="9" style="1"/>
  </cols>
  <sheetData>
    <row r="1" spans="1:15" ht="18.75" customHeight="1" x14ac:dyDescent="0.55000000000000004">
      <c r="A1" s="61" t="s">
        <v>56</v>
      </c>
      <c r="B1" s="61"/>
      <c r="C1" s="61"/>
      <c r="D1" s="61"/>
      <c r="E1" s="61"/>
      <c r="F1" s="61"/>
      <c r="G1" s="61"/>
      <c r="H1" s="61"/>
    </row>
    <row r="2" spans="1:15" x14ac:dyDescent="0.55000000000000004">
      <c r="B2" s="2"/>
      <c r="C2" s="14" t="s">
        <v>0</v>
      </c>
      <c r="D2" s="15" t="s">
        <v>60</v>
      </c>
      <c r="E2" s="16"/>
      <c r="F2" s="14" t="s">
        <v>1</v>
      </c>
      <c r="G2" s="17">
        <v>45442</v>
      </c>
    </row>
    <row r="3" spans="1:15" ht="15" customHeight="1" x14ac:dyDescent="0.55000000000000004">
      <c r="B3" s="2"/>
      <c r="C3" s="16"/>
      <c r="D3" s="16"/>
      <c r="E3" s="16"/>
      <c r="F3" s="16"/>
      <c r="G3" s="16"/>
      <c r="H3" s="4"/>
    </row>
    <row r="4" spans="1:15" ht="15" customHeight="1" thickBot="1" x14ac:dyDescent="0.6">
      <c r="B4" s="1" t="s">
        <v>2</v>
      </c>
      <c r="C4" s="64" t="s">
        <v>3</v>
      </c>
      <c r="D4" s="64"/>
      <c r="E4" s="64"/>
      <c r="F4" s="64"/>
      <c r="G4" s="16"/>
    </row>
    <row r="5" spans="1:15" ht="32.25" customHeight="1" thickBot="1" x14ac:dyDescent="0.6">
      <c r="C5" s="62" t="s">
        <v>4</v>
      </c>
      <c r="D5" s="63"/>
      <c r="E5" s="42" t="s">
        <v>61</v>
      </c>
      <c r="F5" s="42"/>
      <c r="G5" s="43"/>
      <c r="H5" s="10"/>
    </row>
    <row r="6" spans="1:15" ht="15" customHeight="1" x14ac:dyDescent="0.55000000000000004"/>
    <row r="7" spans="1:15" ht="15" customHeight="1" thickBot="1" x14ac:dyDescent="0.6">
      <c r="B7" s="1" t="s">
        <v>5</v>
      </c>
      <c r="C7" s="64" t="s">
        <v>6</v>
      </c>
      <c r="D7" s="64"/>
      <c r="E7" s="64"/>
      <c r="F7" s="64"/>
    </row>
    <row r="8" spans="1:15" ht="15" customHeight="1" x14ac:dyDescent="0.55000000000000004">
      <c r="C8" s="65" t="s">
        <v>7</v>
      </c>
      <c r="D8" s="19" t="s">
        <v>8</v>
      </c>
      <c r="E8" s="70">
        <v>226807387</v>
      </c>
      <c r="F8" s="70"/>
      <c r="G8" s="71"/>
      <c r="H8" s="6"/>
      <c r="J8" s="13"/>
    </row>
    <row r="9" spans="1:15" ht="15" customHeight="1" x14ac:dyDescent="0.55000000000000004">
      <c r="C9" s="66"/>
      <c r="D9" s="20" t="s">
        <v>9</v>
      </c>
      <c r="E9" s="37">
        <v>497965584</v>
      </c>
      <c r="F9" s="37"/>
      <c r="G9" s="38"/>
      <c r="H9" s="6"/>
    </row>
    <row r="10" spans="1:15" ht="15" customHeight="1" x14ac:dyDescent="0.55000000000000004">
      <c r="C10" s="66"/>
      <c r="D10" s="20" t="s">
        <v>10</v>
      </c>
      <c r="E10" s="37">
        <v>2555306235</v>
      </c>
      <c r="F10" s="37"/>
      <c r="G10" s="38"/>
      <c r="H10" s="6"/>
    </row>
    <row r="11" spans="1:15" ht="15" customHeight="1" x14ac:dyDescent="0.55000000000000004">
      <c r="C11" s="67"/>
      <c r="D11" s="21" t="s">
        <v>11</v>
      </c>
      <c r="E11" s="72">
        <v>0</v>
      </c>
      <c r="F11" s="72"/>
      <c r="G11" s="73"/>
      <c r="H11" s="6"/>
    </row>
    <row r="12" spans="1:15" ht="15" customHeight="1" thickBot="1" x14ac:dyDescent="0.6">
      <c r="C12" s="31" t="s">
        <v>47</v>
      </c>
      <c r="D12" s="32"/>
      <c r="E12" s="33">
        <f>SUM(E8:G11)</f>
        <v>3280079206</v>
      </c>
      <c r="F12" s="34"/>
      <c r="G12" s="35"/>
      <c r="H12" s="6"/>
    </row>
    <row r="13" spans="1:15" x14ac:dyDescent="0.55000000000000004">
      <c r="C13" s="39" t="s">
        <v>12</v>
      </c>
      <c r="D13" s="40"/>
      <c r="E13" s="40"/>
      <c r="F13" s="40"/>
      <c r="G13" s="41"/>
      <c r="H13" s="9"/>
      <c r="N13" s="11"/>
      <c r="O13" s="11"/>
    </row>
    <row r="14" spans="1:15" ht="15" customHeight="1" x14ac:dyDescent="0.55000000000000004">
      <c r="C14" s="36" t="s">
        <v>13</v>
      </c>
      <c r="D14" s="20" t="s">
        <v>14</v>
      </c>
      <c r="E14" s="37">
        <v>60685400</v>
      </c>
      <c r="F14" s="37"/>
      <c r="G14" s="38"/>
      <c r="H14" s="7"/>
      <c r="N14" s="11"/>
      <c r="O14" s="11"/>
    </row>
    <row r="15" spans="1:15" ht="15" customHeight="1" x14ac:dyDescent="0.55000000000000004">
      <c r="C15" s="36"/>
      <c r="D15" s="22" t="s">
        <v>69</v>
      </c>
      <c r="E15" s="37">
        <v>233736600</v>
      </c>
      <c r="F15" s="37"/>
      <c r="G15" s="38"/>
      <c r="H15" s="7"/>
    </row>
    <row r="16" spans="1:15" ht="15" customHeight="1" x14ac:dyDescent="0.55000000000000004">
      <c r="C16" s="36"/>
      <c r="D16" s="20" t="s">
        <v>15</v>
      </c>
      <c r="E16" s="37">
        <v>619958200</v>
      </c>
      <c r="F16" s="37"/>
      <c r="G16" s="38"/>
      <c r="H16" s="7"/>
    </row>
    <row r="17" spans="2:8" ht="15" customHeight="1" x14ac:dyDescent="0.55000000000000004">
      <c r="C17" s="36"/>
      <c r="D17" s="22" t="s">
        <v>16</v>
      </c>
      <c r="E17" s="37">
        <v>0</v>
      </c>
      <c r="F17" s="37"/>
      <c r="G17" s="38"/>
      <c r="H17" s="7"/>
    </row>
    <row r="18" spans="2:8" ht="15" customHeight="1" x14ac:dyDescent="0.55000000000000004">
      <c r="C18" s="86" t="s">
        <v>17</v>
      </c>
      <c r="D18" s="87"/>
      <c r="E18" s="72">
        <v>490544000</v>
      </c>
      <c r="F18" s="72"/>
      <c r="G18" s="73"/>
      <c r="H18" s="7"/>
    </row>
    <row r="19" spans="2:8" ht="15" customHeight="1" thickBot="1" x14ac:dyDescent="0.6">
      <c r="C19" s="31" t="s">
        <v>47</v>
      </c>
      <c r="D19" s="32"/>
      <c r="E19" s="33">
        <f>SUM(E14:G18)</f>
        <v>1404924200</v>
      </c>
      <c r="F19" s="34"/>
      <c r="G19" s="35"/>
      <c r="H19" s="7"/>
    </row>
    <row r="20" spans="2:8" ht="15" customHeight="1" x14ac:dyDescent="0.55000000000000004">
      <c r="C20" s="68" t="s">
        <v>49</v>
      </c>
      <c r="D20" s="69"/>
      <c r="E20" s="84">
        <v>173913</v>
      </c>
      <c r="F20" s="84"/>
      <c r="G20" s="85"/>
      <c r="H20" s="6"/>
    </row>
    <row r="21" spans="2:8" ht="15" customHeight="1" thickBot="1" x14ac:dyDescent="0.6">
      <c r="C21" s="76" t="s">
        <v>18</v>
      </c>
      <c r="D21" s="77"/>
      <c r="E21" s="78">
        <v>86638</v>
      </c>
      <c r="F21" s="78"/>
      <c r="G21" s="79"/>
      <c r="H21" s="6"/>
    </row>
    <row r="22" spans="2:8" ht="15" customHeight="1" x14ac:dyDescent="0.55000000000000004">
      <c r="C22" s="80" t="s">
        <v>19</v>
      </c>
      <c r="D22" s="81"/>
      <c r="E22" s="82">
        <f>(E8+E10)/E20</f>
        <v>15997.157325789331</v>
      </c>
      <c r="F22" s="82"/>
      <c r="G22" s="83"/>
      <c r="H22" s="6"/>
    </row>
    <row r="23" spans="2:8" ht="15" customHeight="1" thickBot="1" x14ac:dyDescent="0.6">
      <c r="C23" s="88" t="s">
        <v>70</v>
      </c>
      <c r="D23" s="89"/>
      <c r="E23" s="74">
        <f>(E9+E11)/E21</f>
        <v>5747.6578868394927</v>
      </c>
      <c r="F23" s="74"/>
      <c r="G23" s="75"/>
      <c r="H23" s="6"/>
    </row>
    <row r="24" spans="2:8" ht="15" customHeight="1" x14ac:dyDescent="0.55000000000000004">
      <c r="C24" s="23" t="s">
        <v>51</v>
      </c>
      <c r="D24" s="23"/>
      <c r="F24" s="23"/>
      <c r="G24" s="23"/>
      <c r="H24" s="6"/>
    </row>
    <row r="25" spans="2:8" ht="15" customHeight="1" x14ac:dyDescent="0.55000000000000004">
      <c r="C25" s="23" t="s">
        <v>52</v>
      </c>
      <c r="D25" s="23"/>
      <c r="E25" s="23"/>
      <c r="F25" s="23"/>
      <c r="G25" s="23"/>
      <c r="H25" s="6"/>
    </row>
    <row r="26" spans="2:8" ht="15" customHeight="1" x14ac:dyDescent="0.55000000000000004"/>
    <row r="27" spans="2:8" ht="15" customHeight="1" x14ac:dyDescent="0.55000000000000004">
      <c r="B27" s="1" t="s">
        <v>21</v>
      </c>
      <c r="C27" s="64" t="s">
        <v>22</v>
      </c>
      <c r="D27" s="64"/>
      <c r="E27" s="64"/>
      <c r="F27" s="64"/>
    </row>
    <row r="28" spans="2:8" ht="12.5" thickBot="1" x14ac:dyDescent="0.6">
      <c r="C28" s="16"/>
      <c r="D28" s="16"/>
      <c r="E28" s="24" t="s">
        <v>23</v>
      </c>
      <c r="F28" s="48" t="s">
        <v>24</v>
      </c>
      <c r="G28" s="48"/>
      <c r="H28" s="5"/>
    </row>
    <row r="29" spans="2:8" ht="15" customHeight="1" x14ac:dyDescent="0.55000000000000004">
      <c r="C29" s="53" t="s">
        <v>25</v>
      </c>
      <c r="D29" s="54"/>
      <c r="E29" s="25">
        <v>44355</v>
      </c>
      <c r="F29" s="44">
        <v>44844</v>
      </c>
      <c r="G29" s="45"/>
      <c r="H29" s="8"/>
    </row>
    <row r="30" spans="2:8" ht="15" customHeight="1" thickBot="1" x14ac:dyDescent="0.6">
      <c r="C30" s="55" t="s">
        <v>26</v>
      </c>
      <c r="D30" s="56"/>
      <c r="E30" s="26">
        <v>44359</v>
      </c>
      <c r="F30" s="46">
        <v>44844</v>
      </c>
      <c r="G30" s="47"/>
      <c r="H30" s="8"/>
    </row>
    <row r="31" spans="2:8" ht="15" customHeight="1" thickBot="1" x14ac:dyDescent="0.6">
      <c r="C31" s="55" t="s">
        <v>53</v>
      </c>
      <c r="D31" s="56"/>
      <c r="E31" s="58">
        <v>438</v>
      </c>
      <c r="F31" s="59"/>
      <c r="G31" s="60"/>
      <c r="H31" s="8"/>
    </row>
    <row r="32" spans="2:8" ht="15" customHeight="1" x14ac:dyDescent="0.55000000000000004">
      <c r="C32" s="27" t="s">
        <v>54</v>
      </c>
      <c r="D32" s="27"/>
      <c r="E32" s="28"/>
      <c r="F32" s="28"/>
      <c r="G32" s="28"/>
      <c r="H32" s="8"/>
    </row>
    <row r="33" spans="2:8" ht="15" customHeight="1" x14ac:dyDescent="0.55000000000000004"/>
    <row r="34" spans="2:8" ht="15" customHeight="1" thickBot="1" x14ac:dyDescent="0.6">
      <c r="B34" s="1" t="s">
        <v>27</v>
      </c>
      <c r="C34" s="64" t="s">
        <v>28</v>
      </c>
      <c r="D34" s="64"/>
      <c r="E34" s="64"/>
      <c r="F34" s="64"/>
    </row>
    <row r="35" spans="2:8" ht="15" customHeight="1" x14ac:dyDescent="0.55000000000000004">
      <c r="C35" s="90" t="s">
        <v>29</v>
      </c>
      <c r="D35" s="29" t="s">
        <v>30</v>
      </c>
      <c r="E35" s="49">
        <f>(SUM(E14:G15))/(SUM(E14:G17))</f>
        <v>0.32199078676463028</v>
      </c>
      <c r="F35" s="49"/>
      <c r="G35" s="50"/>
    </row>
    <row r="36" spans="2:8" ht="15" customHeight="1" thickBot="1" x14ac:dyDescent="0.6">
      <c r="C36" s="91"/>
      <c r="D36" s="30" t="s">
        <v>31</v>
      </c>
      <c r="E36" s="51">
        <f>(SUM(E16:G17))/(SUM(E14:G17))</f>
        <v>0.67800921323536967</v>
      </c>
      <c r="F36" s="51"/>
      <c r="G36" s="52"/>
    </row>
    <row r="37" spans="2:8" ht="15" customHeight="1" x14ac:dyDescent="0.55000000000000004"/>
    <row r="38" spans="2:8" ht="15" customHeight="1" thickBot="1" x14ac:dyDescent="0.6">
      <c r="B38" s="1" t="s">
        <v>32</v>
      </c>
      <c r="C38" s="57" t="s">
        <v>33</v>
      </c>
      <c r="D38" s="57"/>
      <c r="E38" s="57"/>
      <c r="F38" s="57"/>
      <c r="G38" s="57"/>
      <c r="H38" s="57"/>
    </row>
    <row r="39" spans="2:8" ht="70.150000000000006" customHeight="1" thickBot="1" x14ac:dyDescent="0.6">
      <c r="C39" s="12" t="s">
        <v>34</v>
      </c>
      <c r="D39" s="42" t="s">
        <v>62</v>
      </c>
      <c r="E39" s="42"/>
      <c r="F39" s="42"/>
      <c r="G39" s="43"/>
      <c r="H39" s="10"/>
    </row>
  </sheetData>
  <mergeCells count="44">
    <mergeCell ref="C19:D19"/>
    <mergeCell ref="E19:G19"/>
    <mergeCell ref="C18:D18"/>
    <mergeCell ref="C23:D23"/>
    <mergeCell ref="C35:C36"/>
    <mergeCell ref="C8:C11"/>
    <mergeCell ref="C27:F27"/>
    <mergeCell ref="C34:F34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A1:H1"/>
    <mergeCell ref="C5:D5"/>
    <mergeCell ref="E5:G5"/>
    <mergeCell ref="C4:F4"/>
    <mergeCell ref="C7:F7"/>
    <mergeCell ref="D39:G39"/>
    <mergeCell ref="F29:G29"/>
    <mergeCell ref="F30:G30"/>
    <mergeCell ref="F28:G28"/>
    <mergeCell ref="E35:G35"/>
    <mergeCell ref="E36:G36"/>
    <mergeCell ref="C29:D29"/>
    <mergeCell ref="C30:D30"/>
    <mergeCell ref="C38:H38"/>
    <mergeCell ref="C31:D31"/>
    <mergeCell ref="E31:G31"/>
    <mergeCell ref="C12:D12"/>
    <mergeCell ref="E12:G12"/>
    <mergeCell ref="C14:C17"/>
    <mergeCell ref="E15:G15"/>
    <mergeCell ref="E17:G17"/>
    <mergeCell ref="E16:G16"/>
    <mergeCell ref="C13:G13"/>
  </mergeCells>
  <phoneticPr fontId="2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view="pageBreakPreview" topLeftCell="C1" zoomScaleNormal="100" zoomScaleSheetLayoutView="100" workbookViewId="0">
      <selection activeCell="C6" sqref="C6:C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1094715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422352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60871560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62388627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366600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184400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17403100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8005000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25959100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4585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72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13515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5866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19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3.0689369002066379E-2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0.96931063099793358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  <mergeCell ref="C11:E12"/>
    <mergeCell ref="F11:I11"/>
    <mergeCell ref="D13:D15"/>
    <mergeCell ref="D21:D23"/>
    <mergeCell ref="C29:C34"/>
    <mergeCell ref="D29:D33"/>
    <mergeCell ref="D17:D19"/>
    <mergeCell ref="D25:D27"/>
    <mergeCell ref="C13:C28"/>
    <mergeCell ref="D55:I55"/>
    <mergeCell ref="C45:D45"/>
    <mergeCell ref="C47:D47"/>
    <mergeCell ref="C50:G50"/>
    <mergeCell ref="C51:C52"/>
    <mergeCell ref="E51:I51"/>
    <mergeCell ref="C54:I54"/>
    <mergeCell ref="C46:D46"/>
    <mergeCell ref="E52:I52"/>
    <mergeCell ref="E47:I47"/>
    <mergeCell ref="E45:G45"/>
    <mergeCell ref="H45:I45"/>
    <mergeCell ref="H46:I46"/>
    <mergeCell ref="E46:G46"/>
    <mergeCell ref="H44:I44"/>
    <mergeCell ref="E44:G44"/>
    <mergeCell ref="C43:G43"/>
    <mergeCell ref="C35:D35"/>
    <mergeCell ref="C36:D36"/>
    <mergeCell ref="F36:I36"/>
    <mergeCell ref="C39:D39"/>
    <mergeCell ref="F39:I39"/>
    <mergeCell ref="C37:D37"/>
    <mergeCell ref="C38:D38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4814-98B3-4DB2-8003-0EF334A12A48}">
  <dimension ref="A1:J55"/>
  <sheetViews>
    <sheetView view="pageBreakPreview" topLeftCell="C1" zoomScaleNormal="100" zoomScaleSheetLayoutView="100" workbookViewId="0">
      <selection activeCell="C6" sqref="C6:C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5903725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4763300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105582880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116249905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2542100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3911700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37598300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21812500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65864600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10103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1090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11035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4370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31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0.14650379891083512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0.85349620108916491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2FD9-023E-4EF6-9C1C-92D177D3FF65}">
  <dimension ref="A1:J55"/>
  <sheetViews>
    <sheetView view="pageBreakPreview" topLeftCell="C1" zoomScaleNormal="100" zoomScaleSheetLayoutView="100" workbookViewId="0">
      <selection activeCell="E8" sqref="E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2477303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2853081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107849465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113179849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713300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1347100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25380900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17527500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44968800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6992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483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15779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5907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22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7.5083906374697987E-2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0.92491609362530203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02F4-1CE0-441E-9E15-DA2CB3BD1506}">
  <dimension ref="A1:J55"/>
  <sheetViews>
    <sheetView view="pageBreakPreview" topLeftCell="C1" zoomScaleNormal="100" zoomScaleSheetLayoutView="100" workbookViewId="0">
      <selection activeCell="P22" sqref="P2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0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0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0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0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0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0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v>0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v>0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0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v>0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v>0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4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CC75-9A6C-4E23-AD9B-6BF118BFD387}">
  <dimension ref="A1:J55"/>
  <sheetViews>
    <sheetView view="pageBreakPreview" topLeftCell="C1" zoomScaleNormal="100" zoomScaleSheetLayoutView="100" workbookViewId="0">
      <selection activeCell="O5" sqref="O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10191632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56805100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168335728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235332460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3548200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20040800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45250700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37646500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106486200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12840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11300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13904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5027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31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0.34266564206409966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0.65733435793590034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DA6A-A1F7-49AB-A5FB-A747F9123CE0}">
  <dimension ref="A1:J55"/>
  <sheetViews>
    <sheetView view="pageBreakPreview" topLeftCell="C1" zoomScaleNormal="100" zoomScaleSheetLayoutView="100" workbookViewId="0">
      <selection activeCell="M10" sqref="M10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21760986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99223384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204694403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325678773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5853500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38779100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47748700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50927000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143308300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13799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17368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16411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5713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30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0.48313457377196467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0.51686542622803533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5264-C447-48AE-B2AD-1E457800A377}">
  <dimension ref="A1:J55"/>
  <sheetViews>
    <sheetView view="pageBreakPreview" topLeftCell="C1" zoomScaleNormal="100" zoomScaleSheetLayoutView="100" workbookViewId="0">
      <selection activeCell="O15" sqref="O1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17501708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32074866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214395923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263972497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6019500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20238000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58759600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46695000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131712100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16589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6858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13979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4677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31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0.30884963142708938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0.69115036857291068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66582-B324-4AFF-AA32-3B49246A9E0C}">
  <dimension ref="A1:J55"/>
  <sheetViews>
    <sheetView view="pageBreakPreview" topLeftCell="C1" zoomScaleNormal="100" zoomScaleSheetLayoutView="100" workbookViewId="0">
      <selection activeCell="N17" sqref="N1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5694304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21023200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136873597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163591101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1658000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8216600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32193600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24189500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66257700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8813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2389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16177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8800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31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0.23472836964738211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0.76527163035261792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C7D2-0C87-4EED-A617-142F23AC2A34}">
  <dimension ref="A1:J55"/>
  <sheetViews>
    <sheetView view="pageBreakPreview" topLeftCell="C28" zoomScaleNormal="100" zoomScaleSheetLayoutView="100" workbookViewId="0">
      <selection activeCell="M11" sqref="M1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1308918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1302332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19080516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21691766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454300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685400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5465600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3887000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10492300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1511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218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13494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5974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29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0.17254326071488046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0.82745673928511954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A7D5-AD0F-47C0-B0C9-E3A3F41737F0}">
  <dimension ref="A1:M55"/>
  <sheetViews>
    <sheetView view="pageBreakPreview" topLeftCell="C18" zoomScaleNormal="100" zoomScaleSheetLayoutView="100" workbookViewId="0">
      <selection activeCell="M12" sqref="M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3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3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3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3" ht="15" customHeight="1" x14ac:dyDescent="0.55000000000000004"/>
    <row r="5" spans="1:13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3" ht="15" customHeight="1" x14ac:dyDescent="0.55000000000000004">
      <c r="C6" s="101" t="s">
        <v>72</v>
      </c>
      <c r="D6" s="102" t="s">
        <v>8</v>
      </c>
      <c r="E6" s="103">
        <v>1925063</v>
      </c>
      <c r="F6" s="104"/>
      <c r="G6" s="104"/>
      <c r="H6" s="104"/>
      <c r="I6" s="104"/>
      <c r="M6" s="1" t="s">
        <v>71</v>
      </c>
    </row>
    <row r="7" spans="1:13" ht="15" customHeight="1" x14ac:dyDescent="0.55000000000000004">
      <c r="C7" s="105"/>
      <c r="D7" s="106" t="s">
        <v>35</v>
      </c>
      <c r="E7" s="107">
        <v>349164</v>
      </c>
      <c r="F7" s="104"/>
      <c r="G7" s="104"/>
      <c r="H7" s="104"/>
      <c r="I7" s="104"/>
    </row>
    <row r="8" spans="1:13" ht="15" customHeight="1" x14ac:dyDescent="0.55000000000000004">
      <c r="C8" s="105"/>
      <c r="D8" s="106" t="s">
        <v>10</v>
      </c>
      <c r="E8" s="107">
        <v>3089807</v>
      </c>
      <c r="F8" s="104"/>
      <c r="G8" s="104"/>
      <c r="H8" s="104"/>
      <c r="I8" s="104"/>
    </row>
    <row r="9" spans="1:13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3" ht="15" customHeight="1" thickBot="1" x14ac:dyDescent="0.6">
      <c r="C10" s="112" t="s">
        <v>47</v>
      </c>
      <c r="D10" s="113"/>
      <c r="E10" s="114">
        <f>SUM(E6:E9)</f>
        <v>5364034</v>
      </c>
      <c r="F10" s="115"/>
      <c r="G10" s="115"/>
      <c r="H10" s="115"/>
      <c r="I10" s="115"/>
    </row>
    <row r="11" spans="1:13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3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3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3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3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3" ht="15" customHeight="1" thickBot="1" x14ac:dyDescent="0.6">
      <c r="C16" s="139"/>
      <c r="D16" s="140" t="s">
        <v>43</v>
      </c>
      <c r="E16" s="141">
        <v>581000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195800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726500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858500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2361800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310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53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16177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6588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31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0.51672986097252716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0.4832701390274729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34A1-7F59-478A-B44F-5176514C8B93}">
  <dimension ref="A1:J55"/>
  <sheetViews>
    <sheetView view="pageBreakPreview" topLeftCell="C1" zoomScaleNormal="100" zoomScaleSheetLayoutView="100" workbookViewId="0">
      <selection activeCell="P15" sqref="P1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7813491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24579894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177639637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210033022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2280700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12790100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41834300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31249000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88154100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11464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4219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16177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5826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28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0.2648409369283245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0.73515906307167544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A2BB-65A7-4C21-BC6B-532544FE3985}">
  <dimension ref="A1:J55"/>
  <sheetViews>
    <sheetView view="pageBreakPreview" topLeftCell="C1" zoomScaleNormal="100" zoomScaleSheetLayoutView="100" workbookViewId="0">
      <selection activeCell="O12" sqref="O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8314978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54111888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155687448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218114314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2146000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24453500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37335400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34101000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98035900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10138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9288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16177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5826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23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0.41604037857257931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0.58395962142742075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E43F-68F1-41EF-AF96-243226089F25}">
  <dimension ref="A1:J55"/>
  <sheetViews>
    <sheetView view="pageBreakPreview" topLeftCell="C1" zoomScaleNormal="100" zoomScaleSheetLayoutView="100" workbookViewId="0">
      <selection activeCell="M13" sqref="M1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87197715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59779875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286905795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433883385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19738900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35384100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65158200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59233500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179514700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21430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10875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17457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5497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30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0.45828442017538901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0.54171557982461105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5441-3834-4130-AD05-F1FABFD6D878}">
  <dimension ref="A1:J55"/>
  <sheetViews>
    <sheetView view="pageBreakPreview" topLeftCell="C1" zoomScaleNormal="100" zoomScaleSheetLayoutView="100" workbookViewId="0">
      <selection activeCell="O19" sqref="O19:O20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18797394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34501600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228899726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282198720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5581300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19729500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61202800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46928500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133442100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16880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6161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14674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5600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31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0.2925644060587006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0.7074355939412994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51E4A-438A-4C38-B184-FE7F88C37735}">
  <dimension ref="A1:J55"/>
  <sheetViews>
    <sheetView view="pageBreakPreview" topLeftCell="C1" zoomScaleNormal="100" zoomScaleSheetLayoutView="100" workbookViewId="0">
      <selection activeCell="N12" sqref="N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20611315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35203065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318010575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373824955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5458900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18413300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73948500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51239500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149060200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19534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5637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17335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6245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31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0.24404037182314173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0.75595962817685824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359B-63C6-4D4D-AB14-6F2DBEBD5739}">
  <dimension ref="A1:J55"/>
  <sheetViews>
    <sheetView view="pageBreakPreview" topLeftCell="C1" zoomScaleNormal="100" zoomScaleSheetLayoutView="100" workbookViewId="0">
      <selection activeCell="L13" sqref="L1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14033290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53688388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272241805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339963483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3240500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22860300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52275300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42273500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120649600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14239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8242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20105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6514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30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0.3330198874401763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0.6669801125598237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091E6-E1DB-457F-BA82-3A96ADA4623A}">
  <dimension ref="A1:J55"/>
  <sheetViews>
    <sheetView view="pageBreakPreview" topLeftCell="C1" zoomScaleNormal="100" zoomScaleSheetLayoutView="100" workbookViewId="0">
      <selection activeCell="O31" sqref="O3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00" customWidth="1"/>
    <col min="4" max="4" width="24.58203125" style="100" customWidth="1"/>
    <col min="5" max="6" width="10.58203125" style="100" customWidth="1"/>
    <col min="7" max="8" width="6.58203125" style="100" customWidth="1"/>
    <col min="9" max="9" width="19.58203125" style="100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 thickBot="1" x14ac:dyDescent="0.6">
      <c r="B2" s="1" t="s">
        <v>2</v>
      </c>
      <c r="C2" s="92" t="s">
        <v>3</v>
      </c>
      <c r="D2" s="92"/>
      <c r="E2" s="92"/>
      <c r="F2" s="92"/>
      <c r="G2" s="92"/>
      <c r="H2" s="93"/>
      <c r="I2" s="94"/>
    </row>
    <row r="3" spans="1:10" ht="19.5" customHeight="1" thickBot="1" x14ac:dyDescent="0.6">
      <c r="C3" s="95" t="s">
        <v>48</v>
      </c>
      <c r="D3" s="96"/>
      <c r="E3" s="97" t="s">
        <v>63</v>
      </c>
      <c r="F3" s="98"/>
      <c r="G3" s="98"/>
      <c r="H3" s="98"/>
      <c r="I3" s="99"/>
    </row>
    <row r="4" spans="1:10" ht="15" customHeight="1" x14ac:dyDescent="0.55000000000000004"/>
    <row r="5" spans="1:10" ht="15" customHeight="1" thickBot="1" x14ac:dyDescent="0.6">
      <c r="B5" s="1" t="s">
        <v>5</v>
      </c>
      <c r="C5" s="92" t="s">
        <v>6</v>
      </c>
      <c r="D5" s="92"/>
      <c r="E5" s="92"/>
      <c r="F5" s="92"/>
      <c r="G5" s="92"/>
    </row>
    <row r="6" spans="1:10" ht="15" customHeight="1" x14ac:dyDescent="0.55000000000000004">
      <c r="C6" s="101" t="s">
        <v>72</v>
      </c>
      <c r="D6" s="102" t="s">
        <v>8</v>
      </c>
      <c r="E6" s="103">
        <v>2180850</v>
      </c>
      <c r="F6" s="104"/>
      <c r="G6" s="104"/>
      <c r="H6" s="104"/>
      <c r="I6" s="104"/>
    </row>
    <row r="7" spans="1:10" ht="15" customHeight="1" x14ac:dyDescent="0.55000000000000004">
      <c r="C7" s="105"/>
      <c r="D7" s="106" t="s">
        <v>35</v>
      </c>
      <c r="E7" s="107">
        <v>17284095</v>
      </c>
      <c r="F7" s="104"/>
      <c r="G7" s="104"/>
      <c r="H7" s="104"/>
      <c r="I7" s="104"/>
    </row>
    <row r="8" spans="1:10" ht="15" customHeight="1" x14ac:dyDescent="0.55000000000000004">
      <c r="C8" s="105"/>
      <c r="D8" s="106" t="s">
        <v>10</v>
      </c>
      <c r="E8" s="107">
        <v>95147370</v>
      </c>
      <c r="F8" s="104"/>
      <c r="G8" s="104"/>
      <c r="H8" s="104"/>
      <c r="I8" s="104"/>
    </row>
    <row r="9" spans="1:10" ht="15" customHeight="1" x14ac:dyDescent="0.55000000000000004">
      <c r="C9" s="108"/>
      <c r="D9" s="109" t="s">
        <v>36</v>
      </c>
      <c r="E9" s="110">
        <v>0</v>
      </c>
      <c r="F9" s="111"/>
      <c r="G9" s="111"/>
      <c r="H9" s="111"/>
      <c r="I9" s="111"/>
    </row>
    <row r="10" spans="1:10" ht="15" customHeight="1" thickBot="1" x14ac:dyDescent="0.6">
      <c r="C10" s="112" t="s">
        <v>47</v>
      </c>
      <c r="D10" s="113"/>
      <c r="E10" s="114">
        <f>SUM(E6:E9)</f>
        <v>114612315</v>
      </c>
      <c r="F10" s="115"/>
      <c r="G10" s="115"/>
      <c r="H10" s="115"/>
      <c r="I10" s="115"/>
    </row>
    <row r="11" spans="1:10" ht="21" customHeight="1" x14ac:dyDescent="0.55000000000000004">
      <c r="C11" s="116" t="s">
        <v>12</v>
      </c>
      <c r="D11" s="117"/>
      <c r="E11" s="117"/>
      <c r="F11" s="118" t="s">
        <v>58</v>
      </c>
      <c r="G11" s="118"/>
      <c r="H11" s="118"/>
      <c r="I11" s="119"/>
    </row>
    <row r="12" spans="1:10" ht="22.15" customHeight="1" x14ac:dyDescent="0.55000000000000004">
      <c r="C12" s="120"/>
      <c r="D12" s="121"/>
      <c r="E12" s="121"/>
      <c r="F12" s="122" t="s">
        <v>37</v>
      </c>
      <c r="G12" s="122" t="s">
        <v>38</v>
      </c>
      <c r="H12" s="122" t="s">
        <v>39</v>
      </c>
      <c r="I12" s="123" t="s">
        <v>40</v>
      </c>
    </row>
    <row r="13" spans="1:10" ht="15" customHeight="1" x14ac:dyDescent="0.55000000000000004">
      <c r="C13" s="124" t="s">
        <v>41</v>
      </c>
      <c r="D13" s="125" t="s">
        <v>14</v>
      </c>
      <c r="E13" s="126"/>
      <c r="F13" s="127" t="s">
        <v>64</v>
      </c>
      <c r="G13" s="128">
        <v>50</v>
      </c>
      <c r="H13" s="129">
        <v>5000</v>
      </c>
      <c r="I13" s="130" t="s">
        <v>65</v>
      </c>
    </row>
    <row r="14" spans="1:10" ht="15" customHeight="1" x14ac:dyDescent="0.55000000000000004">
      <c r="C14" s="124"/>
      <c r="D14" s="131"/>
      <c r="E14" s="132"/>
      <c r="F14" s="127"/>
      <c r="G14" s="128"/>
      <c r="H14" s="129"/>
      <c r="I14" s="133"/>
    </row>
    <row r="15" spans="1:10" ht="15" customHeight="1" thickBot="1" x14ac:dyDescent="0.6">
      <c r="C15" s="124"/>
      <c r="D15" s="134"/>
      <c r="E15" s="135"/>
      <c r="F15" s="136"/>
      <c r="G15" s="137"/>
      <c r="H15" s="136"/>
      <c r="I15" s="138"/>
    </row>
    <row r="16" spans="1:10" ht="15" customHeight="1" thickBot="1" x14ac:dyDescent="0.6">
      <c r="C16" s="139"/>
      <c r="D16" s="140" t="s">
        <v>43</v>
      </c>
      <c r="E16" s="141">
        <v>502600</v>
      </c>
      <c r="F16" s="142"/>
      <c r="G16" s="143"/>
      <c r="H16" s="142"/>
      <c r="I16" s="144"/>
    </row>
    <row r="17" spans="3:9" ht="15" customHeight="1" x14ac:dyDescent="0.55000000000000004">
      <c r="C17" s="124"/>
      <c r="D17" s="145" t="s">
        <v>44</v>
      </c>
      <c r="E17" s="146"/>
      <c r="F17" s="127" t="s">
        <v>64</v>
      </c>
      <c r="G17" s="128">
        <v>50</v>
      </c>
      <c r="H17" s="129">
        <v>5000</v>
      </c>
      <c r="I17" s="130" t="s">
        <v>65</v>
      </c>
    </row>
    <row r="18" spans="3:9" ht="15" customHeight="1" x14ac:dyDescent="0.55000000000000004">
      <c r="C18" s="124"/>
      <c r="D18" s="131"/>
      <c r="E18" s="132"/>
      <c r="F18" s="127"/>
      <c r="G18" s="128"/>
      <c r="H18" s="129"/>
      <c r="I18" s="133"/>
    </row>
    <row r="19" spans="3:9" ht="15" customHeight="1" thickBot="1" x14ac:dyDescent="0.6">
      <c r="C19" s="124"/>
      <c r="D19" s="134"/>
      <c r="E19" s="135"/>
      <c r="F19" s="136"/>
      <c r="G19" s="137"/>
      <c r="H19" s="136"/>
      <c r="I19" s="138"/>
    </row>
    <row r="20" spans="3:9" ht="15" customHeight="1" thickBot="1" x14ac:dyDescent="0.6">
      <c r="C20" s="139"/>
      <c r="D20" s="140" t="s">
        <v>43</v>
      </c>
      <c r="E20" s="141">
        <v>6506900</v>
      </c>
      <c r="F20" s="142"/>
      <c r="G20" s="143"/>
      <c r="H20" s="142"/>
      <c r="I20" s="144"/>
    </row>
    <row r="21" spans="3:9" ht="15" customHeight="1" x14ac:dyDescent="0.55000000000000004">
      <c r="C21" s="124"/>
      <c r="D21" s="147" t="s">
        <v>15</v>
      </c>
      <c r="E21" s="146"/>
      <c r="F21" s="127" t="s">
        <v>64</v>
      </c>
      <c r="G21" s="128">
        <v>50</v>
      </c>
      <c r="H21" s="129">
        <v>5000</v>
      </c>
      <c r="I21" s="130" t="s">
        <v>65</v>
      </c>
    </row>
    <row r="22" spans="3:9" ht="15" customHeight="1" x14ac:dyDescent="0.55000000000000004">
      <c r="C22" s="124"/>
      <c r="D22" s="131"/>
      <c r="E22" s="132"/>
      <c r="F22" s="127"/>
      <c r="G22" s="128"/>
      <c r="H22" s="129"/>
      <c r="I22" s="133"/>
    </row>
    <row r="23" spans="3:9" ht="15" customHeight="1" thickBot="1" x14ac:dyDescent="0.6">
      <c r="C23" s="124"/>
      <c r="D23" s="134"/>
      <c r="E23" s="135"/>
      <c r="F23" s="136"/>
      <c r="G23" s="137"/>
      <c r="H23" s="136"/>
      <c r="I23" s="138"/>
    </row>
    <row r="24" spans="3:9" ht="15" customHeight="1" thickBot="1" x14ac:dyDescent="0.6">
      <c r="C24" s="139"/>
      <c r="D24" s="140" t="s">
        <v>43</v>
      </c>
      <c r="E24" s="141">
        <v>17676700</v>
      </c>
      <c r="F24" s="142"/>
      <c r="G24" s="143"/>
      <c r="H24" s="142"/>
      <c r="I24" s="144"/>
    </row>
    <row r="25" spans="3:9" ht="15" customHeight="1" x14ac:dyDescent="0.55000000000000004">
      <c r="C25" s="124"/>
      <c r="D25" s="147" t="s">
        <v>45</v>
      </c>
      <c r="E25" s="146"/>
      <c r="F25" s="127" t="s">
        <v>64</v>
      </c>
      <c r="G25" s="128">
        <v>50</v>
      </c>
      <c r="H25" s="129">
        <v>5000</v>
      </c>
      <c r="I25" s="130" t="s">
        <v>65</v>
      </c>
    </row>
    <row r="26" spans="3:9" ht="15" customHeight="1" x14ac:dyDescent="0.55000000000000004">
      <c r="C26" s="124"/>
      <c r="D26" s="131"/>
      <c r="E26" s="132"/>
      <c r="F26" s="127"/>
      <c r="G26" s="128"/>
      <c r="H26" s="129"/>
      <c r="I26" s="133"/>
    </row>
    <row r="27" spans="3:9" ht="15" customHeight="1" thickBot="1" x14ac:dyDescent="0.6">
      <c r="C27" s="124"/>
      <c r="D27" s="134"/>
      <c r="E27" s="135"/>
      <c r="F27" s="136"/>
      <c r="G27" s="137"/>
      <c r="H27" s="136"/>
      <c r="I27" s="138"/>
    </row>
    <row r="28" spans="3:9" ht="15" customHeight="1" thickBot="1" x14ac:dyDescent="0.6">
      <c r="C28" s="139"/>
      <c r="D28" s="140" t="s">
        <v>43</v>
      </c>
      <c r="E28" s="141">
        <v>0</v>
      </c>
      <c r="F28" s="142"/>
      <c r="G28" s="143"/>
      <c r="H28" s="142"/>
      <c r="I28" s="144"/>
    </row>
    <row r="29" spans="3:9" ht="15" customHeight="1" x14ac:dyDescent="0.55000000000000004">
      <c r="C29" s="148" t="s">
        <v>46</v>
      </c>
      <c r="D29" s="147" t="s">
        <v>17</v>
      </c>
      <c r="E29" s="149"/>
      <c r="F29" s="150">
        <v>2000</v>
      </c>
      <c r="G29" s="151" t="s">
        <v>42</v>
      </c>
      <c r="H29" s="152" t="s">
        <v>42</v>
      </c>
      <c r="I29" s="153" t="s">
        <v>66</v>
      </c>
    </row>
    <row r="30" spans="3:9" ht="15" customHeight="1" x14ac:dyDescent="0.55000000000000004">
      <c r="C30" s="148"/>
      <c r="D30" s="131"/>
      <c r="E30" s="132"/>
      <c r="F30" s="127">
        <v>1500</v>
      </c>
      <c r="G30" s="128" t="s">
        <v>42</v>
      </c>
      <c r="H30" s="129" t="s">
        <v>42</v>
      </c>
      <c r="I30" s="133" t="s">
        <v>67</v>
      </c>
    </row>
    <row r="31" spans="3:9" ht="15" customHeight="1" x14ac:dyDescent="0.55000000000000004">
      <c r="C31" s="148"/>
      <c r="D31" s="131"/>
      <c r="E31" s="132"/>
      <c r="F31" s="127">
        <v>1000</v>
      </c>
      <c r="G31" s="128" t="s">
        <v>42</v>
      </c>
      <c r="H31" s="129" t="s">
        <v>42</v>
      </c>
      <c r="I31" s="133" t="s">
        <v>68</v>
      </c>
    </row>
    <row r="32" spans="3:9" ht="15" customHeight="1" x14ac:dyDescent="0.55000000000000004">
      <c r="C32" s="148"/>
      <c r="D32" s="131"/>
      <c r="E32" s="132"/>
      <c r="F32" s="127"/>
      <c r="G32" s="154"/>
      <c r="H32" s="127"/>
      <c r="I32" s="133"/>
    </row>
    <row r="33" spans="2:9" ht="15" customHeight="1" thickBot="1" x14ac:dyDescent="0.6">
      <c r="C33" s="148"/>
      <c r="D33" s="134"/>
      <c r="E33" s="135"/>
      <c r="F33" s="136"/>
      <c r="G33" s="137"/>
      <c r="H33" s="136"/>
      <c r="I33" s="138"/>
    </row>
    <row r="34" spans="2:9" ht="15" customHeight="1" thickBot="1" x14ac:dyDescent="0.6">
      <c r="C34" s="155"/>
      <c r="D34" s="140" t="s">
        <v>43</v>
      </c>
      <c r="E34" s="141">
        <v>14306500</v>
      </c>
      <c r="F34" s="142"/>
      <c r="G34" s="143"/>
      <c r="H34" s="156"/>
      <c r="I34" s="144"/>
    </row>
    <row r="35" spans="2:9" ht="15" customHeight="1" thickBot="1" x14ac:dyDescent="0.6">
      <c r="C35" s="157" t="s">
        <v>47</v>
      </c>
      <c r="D35" s="158"/>
      <c r="E35" s="159">
        <f>E16+E20+E24+E28+E34</f>
        <v>38992700</v>
      </c>
      <c r="F35" s="160"/>
      <c r="G35" s="161"/>
      <c r="H35" s="162"/>
      <c r="I35" s="163"/>
    </row>
    <row r="36" spans="2:9" ht="15" customHeight="1" x14ac:dyDescent="0.55000000000000004">
      <c r="C36" s="164" t="s">
        <v>49</v>
      </c>
      <c r="D36" s="165"/>
      <c r="E36" s="166">
        <v>4686</v>
      </c>
      <c r="F36" s="167"/>
      <c r="G36" s="167"/>
      <c r="H36" s="167"/>
      <c r="I36" s="167"/>
    </row>
    <row r="37" spans="2:9" ht="15" customHeight="1" thickBot="1" x14ac:dyDescent="0.6">
      <c r="C37" s="168" t="s">
        <v>50</v>
      </c>
      <c r="D37" s="169"/>
      <c r="E37" s="170">
        <v>2385</v>
      </c>
      <c r="F37" s="171"/>
      <c r="G37" s="171"/>
      <c r="H37" s="171"/>
      <c r="I37" s="171"/>
    </row>
    <row r="38" spans="2:9" ht="15" customHeight="1" x14ac:dyDescent="0.55000000000000004">
      <c r="C38" s="172" t="s">
        <v>19</v>
      </c>
      <c r="D38" s="173"/>
      <c r="E38" s="174">
        <f>(E6+E8)/E36</f>
        <v>20770</v>
      </c>
      <c r="F38" s="171"/>
      <c r="G38" s="171"/>
      <c r="H38" s="171"/>
      <c r="I38" s="171"/>
    </row>
    <row r="39" spans="2:9" ht="15" customHeight="1" thickBot="1" x14ac:dyDescent="0.6">
      <c r="C39" s="168" t="s">
        <v>20</v>
      </c>
      <c r="D39" s="169"/>
      <c r="E39" s="175">
        <f>(E7+E9)/E37</f>
        <v>7247</v>
      </c>
      <c r="F39" s="104"/>
      <c r="G39" s="104"/>
      <c r="H39" s="104"/>
      <c r="I39" s="104"/>
    </row>
    <row r="40" spans="2:9" ht="15" customHeight="1" x14ac:dyDescent="0.55000000000000004">
      <c r="C40" s="176" t="s">
        <v>51</v>
      </c>
      <c r="D40" s="176"/>
      <c r="E40" s="176"/>
      <c r="F40" s="176"/>
      <c r="G40" s="176"/>
      <c r="H40" s="176"/>
      <c r="I40" s="176"/>
    </row>
    <row r="41" spans="2:9" ht="15" customHeight="1" x14ac:dyDescent="0.55000000000000004">
      <c r="C41" s="176" t="s">
        <v>55</v>
      </c>
      <c r="D41" s="176"/>
      <c r="E41" s="176"/>
      <c r="F41" s="176"/>
      <c r="G41" s="176"/>
      <c r="H41" s="176"/>
      <c r="I41" s="176"/>
    </row>
    <row r="42" spans="2:9" ht="15" customHeight="1" x14ac:dyDescent="0.55000000000000004"/>
    <row r="43" spans="2:9" ht="15" customHeight="1" x14ac:dyDescent="0.55000000000000004">
      <c r="B43" s="1" t="s">
        <v>21</v>
      </c>
      <c r="C43" s="92" t="s">
        <v>22</v>
      </c>
      <c r="D43" s="92"/>
      <c r="E43" s="92"/>
      <c r="F43" s="92"/>
      <c r="G43" s="92"/>
    </row>
    <row r="44" spans="2:9" ht="12.5" thickBot="1" x14ac:dyDescent="0.6">
      <c r="C44" s="93"/>
      <c r="D44" s="93"/>
      <c r="E44" s="177" t="s">
        <v>23</v>
      </c>
      <c r="F44" s="177"/>
      <c r="G44" s="177"/>
      <c r="H44" s="177" t="s">
        <v>24</v>
      </c>
      <c r="I44" s="177"/>
    </row>
    <row r="45" spans="2:9" ht="15" customHeight="1" x14ac:dyDescent="0.55000000000000004">
      <c r="C45" s="178" t="s">
        <v>25</v>
      </c>
      <c r="D45" s="179"/>
      <c r="E45" s="180"/>
      <c r="F45" s="181"/>
      <c r="G45" s="182"/>
      <c r="H45" s="180"/>
      <c r="I45" s="183"/>
    </row>
    <row r="46" spans="2:9" ht="15" customHeight="1" thickBot="1" x14ac:dyDescent="0.6">
      <c r="C46" s="184" t="s">
        <v>26</v>
      </c>
      <c r="D46" s="185"/>
      <c r="E46" s="186"/>
      <c r="F46" s="187"/>
      <c r="G46" s="188"/>
      <c r="H46" s="187"/>
      <c r="I46" s="189"/>
    </row>
    <row r="47" spans="2:9" ht="15" customHeight="1" thickBot="1" x14ac:dyDescent="0.6">
      <c r="C47" s="190" t="s">
        <v>53</v>
      </c>
      <c r="D47" s="191"/>
      <c r="E47" s="192">
        <v>10</v>
      </c>
      <c r="F47" s="193"/>
      <c r="G47" s="193"/>
      <c r="H47" s="193"/>
      <c r="I47" s="194"/>
    </row>
    <row r="48" spans="2:9" ht="15" customHeight="1" x14ac:dyDescent="0.55000000000000004">
      <c r="C48" s="195" t="s">
        <v>59</v>
      </c>
      <c r="D48" s="195"/>
      <c r="E48" s="196"/>
      <c r="F48" s="196"/>
      <c r="G48" s="196"/>
      <c r="H48" s="196"/>
      <c r="I48" s="196"/>
    </row>
    <row r="49" spans="2:9" ht="15" customHeight="1" x14ac:dyDescent="0.55000000000000004"/>
    <row r="50" spans="2:9" ht="15" customHeight="1" thickBot="1" x14ac:dyDescent="0.6">
      <c r="B50" s="1" t="s">
        <v>27</v>
      </c>
      <c r="C50" s="92" t="s">
        <v>28</v>
      </c>
      <c r="D50" s="92"/>
      <c r="E50" s="92"/>
      <c r="F50" s="92"/>
      <c r="G50" s="92"/>
    </row>
    <row r="51" spans="2:9" ht="15" customHeight="1" x14ac:dyDescent="0.55000000000000004">
      <c r="C51" s="197" t="s">
        <v>29</v>
      </c>
      <c r="D51" s="198" t="s">
        <v>30</v>
      </c>
      <c r="E51" s="199">
        <f>(E16+E20)/(E16+E20+E24+E28)</f>
        <v>0.28394406591536975</v>
      </c>
      <c r="F51" s="199"/>
      <c r="G51" s="199"/>
      <c r="H51" s="199"/>
      <c r="I51" s="200"/>
    </row>
    <row r="52" spans="2:9" ht="15" customHeight="1" thickBot="1" x14ac:dyDescent="0.6">
      <c r="C52" s="201"/>
      <c r="D52" s="202" t="s">
        <v>31</v>
      </c>
      <c r="E52" s="203">
        <f>(E24+E28)/(E16+E20+E24+E28)</f>
        <v>0.71605593408463031</v>
      </c>
      <c r="F52" s="204"/>
      <c r="G52" s="204"/>
      <c r="H52" s="204"/>
      <c r="I52" s="205"/>
    </row>
    <row r="53" spans="2:9" ht="15" customHeight="1" x14ac:dyDescent="0.55000000000000004"/>
    <row r="54" spans="2:9" ht="15" customHeight="1" thickBot="1" x14ac:dyDescent="0.6">
      <c r="B54" s="1" t="s">
        <v>32</v>
      </c>
      <c r="C54" s="92" t="s">
        <v>33</v>
      </c>
      <c r="D54" s="92"/>
      <c r="E54" s="92"/>
      <c r="F54" s="92"/>
      <c r="G54" s="92"/>
      <c r="H54" s="92"/>
      <c r="I54" s="92"/>
    </row>
    <row r="55" spans="2:9" ht="70.150000000000006" customHeight="1" thickBot="1" x14ac:dyDescent="0.6">
      <c r="C55" s="3" t="s">
        <v>34</v>
      </c>
      <c r="D55" s="206"/>
      <c r="E55" s="207"/>
      <c r="F55" s="207"/>
      <c r="G55" s="207"/>
      <c r="H55" s="207"/>
      <c r="I55" s="208"/>
    </row>
  </sheetData>
  <mergeCells count="44">
    <mergeCell ref="C54:I54"/>
    <mergeCell ref="D55:I55"/>
    <mergeCell ref="C47:D47"/>
    <mergeCell ref="E47:I47"/>
    <mergeCell ref="C50:G50"/>
    <mergeCell ref="C51:C52"/>
    <mergeCell ref="E51:I51"/>
    <mergeCell ref="E52:I52"/>
    <mergeCell ref="C45:D45"/>
    <mergeCell ref="E45:G45"/>
    <mergeCell ref="H45:I45"/>
    <mergeCell ref="C46:D46"/>
    <mergeCell ref="E46:G46"/>
    <mergeCell ref="H46:I46"/>
    <mergeCell ref="C38:D38"/>
    <mergeCell ref="C39:D39"/>
    <mergeCell ref="F39:I39"/>
    <mergeCell ref="C43:G43"/>
    <mergeCell ref="E44:G44"/>
    <mergeCell ref="H44:I44"/>
    <mergeCell ref="C37:D37"/>
    <mergeCell ref="C10:D10"/>
    <mergeCell ref="C11:E12"/>
    <mergeCell ref="F11:I11"/>
    <mergeCell ref="C13:C28"/>
    <mergeCell ref="D13:D15"/>
    <mergeCell ref="D17:D19"/>
    <mergeCell ref="D21:D23"/>
    <mergeCell ref="D25:D27"/>
    <mergeCell ref="C29:C34"/>
    <mergeCell ref="D29:D33"/>
    <mergeCell ref="C35:D35"/>
    <mergeCell ref="C36:D36"/>
    <mergeCell ref="F36:I36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2"/>
  <pageMargins left="0.51181102362204722" right="0.11811023622047245" top="0.55118110236220474" bottom="0.19685039370078741" header="0.31496062992125984" footer="0.11811023622047245"/>
  <pageSetup paperSize="9" scale="83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効果検証様式（集計値）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R3.10!Print_Area</vt:lpstr>
      <vt:lpstr>R3.11!Print_Area</vt:lpstr>
      <vt:lpstr>R3.12!Print_Area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2024-06-20T01:32:46Z</dcterms:modified>
  <cp:category/>
  <cp:contentStatus/>
</cp:coreProperties>
</file>