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1_4～9月分\05_個別協議書\"/>
    </mc:Choice>
  </mc:AlternateContent>
  <xr:revisionPtr revIDLastSave="0" documentId="13_ncr:1_{4DC3EC0C-5B7A-4CC5-B514-13A745D7AF25}" xr6:coauthVersionLast="47" xr6:coauthVersionMax="47" xr10:uidLastSave="{00000000-0000-0000-0000-000000000000}"/>
  <bookViews>
    <workbookView xWindow="20370" yWindow="-2610" windowWidth="29040" windowHeight="15840" tabRatio="770" xr2:uid="{00000000-000D-0000-FFFF-FFFF00000000}"/>
  </bookViews>
  <sheets>
    <sheet name="個別協議様式ア（ア）分(令和５年４月１日～令和５年５月７日)" sheetId="17" r:id="rId1"/>
    <sheet name="個別協議様式ア（ウ）分（令和５年４月１日～令和５年５月７日）" sheetId="23" r:id="rId2"/>
    <sheet name="【非表示】基準額" sheetId="19" state="hidden"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2">【非表示】基準額!$A$1:$Q$38</definedName>
    <definedName name="_xlnm.Print_Area" localSheetId="0">'個別協議様式ア（ア）分(令和５年４月１日～令和５年５月７日)'!$A$1:$AK$36</definedName>
    <definedName name="_xlnm.Print_Area" localSheetId="1">'個別協議様式ア（ウ）分（令和５年４月１日～令和５年５月７日）'!$A$1:$AK$36</definedName>
    <definedName name="_xlnm.Print_Area" localSheetId="3">'別添３ '!$A$1:$N$45</definedName>
    <definedName name="Z_0013D02D_7229_42E9_BC29_9561B8875AB4_.wvu.Cols" localSheetId="2" hidden="1">【非表示】基準額!#REF!</definedName>
    <definedName name="Z_0013D02D_7229_42E9_BC29_9561B8875AB4_.wvu.Cols" localSheetId="3" hidden="1">'別添３ '!$G:$H</definedName>
    <definedName name="Z_0013D02D_7229_42E9_BC29_9561B8875AB4_.wvu.PrintArea" localSheetId="2"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ookubo makoto</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既に県から事業所・施設等へ交付を受けた分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26" authorId="1" shapeId="0" xr:uid="{45A67FD1-4D0A-4233-9CEB-16D80EDFC97C}">
      <text>
        <r>
          <rPr>
            <sz val="9"/>
            <color indexed="81"/>
            <rFont val="MS P ゴシック"/>
            <family val="3"/>
            <charset val="128"/>
          </rPr>
          <t xml:space="preserve">
</t>
        </r>
        <r>
          <rPr>
            <sz val="11"/>
            <color indexed="81"/>
            <rFont val="MS P ゴシック"/>
            <family val="3"/>
            <charset val="128"/>
          </rPr>
          <t>「費用の概要、積算内訳」記載例のシートを参照してください。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既に県から事業所・施設等へ交付を受けた分がある場合は、「実際の所要額（Ｂ）」には当該交付額も含めた総額の所要額を記載してください。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<sst xmlns="http://schemas.openxmlformats.org/spreadsheetml/2006/main" count="543" uniqueCount="232">
  <si>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</si>
  <si>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</si>
  <si>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</si>
  <si>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</si>
  <si>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</si>
  <si>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</si>
  <si>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</si>
  <si>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</si>
  <si>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</si>
  <si>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</si>
  <si>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</si>
  <si>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</si>
  <si>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</si>
  <si>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</si>
  <si>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</si>
  <si>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</si>
  <si>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</si>
  <si>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</si>
  <si>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</si>
  <si>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</si>
  <si>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</si>
  <si>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</si>
  <si>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</si>
  <si>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</si>
  <si>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</si>
  <si>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</si>
  <si>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</si>
  <si>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</si>
  <si>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</si>
  <si>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</si>
  <si>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</si>
  <si>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</si>
  <si>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</si>
  <si>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</si>
  <si>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</si>
  <si>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</si>
  <si>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</si>
  <si>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</si>
  <si>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</si>
  <si>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</si>
  <si>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</si>
  <si>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</si>
  <si>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</si>
  <si>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</si>
  <si>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</si>
  <si>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</si>
  <si>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</si>
  <si>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</si>
  <si>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</si>
  <si>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</si>
  <si>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</si>
  <si>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</si>
  <si>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</si>
  <si>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</si>
  <si>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</si>
  <si>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</si>
  <si>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</si>
  <si>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</si>
  <si>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</si>
  <si>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</si>
  <si>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</si>
  <si>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</si>
  <si>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</si>
  <si>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</si>
  <si>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</si>
  <si>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</si>
  <si>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</si>
  <si>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</si>
  <si>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</si>
  <si>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</si>
  <si>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</si>
  <si>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</si>
  <si>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</si>
  <si>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</si>
  <si>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</si>
  <si>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</si>
  <si>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</si>
  <si>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</si>
  <si>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</si>
  <si>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</si>
  <si>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</si>
  <si>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</si>
  <si>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</si>
  <si>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</si>
  <si>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</si>
  <si>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</si>
  <si>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</si>
  <si>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</si>
  <si>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</si>
  <si>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</si>
  <si>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</si>
  <si>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</si>
  <si>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</si>
  <si>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</si>
  <si>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</si>
  <si>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</si>
  <si>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</si>
  <si>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</si>
  <si>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</si>
  <si>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</si>
  <si>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</si>
  <si>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</si>
  <si>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</si>
  <si>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</si>
  <si>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</si>
  <si>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</si>
  <si>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</si>
  <si>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</si>
  <si>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</si>
  <si>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</si>
  <si>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</si>
  <si>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</si>
  <si>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</si>
  <si>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</si>
  <si>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</si>
  <si>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</si>
  <si>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</si>
  <si>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</si>
  <si>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</si>
  <si>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</si>
  <si>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</si>
  <si>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</si>
  <si>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</si>
  <si>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</si>
  <si>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</si>
  <si>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</si>
  <si>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</si>
  <si>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</si>
  <si>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</si>
  <si>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</si>
  <si>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</si>
  <si>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</si>
  <si>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</si>
  <si>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</si>
  <si>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</si>
  <si>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</si>
  <si>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</si>
  <si>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</si>
  <si>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</si>
  <si>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</si>
  <si>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</si>
  <si>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</si>
  <si>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</si>
  <si>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</si>
  <si>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</si>
  <si>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</si>
  <si>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</si>
  <si>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</si>
  <si>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</si>
  <si>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</si>
  <si>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</si>
  <si>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</si>
  <si>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</si>
  <si>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</si>
  <si>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</si>
  <si>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</si>
  <si>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</si>
  <si>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</si>
  <si>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</si>
  <si>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</si>
  <si>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</si>
  <si>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</si>
  <si>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</si>
  <si>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</si>
  <si>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</si>
  <si>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</si>
  <si>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</si>
  <si>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</si>
  <si>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</si>
  <si>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</si>
  <si>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</si>
  <si>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</si>
  <si>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</si>
  <si>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</si>
  <si>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</si>
  <si>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</si>
  <si>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</si>
  <si>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</si>
  <si>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</si>
  <si>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</si>
  <si>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</si>
  <si>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</si>
  <si>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</si>
  <si>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</si>
  <si>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</si>
  <si>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</si>
  <si>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</si>
  <si>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</si>
  <si>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</si>
  <si>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</si>
  <si>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</si>
  <si>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</si>
  <si>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</si>
  <si>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</si>
  <si>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</si>
  <si>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</si>
  <si>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</si>
  <si>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</si>
  <si>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</si>
  <si>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</si>
  <si>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</si>
  <si>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</si>
  <si>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</si>
  <si>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</si>
  <si>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</si>
  <si>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</si>
  <si>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</si>
  <si>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</si>
  <si>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</si>
  <si>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</si>
  <si>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</si>
  <si>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</si>
  <si>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</si>
  <si>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</si>
  <si>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</si>
  <si>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</si>
  <si>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</si>
  <si>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</si>
  <si>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</si>
  <si>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</si>
  <si>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</si>
  <si>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</si>
  <si>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</si>
  <si>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</si>
  <si>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</si>
  <si>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</si>
  <si>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</si>
  <si>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t>
  </si>
  <si>
    <t>徳島県</t>
    <rPh sb="0" eb="3">
      <t>トクシマケン</t>
    </rPh>
    <phoneticPr fontId="1"/>
  </si>
  <si>
    <t>　　積算内訳の内容は、下表の欄内に全て記載してください。(別紙の添付はやめてください。)</t>
    <rPh sb="2" eb="4">
      <t>セキサン</t>
    </rPh>
    <rPh sb="4" eb="6">
      <t>ウチワケ</t>
    </rPh>
    <rPh sb="7" eb="9">
      <t>ナイヨウ</t>
    </rPh>
    <rPh sb="11" eb="12">
      <t>シタ</t>
    </rPh>
    <rPh sb="12" eb="13">
      <t>ヒョウ</t>
    </rPh>
    <rPh sb="14" eb="16">
      <t>ランナイ</t>
    </rPh>
    <rPh sb="17" eb="18">
      <t>スベ</t>
    </rPh>
    <rPh sb="19" eb="21">
      <t>キサイ</t>
    </rPh>
    <phoneticPr fontId="1"/>
  </si>
  <si>
    <t>徳島県</t>
    <rPh sb="0" eb="3">
      <t>トクシマケン</t>
    </rPh>
    <phoneticPr fontId="1"/>
  </si>
  <si>
    <t>　　　　積算内訳の内容は、下表の欄内に全て記載してください。(別紙の添付はやめてください。)</t>
    <rPh sb="4" eb="6">
      <t>セキサン</t>
    </rPh>
    <rPh sb="6" eb="8">
      <t>ウチワケ</t>
    </rPh>
    <rPh sb="9" eb="11">
      <t>ナイヨウ</t>
    </rPh>
    <rPh sb="13" eb="15">
      <t>カヒョウ</t>
    </rPh>
    <rPh sb="16" eb="17">
      <t>ラン</t>
    </rPh>
    <rPh sb="17" eb="18">
      <t>ナイ</t>
    </rPh>
    <rPh sb="19" eb="20">
      <t>スベ</t>
    </rPh>
    <rPh sb="21" eb="23">
      <t>キサイ</t>
    </rPh>
    <rPh sb="31" eb="33">
      <t>ベッシ</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</si>
</sst>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u/>
      <sz val="14"/>
      <name val="ＭＳ Ｐ明朝"/>
      <family val="1"/>
      <charset val="128"/>
    </font>
    <font>
      <b/>
      <sz val="9"/>
      <color indexed="81"/>
      <name val="MS P ゴシック"/>
      <family val="3"/>
      <charset val="128"/>
    </font>
    <font>
      <sz val="9"/>
      <color indexed="81"/>
      <name val="MS P ゴシック"/>
      <family val="3"/>
      <charset val="128"/>
    </font>
    <font>
      <sz val="11"/>
      <color indexed="81"/>
      <name val="MS P ゴシック"/>
      <family val="3"/>
      <charset val="128"/>
    </font>
  </fonts>
  <fills count="1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2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3" xfId="0" applyFont="1" applyBorder="1">
      <alignment vertical="center"/>
    </xf>
    <xf numFmtId="0" fontId="5" fillId="3" borderId="35"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3"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4"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6" xfId="0" applyFont="1" applyFill="1" applyBorder="1" applyAlignment="1">
      <alignment horizontal="left" vertical="center" wrapText="1"/>
    </xf>
    <xf numFmtId="0" fontId="15" fillId="8" borderId="46" xfId="0" applyFont="1" applyFill="1" applyBorder="1" applyAlignment="1">
      <alignment vertical="center" wrapText="1"/>
    </xf>
    <xf numFmtId="0" fontId="19" fillId="9" borderId="46" xfId="0" applyFont="1" applyFill="1" applyBorder="1" applyAlignment="1">
      <alignment horizontal="left" vertical="center" wrapText="1"/>
    </xf>
    <xf numFmtId="0" fontId="19" fillId="8" borderId="46" xfId="0" applyFont="1" applyFill="1" applyBorder="1" applyAlignment="1">
      <alignment vertical="center" wrapText="1"/>
    </xf>
    <xf numFmtId="0" fontId="15" fillId="7" borderId="0" xfId="0" applyFont="1" applyFill="1">
      <alignment vertical="center"/>
    </xf>
    <xf numFmtId="38" fontId="20" fillId="0" borderId="43" xfId="1" applyFont="1" applyFill="1" applyBorder="1" applyAlignment="1">
      <alignment horizontal="center" vertical="center" shrinkToFit="1"/>
    </xf>
    <xf numFmtId="38" fontId="20" fillId="0" borderId="41" xfId="1" applyFont="1" applyFill="1" applyBorder="1" applyAlignment="1">
      <alignment horizontal="center" vertical="center"/>
    </xf>
    <xf numFmtId="0" fontId="15" fillId="9" borderId="46" xfId="0" applyFont="1" applyFill="1" applyBorder="1" applyAlignment="1">
      <alignment horizontal="center" vertical="center"/>
    </xf>
    <xf numFmtId="0" fontId="15" fillId="8" borderId="46" xfId="0" applyFont="1" applyFill="1" applyBorder="1" applyAlignment="1">
      <alignment horizontal="center" vertical="center"/>
    </xf>
    <xf numFmtId="0" fontId="15" fillId="9" borderId="46" xfId="0" applyFont="1" applyFill="1" applyBorder="1" applyAlignment="1">
      <alignment vertical="top"/>
    </xf>
    <xf numFmtId="0" fontId="15" fillId="8" borderId="46" xfId="0" applyFont="1" applyFill="1" applyBorder="1" applyAlignment="1">
      <alignment vertical="top"/>
    </xf>
    <xf numFmtId="0" fontId="19" fillId="9" borderId="24" xfId="0" applyFont="1" applyFill="1" applyBorder="1">
      <alignment vertical="center"/>
    </xf>
    <xf numFmtId="0" fontId="15" fillId="9" borderId="44" xfId="0" applyFont="1" applyFill="1" applyBorder="1">
      <alignment vertical="center"/>
    </xf>
    <xf numFmtId="0" fontId="15" fillId="8" borderId="41" xfId="0" applyFont="1" applyFill="1" applyBorder="1">
      <alignment vertical="center"/>
    </xf>
    <xf numFmtId="0" fontId="19" fillId="8" borderId="3" xfId="0" applyFont="1" applyFill="1" applyBorder="1">
      <alignment vertical="center"/>
    </xf>
    <xf numFmtId="0" fontId="19" fillId="8" borderId="45" xfId="0" applyFont="1" applyFill="1" applyBorder="1" applyAlignment="1">
      <alignment horizontal="right" vertical="center"/>
    </xf>
    <xf numFmtId="0" fontId="19" fillId="8" borderId="45" xfId="0" applyFont="1" applyFill="1" applyBorder="1">
      <alignment vertical="center"/>
    </xf>
    <xf numFmtId="0" fontId="11" fillId="8" borderId="45" xfId="0" applyFont="1" applyFill="1" applyBorder="1">
      <alignment vertical="center"/>
    </xf>
    <xf numFmtId="0" fontId="23" fillId="8" borderId="44" xfId="0" applyFont="1" applyFill="1" applyBorder="1">
      <alignment vertical="center"/>
    </xf>
    <xf numFmtId="38" fontId="31" fillId="4" borderId="26"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1" xfId="1" applyFont="1" applyFill="1" applyBorder="1" applyAlignment="1">
      <alignment horizontal="right" vertical="center" shrinkToFit="1"/>
    </xf>
    <xf numFmtId="38" fontId="31" fillId="4" borderId="37"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6"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3"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1"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4"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3"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38" fontId="30" fillId="4" borderId="2" xfId="1" applyFont="1" applyFill="1" applyBorder="1" applyAlignment="1">
      <alignment horizontal="center" vertical="center"/>
    </xf>
    <xf numFmtId="38" fontId="30" fillId="4" borderId="24"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1" xfId="1" applyFont="1" applyFill="1" applyBorder="1" applyAlignment="1">
      <alignment horizontal="center" vertical="center" wrapText="1"/>
    </xf>
    <xf numFmtId="0" fontId="16" fillId="9" borderId="44" xfId="2" applyFont="1" applyFill="1" applyBorder="1">
      <alignment vertical="center"/>
    </xf>
    <xf numFmtId="0" fontId="19" fillId="9" borderId="45" xfId="2" applyFont="1" applyFill="1" applyBorder="1" applyAlignment="1">
      <alignment horizontal="right" vertical="center"/>
    </xf>
    <xf numFmtId="0" fontId="22" fillId="9" borderId="45" xfId="2" applyFont="1" applyFill="1" applyBorder="1" applyAlignment="1">
      <alignment horizontal="center" vertical="center"/>
    </xf>
    <xf numFmtId="0" fontId="19" fillId="9" borderId="24" xfId="2" applyFont="1" applyFill="1" applyBorder="1" applyAlignment="1">
      <alignment horizontal="center" vertical="center"/>
    </xf>
    <xf numFmtId="0" fontId="19" fillId="9" borderId="3" xfId="2" applyFont="1" applyFill="1" applyBorder="1">
      <alignment vertical="center"/>
    </xf>
    <xf numFmtId="0" fontId="15" fillId="9" borderId="46" xfId="2" applyFont="1" applyFill="1" applyBorder="1" applyAlignment="1">
      <alignment vertical="center" wrapText="1"/>
    </xf>
    <xf numFmtId="0" fontId="15" fillId="9" borderId="7" xfId="2" applyFont="1" applyFill="1" applyBorder="1" applyAlignment="1">
      <alignment vertical="center" wrapText="1"/>
    </xf>
    <xf numFmtId="0" fontId="19" fillId="9" borderId="46" xfId="2" applyFont="1" applyFill="1" applyBorder="1" applyAlignment="1">
      <alignment vertical="center" wrapText="1"/>
    </xf>
    <xf numFmtId="0" fontId="15" fillId="9" borderId="56" xfId="2" applyFont="1" applyFill="1" applyBorder="1" applyAlignment="1">
      <alignment vertical="center" wrapText="1"/>
    </xf>
    <xf numFmtId="0" fontId="16" fillId="14" borderId="44" xfId="2" applyFont="1" applyFill="1" applyBorder="1">
      <alignment vertical="center"/>
    </xf>
    <xf numFmtId="0" fontId="19" fillId="14" borderId="45" xfId="2" applyFont="1" applyFill="1" applyBorder="1" applyAlignment="1">
      <alignment horizontal="right" vertical="center"/>
    </xf>
    <xf numFmtId="0" fontId="22" fillId="14" borderId="45" xfId="2" applyFont="1" applyFill="1" applyBorder="1" applyAlignment="1">
      <alignment horizontal="center" vertical="center"/>
    </xf>
    <xf numFmtId="0" fontId="19" fillId="14" borderId="24" xfId="2" applyFont="1" applyFill="1" applyBorder="1" applyAlignment="1">
      <alignment horizontal="center" vertical="center"/>
    </xf>
    <xf numFmtId="0" fontId="19" fillId="14" borderId="3" xfId="2" applyFont="1" applyFill="1" applyBorder="1">
      <alignment vertical="center"/>
    </xf>
    <xf numFmtId="0" fontId="15" fillId="14" borderId="46" xfId="2" applyFont="1" applyFill="1" applyBorder="1" applyAlignment="1">
      <alignment vertical="center" wrapText="1"/>
    </xf>
    <xf numFmtId="0" fontId="15" fillId="14" borderId="7" xfId="2" applyFont="1" applyFill="1" applyBorder="1" applyAlignment="1">
      <alignment vertical="center" wrapText="1"/>
    </xf>
    <xf numFmtId="0" fontId="19" fillId="14" borderId="46" xfId="2" applyFont="1" applyFill="1" applyBorder="1" applyAlignment="1">
      <alignment vertical="center" wrapText="1"/>
    </xf>
    <xf numFmtId="0" fontId="15" fillId="14" borderId="56"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2"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6" xfId="1" applyNumberFormat="1" applyFont="1" applyFill="1" applyBorder="1" applyAlignment="1">
      <alignment horizontal="right" vertical="center"/>
    </xf>
    <xf numFmtId="38" fontId="19" fillId="7" borderId="56"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6"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6"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35" fillId="11" borderId="58" xfId="0" applyFont="1" applyFill="1" applyBorder="1" applyAlignment="1">
      <alignment horizontal="center" vertical="center"/>
    </xf>
    <xf numFmtId="38" fontId="31" fillId="4" borderId="60" xfId="1" applyFont="1" applyFill="1" applyBorder="1" applyAlignment="1">
      <alignment horizontal="right" vertical="center" shrinkToFit="1"/>
    </xf>
    <xf numFmtId="38" fontId="31" fillId="4" borderId="61" xfId="1" applyFont="1" applyFill="1" applyBorder="1" applyAlignment="1">
      <alignment horizontal="right" vertical="center" shrinkToFit="1"/>
    </xf>
    <xf numFmtId="38" fontId="4" fillId="16" borderId="59" xfId="1"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29"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8"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3"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7"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0"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7"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7" xfId="1" applyFont="1" applyFill="1" applyBorder="1" applyAlignment="1">
      <alignment horizontal="right" vertical="center" shrinkToFit="1"/>
    </xf>
    <xf numFmtId="38" fontId="30" fillId="4" borderId="38" xfId="1" applyFont="1" applyFill="1" applyBorder="1" applyAlignment="1">
      <alignment horizontal="center" vertical="center" shrinkToFit="1"/>
    </xf>
    <xf numFmtId="38" fontId="30" fillId="4" borderId="39"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1" xfId="1" applyFont="1" applyFill="1" applyBorder="1" applyAlignment="1">
      <alignment horizontal="right" vertical="center" wrapText="1" shrinkToFit="1"/>
    </xf>
    <xf numFmtId="38" fontId="30" fillId="4" borderId="32"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28" xfId="0" applyFont="1" applyFill="1" applyBorder="1" applyAlignment="1">
      <alignment horizontal="center" vertical="center" wrapText="1"/>
    </xf>
    <xf numFmtId="58" fontId="32" fillId="4" borderId="26" xfId="0" applyNumberFormat="1" applyFont="1" applyFill="1" applyBorder="1" applyAlignment="1">
      <alignment horizontal="center" vertical="center" shrinkToFit="1"/>
    </xf>
    <xf numFmtId="58" fontId="32" fillId="4" borderId="24"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2"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32" fillId="4" borderId="55"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4"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0" borderId="24" xfId="0" applyFont="1" applyBorder="1" applyAlignment="1">
      <alignment horizontal="left" vertical="center"/>
    </xf>
    <xf numFmtId="0" fontId="7" fillId="0" borderId="3" xfId="0" applyFont="1" applyBorder="1" applyAlignment="1">
      <alignment horizontal="left"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5" xfId="0" applyFont="1" applyFill="1" applyBorder="1" applyAlignment="1">
      <alignment horizontal="center" vertical="center"/>
    </xf>
    <xf numFmtId="0" fontId="32" fillId="11" borderId="26" xfId="0" applyFont="1" applyFill="1" applyBorder="1" applyAlignment="1">
      <alignment horizontal="center" vertical="center"/>
    </xf>
    <xf numFmtId="0" fontId="32" fillId="11" borderId="24" xfId="0" applyFont="1" applyFill="1" applyBorder="1" applyAlignment="1">
      <alignment horizontal="center" vertical="center"/>
    </xf>
    <xf numFmtId="0" fontId="32" fillId="11" borderId="34"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4"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0"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0" xfId="0" applyFont="1" applyFill="1" applyBorder="1" applyAlignment="1">
      <alignment horizontal="center" vertical="center" wrapText="1"/>
    </xf>
    <xf numFmtId="38" fontId="30" fillId="4" borderId="36" xfId="1" applyFont="1" applyFill="1" applyBorder="1" applyAlignment="1">
      <alignment horizontal="left" vertical="center" wrapText="1" shrinkToFit="1"/>
    </xf>
    <xf numFmtId="38" fontId="30" fillId="4" borderId="53" xfId="1" applyFont="1" applyFill="1" applyBorder="1" applyAlignment="1">
      <alignment horizontal="left" vertical="center" wrapText="1" shrinkToFit="1"/>
    </xf>
    <xf numFmtId="38" fontId="30" fillId="11" borderId="53"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1"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3"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24"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4" xfId="0" applyFont="1" applyFill="1" applyBorder="1" applyAlignment="1">
      <alignment horizontal="center" vertical="center"/>
    </xf>
    <xf numFmtId="0" fontId="18" fillId="8" borderId="45"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2"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4" xfId="1" applyFont="1" applyFill="1" applyBorder="1" applyAlignment="1">
      <alignment horizontal="left" vertical="top" wrapText="1"/>
    </xf>
    <xf numFmtId="38" fontId="17" fillId="15" borderId="43"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43"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4"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0" xfId="0" applyFont="1" applyBorder="1" applyAlignment="1">
      <alignment horizontal="center" vertical="top" wrapText="1"/>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21" fillId="0" borderId="47"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4"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43"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6" xfId="0" applyFont="1" applyBorder="1" applyAlignment="1">
      <alignment horizontal="center" vertical="center" textRotation="255"/>
    </xf>
    <xf numFmtId="0" fontId="9" fillId="0" borderId="22" xfId="0" applyFont="1" applyBorder="1" applyAlignment="1">
      <alignment vertical="center" wrapText="1"/>
    </xf>
    <xf numFmtId="0" fontId="9" fillId="0" borderId="20" xfId="0" applyFont="1" applyBorder="1" applyAlignment="1">
      <alignment vertical="center" wrapText="1"/>
    </xf>
    <xf numFmtId="0" fontId="9" fillId="0" borderId="23" xfId="0" applyFont="1" applyBorder="1" applyAlignment="1">
      <alignment vertical="center" wrapText="1"/>
    </xf>
    <xf numFmtId="0" fontId="9" fillId="0" borderId="20" xfId="0" applyFont="1" applyBorder="1" applyAlignment="1">
      <alignment horizontal="left" vertical="center" wrapText="1"/>
    </xf>
    <xf numFmtId="0" fontId="9" fillId="0" borderId="23" xfId="0" applyFont="1" applyBorder="1" applyAlignment="1">
      <alignment horizontal="lef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9" fillId="0" borderId="28" xfId="0" applyFont="1" applyBorder="1" applyAlignment="1">
      <alignment vertical="center" wrapText="1"/>
    </xf>
    <xf numFmtId="0" fontId="9" fillId="0" borderId="24" xfId="0" applyFont="1" applyBorder="1" applyAlignment="1">
      <alignment horizontal="left" vertical="center" wrapText="1"/>
    </xf>
    <xf numFmtId="0" fontId="9" fillId="0" borderId="28"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20">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DFCD0"/>
      <color rgb="FFFFFF00"/>
      <color rgb="FFCCFFFF"/>
      <color rgb="FFCCFF99"/>
      <color rgb="FFFF3300"/>
      <color rgb="FF0066FF"/>
      <color rgb="FF3366FF"/>
      <color rgb="FF3333FF"/>
      <color rgb="FF0000FF"/>
      <color rgb="FF170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95249</xdr:colOff>
      <xdr:row>15</xdr:row>
      <xdr:rowOff>40821</xdr:rowOff>
    </xdr:from>
    <xdr:to>
      <xdr:col>35</xdr:col>
      <xdr:colOff>680356</xdr:colOff>
      <xdr:row>23</xdr:row>
      <xdr:rowOff>353786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097499" y="6218464"/>
          <a:ext cx="8667750" cy="2939143"/>
        </a:xfrm>
        <a:prstGeom prst="rect">
          <a:avLst/>
        </a:prstGeom>
        <a:solidFill>
          <a:srgbClr val="FDFCD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◎割増賃金・手当の場合の書き方</a:t>
          </a:r>
        </a:p>
        <a:p>
          <a:r>
            <a:rPr kumimoji="1" lang="ja-JP" altLang="en-US" sz="1100"/>
            <a:t>超過勤務手当：○円（○人分、延べ○時間）</a:t>
          </a:r>
        </a:p>
        <a:p>
          <a:r>
            <a:rPr kumimoji="1" lang="ja-JP" altLang="en-US" sz="1100"/>
            <a:t>○○手当：○円（○人分、単価○○円（１時間）、延べ○時間）</a:t>
          </a:r>
        </a:p>
        <a:p>
          <a:r>
            <a:rPr kumimoji="1" lang="ja-JP" altLang="en-US" sz="1100"/>
            <a:t>　　　　　○円（○人分、単価○○円（１日）、延べ○日間）</a:t>
          </a:r>
        </a:p>
        <a:p>
          <a:r>
            <a:rPr kumimoji="1" lang="en-US" altLang="ja-JP" sz="1100">
              <a:solidFill>
                <a:srgbClr val="FF0000"/>
              </a:solidFill>
            </a:rPr>
            <a:t>※</a:t>
          </a:r>
          <a:r>
            <a:rPr kumimoji="1" lang="ja-JP" altLang="en-US" sz="1100">
              <a:solidFill>
                <a:srgbClr val="FF0000"/>
              </a:solidFill>
            </a:rPr>
            <a:t>手当については、審査にあたり「１日あたり」または「１時間あたり」の単価を確認する必要があるため、必ず上記のとおり記載してください。</a:t>
          </a:r>
        </a:p>
        <a:p>
          <a:r>
            <a:rPr kumimoji="1" lang="ja-JP" altLang="en-US" sz="1100"/>
            <a:t>◎衛生用品の購入の場合</a:t>
          </a:r>
        </a:p>
        <a:p>
          <a:r>
            <a:rPr kumimoji="1" lang="ja-JP" altLang="en-US" sz="1100"/>
            <a:t>品目①○○：○円（○個分）、品目②○○：○円（○個分）、品目③○○：○円（○個分）</a:t>
          </a:r>
        </a:p>
        <a:p>
          <a:r>
            <a:rPr kumimoji="1" lang="en-US" altLang="ja-JP" sz="1100"/>
            <a:t>※</a:t>
          </a:r>
          <a:r>
            <a:rPr kumimoji="1" lang="ja-JP" altLang="en-US" sz="1100"/>
            <a:t>「衛生用品等」「衛生用品他」のように</a:t>
          </a:r>
          <a:r>
            <a:rPr kumimoji="1" lang="ja-JP" altLang="en-US" sz="1100">
              <a:solidFill>
                <a:srgbClr val="FF0000"/>
              </a:solidFill>
            </a:rPr>
            <a:t>「等」や「他」で省略せず、すべての種類を記載</a:t>
          </a:r>
          <a:r>
            <a:rPr kumimoji="1" lang="ja-JP" altLang="en-US" sz="1100"/>
            <a:t>してください</a:t>
          </a:r>
        </a:p>
        <a:p>
          <a:r>
            <a:rPr kumimoji="1" lang="en-US" altLang="ja-JP" sz="1100"/>
            <a:t>※</a:t>
          </a:r>
          <a:r>
            <a:rPr kumimoji="1" lang="ja-JP" altLang="en-US" sz="1100">
              <a:solidFill>
                <a:srgbClr val="FF0000"/>
              </a:solidFill>
            </a:rPr>
            <a:t>商品名ではなく品目名を記載して</a:t>
          </a:r>
          <a:r>
            <a:rPr kumimoji="1" lang="ja-JP" altLang="en-US" sz="1100"/>
            <a:t>ください（例えば、○○キラーではなく手指用消毒液、など）。（商品名では内容が判断できない可能性があります）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70" zoomScaleNormal="85" zoomScaleSheetLayoutView="70" workbookViewId="0">
      <selection activeCell="N6" sqref="N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1" customFormat="1" ht="42" customHeight="1">
      <c r="A1" s="11" t="s">
        <v>178</v>
      </c>
    </row>
    <row r="2" spans="1:43" s="11" customFormat="1" ht="18" customHeight="1"/>
    <row r="3" spans="1:43" s="1" customFormat="1" ht="27.75" customHeight="1">
      <c r="A3" s="81" t="s">
        <v>183</v>
      </c>
      <c r="B3" s="80"/>
      <c r="C3" s="80"/>
      <c r="D3" s="80"/>
      <c r="E3" s="80"/>
      <c r="F3" s="80"/>
      <c r="G3" s="80"/>
      <c r="H3" s="8"/>
      <c r="I3" s="86" t="s">
        <v>189</v>
      </c>
      <c r="J3" s="87"/>
      <c r="K3" s="87"/>
      <c r="L3" s="87"/>
      <c r="M3" s="87"/>
      <c r="N3" s="87"/>
      <c r="O3" s="87"/>
      <c r="P3" s="87"/>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230" t="s">
        <v>182</v>
      </c>
      <c r="C5" s="231"/>
      <c r="D5" s="231"/>
      <c r="E5" s="231"/>
      <c r="F5" s="231"/>
      <c r="G5" s="231"/>
      <c r="H5" s="231"/>
      <c r="I5" s="232"/>
      <c r="J5" s="150"/>
      <c r="L5" s="238" t="s">
        <v>202</v>
      </c>
      <c r="M5" s="239"/>
      <c r="N5" s="108" t="s">
        <v>228</v>
      </c>
      <c r="O5" s="109"/>
      <c r="P5" s="109"/>
      <c r="Q5" s="110"/>
      <c r="R5" s="1" t="s">
        <v>203</v>
      </c>
      <c r="T5" s="11"/>
      <c r="U5" s="11"/>
      <c r="V5" s="11"/>
      <c r="W5" s="11"/>
      <c r="X5" s="11"/>
      <c r="Y5" s="11"/>
      <c r="Z5" s="11"/>
      <c r="AA5" s="11"/>
      <c r="AB5" s="11"/>
      <c r="AC5" s="11"/>
      <c r="AD5" s="11"/>
      <c r="AE5" s="11"/>
      <c r="AF5" s="11"/>
      <c r="AG5" s="11"/>
      <c r="AH5" s="11"/>
      <c r="AI5" s="11"/>
      <c r="AJ5" s="11"/>
    </row>
    <row r="6" spans="1:43" s="1" customFormat="1" ht="27.75" customHeight="1">
      <c r="A6" s="8"/>
      <c r="B6" s="233" t="s">
        <v>226</v>
      </c>
      <c r="C6" s="234"/>
      <c r="D6" s="234"/>
      <c r="E6" s="234"/>
      <c r="F6" s="234"/>
      <c r="G6" s="234"/>
      <c r="H6" s="234"/>
      <c r="I6" s="235"/>
      <c r="J6" s="88" t="s">
        <v>227</v>
      </c>
      <c r="L6" s="238" t="s">
        <v>63</v>
      </c>
      <c r="M6" s="239"/>
      <c r="N6" s="108"/>
      <c r="O6" s="109"/>
      <c r="P6" s="109"/>
      <c r="Q6" s="110"/>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20.25" customHeight="1" thickBot="1">
      <c r="E10" s="156" t="s">
        <v>10</v>
      </c>
      <c r="F10" s="157"/>
      <c r="G10" s="157"/>
      <c r="H10" s="157"/>
      <c r="I10" s="157"/>
      <c r="J10" s="157"/>
      <c r="K10" s="157"/>
      <c r="L10" s="157"/>
      <c r="M10" s="157"/>
      <c r="N10" s="157"/>
      <c r="O10" s="157"/>
      <c r="P10" s="157"/>
      <c r="Q10" s="157"/>
      <c r="R10" s="157"/>
      <c r="S10" s="157"/>
      <c r="T10" s="158"/>
      <c r="U10" s="154" t="s">
        <v>83</v>
      </c>
      <c r="V10" s="154"/>
      <c r="W10" s="154"/>
      <c r="X10" s="154"/>
      <c r="Y10" s="154"/>
      <c r="Z10" s="154"/>
      <c r="AA10" s="154"/>
      <c r="AB10" s="154"/>
      <c r="AC10" s="154"/>
      <c r="AD10" s="154"/>
      <c r="AE10" s="154"/>
      <c r="AF10" s="154"/>
      <c r="AG10" s="154"/>
      <c r="AH10" s="154"/>
      <c r="AI10" s="154"/>
      <c r="AJ10" s="155"/>
      <c r="AK10" s="5"/>
      <c r="AL10" s="5"/>
      <c r="AM10" s="6"/>
      <c r="AN10" s="6"/>
      <c r="AO10" s="6"/>
      <c r="AP10" s="6"/>
      <c r="AQ10" s="6"/>
    </row>
    <row r="11" spans="1:43" s="1" customFormat="1" ht="24" customHeight="1" thickBot="1">
      <c r="D11" s="6"/>
      <c r="E11" s="159"/>
      <c r="F11" s="160"/>
      <c r="G11" s="160"/>
      <c r="H11" s="160"/>
      <c r="I11" s="160"/>
      <c r="J11" s="160"/>
      <c r="K11" s="160"/>
      <c r="L11" s="160"/>
      <c r="M11" s="160"/>
      <c r="N11" s="160"/>
      <c r="O11" s="160"/>
      <c r="P11" s="160"/>
      <c r="Q11" s="160"/>
      <c r="R11" s="160"/>
      <c r="S11" s="160"/>
      <c r="T11" s="161"/>
      <c r="U11" s="154" t="s">
        <v>11</v>
      </c>
      <c r="V11" s="154"/>
      <c r="W11" s="154"/>
      <c r="X11" s="154"/>
      <c r="Y11" s="154"/>
      <c r="Z11" s="154"/>
      <c r="AA11" s="154"/>
      <c r="AB11" s="154"/>
      <c r="AC11" s="154"/>
      <c r="AD11" s="154"/>
      <c r="AE11" s="154"/>
      <c r="AF11" s="154"/>
      <c r="AG11" s="154"/>
      <c r="AH11" s="154"/>
      <c r="AI11" s="154"/>
      <c r="AJ11" s="155"/>
      <c r="AK11" s="5"/>
      <c r="AL11" s="5"/>
    </row>
    <row r="12" spans="1:43" s="1" customFormat="1" ht="105.75" customHeight="1">
      <c r="E12" s="245" t="s">
        <v>1</v>
      </c>
      <c r="F12" s="246"/>
      <c r="G12" s="246"/>
      <c r="H12" s="247" t="s">
        <v>0</v>
      </c>
      <c r="I12" s="247"/>
      <c r="J12" s="247"/>
      <c r="K12" s="240" t="s">
        <v>204</v>
      </c>
      <c r="L12" s="241"/>
      <c r="M12" s="240" t="s">
        <v>64</v>
      </c>
      <c r="N12" s="241"/>
      <c r="O12" s="240" t="s">
        <v>102</v>
      </c>
      <c r="P12" s="241"/>
      <c r="Q12" s="172" t="s">
        <v>65</v>
      </c>
      <c r="R12" s="173"/>
      <c r="S12" s="166" t="s">
        <v>66</v>
      </c>
      <c r="T12" s="167"/>
      <c r="U12" s="82" t="s">
        <v>2</v>
      </c>
      <c r="V12" s="83" t="s">
        <v>3</v>
      </c>
      <c r="W12" s="83" t="s">
        <v>4</v>
      </c>
      <c r="X12" s="83" t="s">
        <v>58</v>
      </c>
      <c r="Y12" s="83" t="s">
        <v>59</v>
      </c>
      <c r="Z12" s="83" t="s">
        <v>60</v>
      </c>
      <c r="AA12" s="83" t="s">
        <v>184</v>
      </c>
      <c r="AB12" s="83" t="s">
        <v>6</v>
      </c>
      <c r="AC12" s="83" t="s">
        <v>61</v>
      </c>
      <c r="AD12" s="84" t="s">
        <v>13</v>
      </c>
      <c r="AE12" s="84" t="s">
        <v>50</v>
      </c>
      <c r="AF12" s="84" t="s">
        <v>186</v>
      </c>
      <c r="AG12" s="84" t="s">
        <v>52</v>
      </c>
      <c r="AH12" s="84" t="s">
        <v>185</v>
      </c>
      <c r="AI12" s="84" t="s">
        <v>185</v>
      </c>
      <c r="AJ12" s="153"/>
      <c r="AK12" s="5"/>
      <c r="AL12" s="5"/>
    </row>
    <row r="13" spans="1:43" s="1" customFormat="1" ht="37.5" customHeight="1">
      <c r="B13" s="236" t="s">
        <v>85</v>
      </c>
      <c r="C13" s="236"/>
      <c r="D13" s="237"/>
      <c r="E13" s="248"/>
      <c r="F13" s="249"/>
      <c r="G13" s="249"/>
      <c r="H13" s="250"/>
      <c r="I13" s="250"/>
      <c r="J13" s="250"/>
      <c r="K13" s="174"/>
      <c r="L13" s="175"/>
      <c r="M13" s="182" t="e">
        <f>VLOOKUP(H13,【非表示】基準額!C4:D38,2,FALSE)*K13</f>
        <v>#N/A</v>
      </c>
      <c r="N13" s="183"/>
      <c r="O13" s="180"/>
      <c r="P13" s="181"/>
      <c r="Q13" s="170">
        <f>SUM(U13:AJ13)</f>
        <v>0</v>
      </c>
      <c r="R13" s="171"/>
      <c r="S13" s="164" t="e">
        <f>Q13-MAX(M13:P13)</f>
        <v>#N/A</v>
      </c>
      <c r="T13" s="165"/>
      <c r="U13" s="73"/>
      <c r="V13" s="48"/>
      <c r="W13" s="48"/>
      <c r="X13" s="48"/>
      <c r="Y13" s="48"/>
      <c r="Z13" s="48"/>
      <c r="AA13" s="48"/>
      <c r="AB13" s="48"/>
      <c r="AC13" s="48"/>
      <c r="AD13" s="48"/>
      <c r="AE13" s="48"/>
      <c r="AF13" s="48"/>
      <c r="AG13" s="48"/>
      <c r="AH13" s="48"/>
      <c r="AI13" s="48"/>
      <c r="AJ13" s="151"/>
      <c r="AK13" s="5"/>
      <c r="AL13" s="5"/>
    </row>
    <row r="14" spans="1:43" s="1" customFormat="1" ht="37.5" customHeight="1" thickBot="1">
      <c r="B14" s="236" t="s">
        <v>86</v>
      </c>
      <c r="C14" s="236"/>
      <c r="D14" s="237"/>
      <c r="E14" s="242"/>
      <c r="F14" s="243"/>
      <c r="G14" s="243"/>
      <c r="H14" s="244"/>
      <c r="I14" s="244"/>
      <c r="J14" s="244"/>
      <c r="K14" s="184"/>
      <c r="L14" s="185"/>
      <c r="M14" s="176" t="e">
        <f>VLOOKUP(H14,【非表示】基準額!C5:D39,2,FALSE)*K14</f>
        <v>#N/A</v>
      </c>
      <c r="N14" s="177"/>
      <c r="O14" s="178"/>
      <c r="P14" s="179"/>
      <c r="Q14" s="168">
        <f>O14+S14</f>
        <v>0</v>
      </c>
      <c r="R14" s="169"/>
      <c r="S14" s="162">
        <f>SUM(U14:AJ14)</f>
        <v>0</v>
      </c>
      <c r="T14" s="163"/>
      <c r="U14" s="74"/>
      <c r="V14" s="51"/>
      <c r="W14" s="51"/>
      <c r="X14" s="51"/>
      <c r="Y14" s="51"/>
      <c r="Z14" s="51"/>
      <c r="AA14" s="51"/>
      <c r="AB14" s="51"/>
      <c r="AC14" s="51"/>
      <c r="AD14" s="51"/>
      <c r="AE14" s="51"/>
      <c r="AF14" s="51"/>
      <c r="AG14" s="51"/>
      <c r="AH14" s="51"/>
      <c r="AI14" s="51"/>
      <c r="AJ14" s="152"/>
      <c r="AK14" s="5"/>
      <c r="AL14" s="5"/>
    </row>
    <row r="15" spans="1:43" ht="21" customHeight="1">
      <c r="A15" s="1"/>
      <c r="B15" s="2"/>
      <c r="C15" s="2"/>
      <c r="D15" s="2"/>
      <c r="E15" s="1"/>
      <c r="F15" s="1"/>
      <c r="G15" s="1"/>
      <c r="H15" s="1"/>
      <c r="I15" s="1"/>
      <c r="R15" s="1"/>
      <c r="S15" s="1"/>
    </row>
    <row r="16" spans="1:43" ht="32.25" customHeight="1" thickBot="1">
      <c r="A16" s="8" t="s">
        <v>82</v>
      </c>
      <c r="N16" s="75"/>
      <c r="O16" s="75"/>
    </row>
    <row r="17" spans="1:36" ht="24" customHeight="1">
      <c r="A17" s="8"/>
      <c r="B17" s="205" t="s">
        <v>193</v>
      </c>
      <c r="C17" s="205"/>
      <c r="D17" s="205"/>
      <c r="E17" s="206"/>
      <c r="F17" s="207" t="s">
        <v>180</v>
      </c>
      <c r="G17" s="208"/>
      <c r="H17" s="106" t="s">
        <v>200</v>
      </c>
      <c r="I17" s="107" t="s">
        <v>197</v>
      </c>
      <c r="J17" s="6"/>
      <c r="K17" s="198" t="s">
        <v>181</v>
      </c>
      <c r="L17" s="199"/>
      <c r="M17" s="106" t="s">
        <v>198</v>
      </c>
      <c r="N17" s="107" t="s">
        <v>199</v>
      </c>
      <c r="O17" s="6"/>
      <c r="P17" s="198" t="s">
        <v>179</v>
      </c>
      <c r="Q17" s="200"/>
      <c r="R17" s="200"/>
      <c r="S17" s="200"/>
      <c r="T17" s="200"/>
      <c r="U17" s="200"/>
      <c r="V17" s="200"/>
      <c r="W17" s="200"/>
      <c r="X17" s="201"/>
    </row>
    <row r="18" spans="1:36" ht="24" customHeight="1">
      <c r="B18" s="209" t="s">
        <v>194</v>
      </c>
      <c r="C18" s="210"/>
      <c r="D18" s="212" t="s">
        <v>55</v>
      </c>
      <c r="E18" s="213"/>
      <c r="F18" s="53"/>
      <c r="G18" s="104" t="s">
        <v>67</v>
      </c>
      <c r="H18" s="76"/>
      <c r="I18" s="77"/>
      <c r="K18" s="53"/>
      <c r="L18" s="104" t="s">
        <v>67</v>
      </c>
      <c r="M18" s="76"/>
      <c r="N18" s="77"/>
      <c r="P18" s="192"/>
      <c r="Q18" s="193"/>
      <c r="R18" s="193"/>
      <c r="S18" s="193"/>
      <c r="T18" s="193"/>
      <c r="U18" s="193"/>
      <c r="V18" s="193"/>
      <c r="W18" s="193"/>
      <c r="X18" s="194"/>
    </row>
    <row r="19" spans="1:36" ht="24" customHeight="1">
      <c r="B19" s="211"/>
      <c r="C19" s="211"/>
      <c r="D19" s="214" t="s">
        <v>56</v>
      </c>
      <c r="E19" s="215"/>
      <c r="F19" s="53"/>
      <c r="G19" s="104" t="s">
        <v>67</v>
      </c>
      <c r="H19" s="76"/>
      <c r="I19" s="77"/>
      <c r="K19" s="53"/>
      <c r="L19" s="104" t="s">
        <v>67</v>
      </c>
      <c r="M19" s="76"/>
      <c r="N19" s="77"/>
      <c r="P19" s="192"/>
      <c r="Q19" s="193"/>
      <c r="R19" s="193"/>
      <c r="S19" s="193"/>
      <c r="T19" s="193"/>
      <c r="U19" s="193"/>
      <c r="V19" s="193"/>
      <c r="W19" s="193"/>
      <c r="X19" s="194"/>
    </row>
    <row r="20" spans="1:36" ht="24" customHeight="1">
      <c r="B20" s="223" t="s">
        <v>215</v>
      </c>
      <c r="C20" s="211"/>
      <c r="D20" s="214" t="s">
        <v>55</v>
      </c>
      <c r="E20" s="215"/>
      <c r="F20" s="53"/>
      <c r="G20" s="104" t="s">
        <v>67</v>
      </c>
      <c r="H20" s="76"/>
      <c r="I20" s="77"/>
      <c r="K20" s="53"/>
      <c r="L20" s="104" t="s">
        <v>67</v>
      </c>
      <c r="M20" s="76"/>
      <c r="N20" s="77"/>
      <c r="P20" s="192"/>
      <c r="Q20" s="193"/>
      <c r="R20" s="193"/>
      <c r="S20" s="193"/>
      <c r="T20" s="193"/>
      <c r="U20" s="193"/>
      <c r="V20" s="193"/>
      <c r="W20" s="193"/>
      <c r="X20" s="194"/>
    </row>
    <row r="21" spans="1:36" ht="37.5" customHeight="1" thickBot="1">
      <c r="B21" s="211"/>
      <c r="C21" s="211"/>
      <c r="D21" s="214" t="s">
        <v>56</v>
      </c>
      <c r="E21" s="215"/>
      <c r="F21" s="54"/>
      <c r="G21" s="105" t="s">
        <v>67</v>
      </c>
      <c r="H21" s="78"/>
      <c r="I21" s="79"/>
      <c r="K21" s="54"/>
      <c r="L21" s="105" t="s">
        <v>67</v>
      </c>
      <c r="M21" s="78"/>
      <c r="N21" s="79"/>
      <c r="P21" s="216"/>
      <c r="Q21" s="217"/>
      <c r="R21" s="217"/>
      <c r="S21" s="217"/>
      <c r="T21" s="217"/>
      <c r="U21" s="217"/>
      <c r="V21" s="217"/>
      <c r="W21" s="217"/>
      <c r="X21" s="218"/>
    </row>
    <row r="22" spans="1:36" ht="21" customHeight="1">
      <c r="B22" s="6" t="s">
        <v>201</v>
      </c>
      <c r="T22" s="5"/>
    </row>
    <row r="23" spans="1:36" ht="21" customHeight="1">
      <c r="B23" s="6"/>
      <c r="T23" s="5"/>
    </row>
    <row r="24" spans="1:36" ht="32.25" customHeight="1">
      <c r="A24" s="8" t="s">
        <v>195</v>
      </c>
    </row>
    <row r="25" spans="1:36" ht="32.25" customHeight="1" thickBot="1">
      <c r="A25" s="8" t="s">
        <v>229</v>
      </c>
    </row>
    <row r="26" spans="1:36" ht="35.25" customHeight="1" thickBot="1">
      <c r="B26" s="195" t="s">
        <v>68</v>
      </c>
      <c r="C26" s="196"/>
      <c r="D26" s="196"/>
      <c r="E26" s="224"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196"/>
      <c r="AJ26" s="197"/>
    </row>
    <row r="27" spans="1:36" ht="60" customHeight="1">
      <c r="A27" s="5">
        <v>1</v>
      </c>
      <c r="B27" s="227"/>
      <c r="C27" s="228"/>
      <c r="D27" s="229"/>
      <c r="E27" s="202"/>
      <c r="F27" s="203"/>
      <c r="G27" s="203"/>
      <c r="H27" s="203"/>
      <c r="I27" s="203"/>
      <c r="J27" s="203"/>
      <c r="K27" s="203"/>
      <c r="L27" s="203"/>
      <c r="M27" s="203"/>
      <c r="N27" s="203"/>
      <c r="O27" s="203"/>
      <c r="P27" s="203"/>
      <c r="Q27" s="203"/>
      <c r="R27" s="203"/>
      <c r="S27" s="202"/>
      <c r="T27" s="203"/>
      <c r="U27" s="203"/>
      <c r="V27" s="203"/>
      <c r="W27" s="203"/>
      <c r="X27" s="203"/>
      <c r="Y27" s="203"/>
      <c r="Z27" s="203"/>
      <c r="AA27" s="203"/>
      <c r="AB27" s="203"/>
      <c r="AC27" s="203"/>
      <c r="AD27" s="203"/>
      <c r="AE27" s="203"/>
      <c r="AF27" s="203"/>
      <c r="AG27" s="203"/>
      <c r="AH27" s="203"/>
      <c r="AI27" s="203"/>
      <c r="AJ27" s="204"/>
    </row>
    <row r="28" spans="1:36" ht="60" customHeight="1">
      <c r="A28" s="5">
        <v>2</v>
      </c>
      <c r="B28" s="225"/>
      <c r="C28" s="226"/>
      <c r="D28" s="226"/>
      <c r="E28" s="189"/>
      <c r="F28" s="190"/>
      <c r="G28" s="190"/>
      <c r="H28" s="190"/>
      <c r="I28" s="190"/>
      <c r="J28" s="190"/>
      <c r="K28" s="190"/>
      <c r="L28" s="190"/>
      <c r="M28" s="190"/>
      <c r="N28" s="190"/>
      <c r="O28" s="190"/>
      <c r="P28" s="190"/>
      <c r="Q28" s="190"/>
      <c r="R28" s="190"/>
      <c r="S28" s="189"/>
      <c r="T28" s="190"/>
      <c r="U28" s="190"/>
      <c r="V28" s="190"/>
      <c r="W28" s="190"/>
      <c r="X28" s="190"/>
      <c r="Y28" s="190"/>
      <c r="Z28" s="190"/>
      <c r="AA28" s="190"/>
      <c r="AB28" s="190"/>
      <c r="AC28" s="190"/>
      <c r="AD28" s="190"/>
      <c r="AE28" s="190"/>
      <c r="AF28" s="190"/>
      <c r="AG28" s="190"/>
      <c r="AH28" s="190"/>
      <c r="AI28" s="190"/>
      <c r="AJ28" s="191"/>
    </row>
    <row r="29" spans="1:36" ht="60" customHeight="1">
      <c r="A29" s="5">
        <v>3</v>
      </c>
      <c r="B29" s="225"/>
      <c r="C29" s="226"/>
      <c r="D29" s="226"/>
      <c r="E29" s="189"/>
      <c r="F29" s="190"/>
      <c r="G29" s="190"/>
      <c r="H29" s="190"/>
      <c r="I29" s="190"/>
      <c r="J29" s="190"/>
      <c r="K29" s="190"/>
      <c r="L29" s="190"/>
      <c r="M29" s="190"/>
      <c r="N29" s="190"/>
      <c r="O29" s="190"/>
      <c r="P29" s="190"/>
      <c r="Q29" s="190"/>
      <c r="R29" s="190"/>
      <c r="S29" s="189"/>
      <c r="T29" s="190"/>
      <c r="U29" s="190"/>
      <c r="V29" s="190"/>
      <c r="W29" s="190"/>
      <c r="X29" s="190"/>
      <c r="Y29" s="190"/>
      <c r="Z29" s="190"/>
      <c r="AA29" s="190"/>
      <c r="AB29" s="190"/>
      <c r="AC29" s="190"/>
      <c r="AD29" s="190"/>
      <c r="AE29" s="190"/>
      <c r="AF29" s="190"/>
      <c r="AG29" s="190"/>
      <c r="AH29" s="190"/>
      <c r="AI29" s="190"/>
      <c r="AJ29" s="191"/>
    </row>
    <row r="30" spans="1:36" ht="60" customHeight="1">
      <c r="A30" s="5">
        <v>4</v>
      </c>
      <c r="B30" s="225"/>
      <c r="C30" s="226"/>
      <c r="D30" s="226"/>
      <c r="E30" s="189"/>
      <c r="F30" s="190"/>
      <c r="G30" s="190"/>
      <c r="H30" s="190"/>
      <c r="I30" s="190"/>
      <c r="J30" s="190"/>
      <c r="K30" s="190"/>
      <c r="L30" s="190"/>
      <c r="M30" s="190"/>
      <c r="N30" s="190"/>
      <c r="O30" s="190"/>
      <c r="P30" s="190"/>
      <c r="Q30" s="190"/>
      <c r="R30" s="190"/>
      <c r="S30" s="189"/>
      <c r="T30" s="190"/>
      <c r="U30" s="190"/>
      <c r="V30" s="190"/>
      <c r="W30" s="190"/>
      <c r="X30" s="190"/>
      <c r="Y30" s="190"/>
      <c r="Z30" s="190"/>
      <c r="AA30" s="190"/>
      <c r="AB30" s="190"/>
      <c r="AC30" s="190"/>
      <c r="AD30" s="190"/>
      <c r="AE30" s="190"/>
      <c r="AF30" s="190"/>
      <c r="AG30" s="190"/>
      <c r="AH30" s="190"/>
      <c r="AI30" s="190"/>
      <c r="AJ30" s="191"/>
    </row>
    <row r="31" spans="1:36" ht="60" customHeight="1" thickBot="1">
      <c r="A31" s="5">
        <v>5</v>
      </c>
      <c r="B31" s="221"/>
      <c r="C31" s="222"/>
      <c r="D31" s="222"/>
      <c r="E31" s="186"/>
      <c r="F31" s="187"/>
      <c r="G31" s="187"/>
      <c r="H31" s="187"/>
      <c r="I31" s="187"/>
      <c r="J31" s="187"/>
      <c r="K31" s="187"/>
      <c r="L31" s="187"/>
      <c r="M31" s="187"/>
      <c r="N31" s="187"/>
      <c r="O31" s="187"/>
      <c r="P31" s="187"/>
      <c r="Q31" s="187"/>
      <c r="R31" s="187"/>
      <c r="S31" s="186"/>
      <c r="T31" s="187"/>
      <c r="U31" s="187"/>
      <c r="V31" s="187"/>
      <c r="W31" s="187"/>
      <c r="X31" s="187"/>
      <c r="Y31" s="187"/>
      <c r="Z31" s="187"/>
      <c r="AA31" s="187"/>
      <c r="AB31" s="187"/>
      <c r="AC31" s="187"/>
      <c r="AD31" s="187"/>
      <c r="AE31" s="187"/>
      <c r="AF31" s="187"/>
      <c r="AG31" s="187"/>
      <c r="AH31" s="187"/>
      <c r="AI31" s="187"/>
      <c r="AJ31" s="188"/>
    </row>
    <row r="32" spans="1:36" ht="24.75" customHeight="1"/>
    <row r="33" spans="1:20" ht="28.5" customHeight="1">
      <c r="A33" s="8" t="s">
        <v>166</v>
      </c>
      <c r="R33" s="10" t="s">
        <v>14</v>
      </c>
      <c r="T33" s="5"/>
    </row>
    <row r="34" spans="1:20" ht="28.5" customHeight="1">
      <c r="A34" s="19">
        <v>1</v>
      </c>
      <c r="B34" s="219" t="s">
        <v>54</v>
      </c>
      <c r="C34" s="219"/>
      <c r="D34" s="219"/>
      <c r="E34" s="219"/>
      <c r="F34" s="219"/>
      <c r="G34" s="219"/>
      <c r="H34" s="219"/>
      <c r="I34" s="219"/>
      <c r="J34" s="219"/>
      <c r="K34" s="219"/>
      <c r="L34" s="219"/>
      <c r="M34" s="219"/>
      <c r="N34" s="219"/>
      <c r="O34" s="219"/>
      <c r="P34" s="219"/>
      <c r="Q34" s="220"/>
      <c r="R34" s="18"/>
      <c r="T34" s="5"/>
    </row>
    <row r="35" spans="1:20" ht="28.5" customHeight="1">
      <c r="A35" s="19">
        <v>2</v>
      </c>
      <c r="B35" s="219" t="s">
        <v>99</v>
      </c>
      <c r="C35" s="219"/>
      <c r="D35" s="219"/>
      <c r="E35" s="219"/>
      <c r="F35" s="219"/>
      <c r="G35" s="219"/>
      <c r="H35" s="219"/>
      <c r="I35" s="219"/>
      <c r="J35" s="219"/>
      <c r="K35" s="219"/>
      <c r="L35" s="219"/>
      <c r="M35" s="219"/>
      <c r="N35" s="219"/>
      <c r="O35" s="219"/>
      <c r="P35" s="219"/>
      <c r="Q35" s="220"/>
      <c r="R35" s="18"/>
      <c r="T35" s="5"/>
    </row>
    <row r="36" spans="1:20" ht="28.5" customHeight="1">
      <c r="A36" s="19">
        <v>3</v>
      </c>
      <c r="B36" s="219" t="s">
        <v>53</v>
      </c>
      <c r="C36" s="219"/>
      <c r="D36" s="219"/>
      <c r="E36" s="219"/>
      <c r="F36" s="219"/>
      <c r="G36" s="219"/>
      <c r="H36" s="219"/>
      <c r="I36" s="219"/>
      <c r="J36" s="219"/>
      <c r="K36" s="219"/>
      <c r="L36" s="219"/>
      <c r="M36" s="219"/>
      <c r="N36" s="219"/>
      <c r="O36" s="219"/>
      <c r="P36" s="219"/>
      <c r="Q36" s="220"/>
      <c r="R36" s="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60" zoomScaleNormal="85" workbookViewId="0">
      <selection activeCell="A25" sqref="A2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1" customFormat="1" ht="42" customHeight="1">
      <c r="A1" s="11" t="s">
        <v>207</v>
      </c>
    </row>
    <row r="2" spans="1:43" s="11" customFormat="1" ht="18" customHeight="1"/>
    <row r="3" spans="1:43" s="1" customFormat="1" ht="27.75" customHeight="1">
      <c r="A3" s="81" t="s">
        <v>183</v>
      </c>
      <c r="B3" s="80"/>
      <c r="C3" s="80"/>
      <c r="D3" s="80"/>
      <c r="E3" s="80"/>
      <c r="F3" s="80"/>
      <c r="G3" s="80"/>
      <c r="H3" s="8"/>
      <c r="I3" s="86" t="s">
        <v>189</v>
      </c>
      <c r="J3" s="87"/>
      <c r="K3" s="87"/>
      <c r="L3" s="87"/>
      <c r="M3" s="87"/>
      <c r="N3" s="87"/>
      <c r="O3" s="87"/>
      <c r="P3" s="87"/>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230" t="s">
        <v>182</v>
      </c>
      <c r="C5" s="231"/>
      <c r="D5" s="231"/>
      <c r="E5" s="231"/>
      <c r="F5" s="231"/>
      <c r="G5" s="231"/>
      <c r="H5" s="231"/>
      <c r="I5" s="232"/>
      <c r="J5" s="150"/>
      <c r="L5" s="238" t="s">
        <v>202</v>
      </c>
      <c r="M5" s="239"/>
      <c r="N5" s="108" t="s">
        <v>230</v>
      </c>
      <c r="O5" s="109"/>
      <c r="P5" s="109"/>
      <c r="Q5" s="110"/>
      <c r="R5" s="1" t="s">
        <v>203</v>
      </c>
      <c r="T5" s="11"/>
      <c r="U5" s="11"/>
      <c r="V5" s="11"/>
      <c r="W5" s="11"/>
      <c r="X5" s="11"/>
      <c r="Y5" s="11"/>
      <c r="Z5" s="11"/>
      <c r="AA5" s="11"/>
      <c r="AB5" s="11"/>
      <c r="AC5" s="11"/>
      <c r="AD5" s="11"/>
      <c r="AE5" s="11"/>
      <c r="AF5" s="11"/>
      <c r="AG5" s="11"/>
      <c r="AH5" s="11"/>
      <c r="AI5" s="11"/>
      <c r="AJ5" s="11"/>
    </row>
    <row r="6" spans="1:43" s="1" customFormat="1" ht="27.75" customHeight="1">
      <c r="A6" s="8"/>
      <c r="B6" s="255" t="s">
        <v>226</v>
      </c>
      <c r="C6" s="256"/>
      <c r="D6" s="256"/>
      <c r="E6" s="256"/>
      <c r="F6" s="256"/>
      <c r="G6" s="256"/>
      <c r="H6" s="256"/>
      <c r="I6" s="257"/>
      <c r="J6" s="88" t="s">
        <v>227</v>
      </c>
      <c r="L6" s="238" t="s">
        <v>63</v>
      </c>
      <c r="M6" s="239"/>
      <c r="N6" s="108"/>
      <c r="O6" s="109"/>
      <c r="P6" s="109"/>
      <c r="Q6" s="110"/>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69.75" customHeight="1" thickBot="1">
      <c r="E10" s="156" t="s">
        <v>10</v>
      </c>
      <c r="F10" s="157"/>
      <c r="G10" s="157"/>
      <c r="H10" s="157"/>
      <c r="I10" s="157"/>
      <c r="J10" s="157"/>
      <c r="K10" s="157"/>
      <c r="L10" s="157"/>
      <c r="M10" s="157"/>
      <c r="N10" s="157"/>
      <c r="O10" s="157"/>
      <c r="P10" s="157"/>
      <c r="Q10" s="157"/>
      <c r="R10" s="157"/>
      <c r="S10" s="157"/>
      <c r="T10" s="158"/>
      <c r="U10" s="252" t="s">
        <v>83</v>
      </c>
      <c r="V10" s="253"/>
      <c r="W10" s="253"/>
      <c r="X10" s="253"/>
      <c r="Y10" s="254"/>
      <c r="Z10" s="11"/>
      <c r="AA10" s="11"/>
      <c r="AB10" s="11"/>
      <c r="AC10" s="11"/>
      <c r="AD10" s="11"/>
      <c r="AE10" s="11"/>
      <c r="AF10" s="11"/>
      <c r="AG10" s="11"/>
      <c r="AH10" s="11"/>
      <c r="AI10" s="11"/>
      <c r="AJ10" s="11"/>
      <c r="AK10" s="5"/>
      <c r="AL10" s="5"/>
      <c r="AM10" s="6"/>
      <c r="AN10" s="6"/>
      <c r="AO10" s="6"/>
      <c r="AP10" s="6"/>
      <c r="AQ10" s="6"/>
    </row>
    <row r="11" spans="1:43" s="1" customFormat="1" ht="24" customHeight="1" thickBot="1">
      <c r="D11" s="6"/>
      <c r="E11" s="159"/>
      <c r="F11" s="160"/>
      <c r="G11" s="160"/>
      <c r="H11" s="160"/>
      <c r="I11" s="160"/>
      <c r="J11" s="160"/>
      <c r="K11" s="160"/>
      <c r="L11" s="160"/>
      <c r="M11" s="160"/>
      <c r="N11" s="160"/>
      <c r="O11" s="160"/>
      <c r="P11" s="160"/>
      <c r="Q11" s="160"/>
      <c r="R11" s="160"/>
      <c r="S11" s="160"/>
      <c r="T11" s="161"/>
      <c r="U11" s="251" t="s">
        <v>12</v>
      </c>
      <c r="V11" s="154"/>
      <c r="W11" s="154"/>
      <c r="X11" s="154"/>
      <c r="Y11" s="155"/>
      <c r="Z11" s="11"/>
      <c r="AA11" s="11"/>
      <c r="AB11" s="11"/>
      <c r="AC11" s="11"/>
      <c r="AD11" s="11"/>
      <c r="AE11" s="11"/>
      <c r="AF11" s="11"/>
      <c r="AG11" s="11"/>
      <c r="AH11" s="11"/>
      <c r="AI11" s="11"/>
      <c r="AJ11" s="11"/>
      <c r="AK11" s="5"/>
      <c r="AL11" s="5"/>
    </row>
    <row r="12" spans="1:43" s="1" customFormat="1" ht="105.75" customHeight="1">
      <c r="E12" s="245" t="s">
        <v>1</v>
      </c>
      <c r="F12" s="246"/>
      <c r="G12" s="246"/>
      <c r="H12" s="247" t="s">
        <v>0</v>
      </c>
      <c r="I12" s="247"/>
      <c r="J12" s="247"/>
      <c r="K12" s="240" t="s">
        <v>204</v>
      </c>
      <c r="L12" s="241"/>
      <c r="M12" s="240" t="s">
        <v>64</v>
      </c>
      <c r="N12" s="241"/>
      <c r="O12" s="240" t="s">
        <v>102</v>
      </c>
      <c r="P12" s="241"/>
      <c r="Q12" s="172" t="s">
        <v>65</v>
      </c>
      <c r="R12" s="173"/>
      <c r="S12" s="166" t="s">
        <v>66</v>
      </c>
      <c r="T12" s="167"/>
      <c r="U12" s="111" t="s">
        <v>212</v>
      </c>
      <c r="V12" s="112" t="s">
        <v>214</v>
      </c>
      <c r="W12" s="112" t="s">
        <v>211</v>
      </c>
      <c r="X12" s="112" t="s">
        <v>210</v>
      </c>
      <c r="Y12" s="133" t="s">
        <v>62</v>
      </c>
      <c r="Z12" s="11"/>
      <c r="AA12" s="11"/>
      <c r="AB12" s="11"/>
      <c r="AC12" s="11"/>
      <c r="AD12" s="11"/>
      <c r="AE12" s="11"/>
      <c r="AF12" s="11"/>
      <c r="AG12" s="11"/>
      <c r="AH12" s="11"/>
      <c r="AI12" s="11"/>
      <c r="AJ12" s="11"/>
      <c r="AK12" s="5"/>
      <c r="AL12" s="5"/>
    </row>
    <row r="13" spans="1:43" s="1" customFormat="1" ht="37.5" customHeight="1">
      <c r="B13" s="236" t="s">
        <v>85</v>
      </c>
      <c r="C13" s="236"/>
      <c r="D13" s="237"/>
      <c r="E13" s="248"/>
      <c r="F13" s="249"/>
      <c r="G13" s="249"/>
      <c r="H13" s="250"/>
      <c r="I13" s="250"/>
      <c r="J13" s="250"/>
      <c r="K13" s="174"/>
      <c r="L13" s="175"/>
      <c r="M13" s="182" t="e">
        <f>VLOOKUP(H13,【非表示】基準額!L4:M38,2,FALSE)*K13</f>
        <v>#N/A</v>
      </c>
      <c r="N13" s="183"/>
      <c r="O13" s="180"/>
      <c r="P13" s="181"/>
      <c r="Q13" s="170">
        <f>SUM(U13:AJ13)</f>
        <v>0</v>
      </c>
      <c r="R13" s="171"/>
      <c r="S13" s="164" t="e">
        <f>Q13-MAX(M13:P13)</f>
        <v>#N/A</v>
      </c>
      <c r="T13" s="165"/>
      <c r="U13" s="47"/>
      <c r="V13" s="48"/>
      <c r="W13" s="48"/>
      <c r="X13" s="48"/>
      <c r="Y13" s="49"/>
      <c r="Z13" s="11"/>
      <c r="AA13" s="11"/>
      <c r="AB13" s="11"/>
      <c r="AC13" s="11"/>
      <c r="AD13" s="11"/>
      <c r="AE13" s="11"/>
      <c r="AF13" s="11"/>
      <c r="AG13" s="11"/>
      <c r="AH13" s="11"/>
      <c r="AI13" s="11"/>
      <c r="AJ13" s="11"/>
      <c r="AK13" s="5"/>
      <c r="AL13" s="5"/>
    </row>
    <row r="14" spans="1:43" s="1" customFormat="1" ht="37.5" customHeight="1" thickBot="1">
      <c r="B14" s="236" t="s">
        <v>86</v>
      </c>
      <c r="C14" s="236"/>
      <c r="D14" s="237"/>
      <c r="E14" s="242"/>
      <c r="F14" s="243"/>
      <c r="G14" s="243"/>
      <c r="H14" s="244"/>
      <c r="I14" s="244"/>
      <c r="J14" s="244"/>
      <c r="K14" s="184"/>
      <c r="L14" s="185"/>
      <c r="M14" s="176" t="e">
        <f>VLOOKUP(H14,【非表示】基準額!L5:M39,2,FALSE)*K14</f>
        <v>#N/A</v>
      </c>
      <c r="N14" s="177"/>
      <c r="O14" s="178"/>
      <c r="P14" s="179"/>
      <c r="Q14" s="168">
        <f>O14+S14</f>
        <v>0</v>
      </c>
      <c r="R14" s="169"/>
      <c r="S14" s="162">
        <f>SUM(U14:AJ14)</f>
        <v>0</v>
      </c>
      <c r="T14" s="163"/>
      <c r="U14" s="50"/>
      <c r="V14" s="51"/>
      <c r="W14" s="51"/>
      <c r="X14" s="51"/>
      <c r="Y14" s="52"/>
      <c r="Z14" s="11"/>
      <c r="AA14" s="11"/>
      <c r="AB14" s="11"/>
      <c r="AC14" s="11"/>
      <c r="AD14" s="11"/>
      <c r="AE14" s="11"/>
      <c r="AF14" s="11"/>
      <c r="AG14" s="11"/>
      <c r="AH14" s="11"/>
      <c r="AI14" s="11"/>
      <c r="AJ14" s="11"/>
      <c r="AK14" s="5"/>
      <c r="AL14" s="5"/>
    </row>
    <row r="15" spans="1:43" ht="21" customHeight="1">
      <c r="A15" s="1"/>
      <c r="B15" s="2"/>
      <c r="C15" s="2"/>
      <c r="D15" s="2"/>
      <c r="E15" s="1"/>
      <c r="F15" s="1"/>
      <c r="G15" s="1"/>
      <c r="H15" s="1"/>
      <c r="I15" s="1"/>
      <c r="R15" s="1"/>
      <c r="S15" s="1"/>
      <c r="Z15" s="11"/>
      <c r="AA15" s="11"/>
      <c r="AB15" s="11"/>
      <c r="AC15" s="11"/>
      <c r="AD15" s="11"/>
      <c r="AE15" s="11"/>
      <c r="AF15" s="11"/>
      <c r="AG15" s="11"/>
      <c r="AH15" s="11"/>
      <c r="AI15" s="11"/>
      <c r="AJ15" s="11"/>
    </row>
    <row r="16" spans="1:43" ht="32.25" customHeight="1" thickBot="1">
      <c r="A16" s="8" t="s">
        <v>82</v>
      </c>
      <c r="N16" s="75"/>
      <c r="O16" s="75"/>
      <c r="Z16" s="11"/>
    </row>
    <row r="17" spans="1:36" ht="24" customHeight="1">
      <c r="A17" s="8"/>
      <c r="B17" s="205" t="s">
        <v>193</v>
      </c>
      <c r="C17" s="205"/>
      <c r="D17" s="205"/>
      <c r="E17" s="206"/>
      <c r="F17" s="207" t="s">
        <v>180</v>
      </c>
      <c r="G17" s="208"/>
      <c r="H17" s="106" t="s">
        <v>200</v>
      </c>
      <c r="I17" s="107" t="s">
        <v>197</v>
      </c>
      <c r="J17" s="6"/>
      <c r="K17" s="198" t="s">
        <v>181</v>
      </c>
      <c r="L17" s="199"/>
      <c r="M17" s="106" t="s">
        <v>198</v>
      </c>
      <c r="N17" s="107" t="s">
        <v>199</v>
      </c>
      <c r="O17" s="6"/>
      <c r="P17" s="198" t="s">
        <v>179</v>
      </c>
      <c r="Q17" s="200"/>
      <c r="R17" s="200"/>
      <c r="S17" s="200"/>
      <c r="T17" s="200"/>
      <c r="U17" s="200"/>
      <c r="V17" s="200"/>
      <c r="W17" s="200"/>
      <c r="X17" s="201"/>
    </row>
    <row r="18" spans="1:36" ht="24" customHeight="1">
      <c r="B18" s="209" t="s">
        <v>194</v>
      </c>
      <c r="C18" s="210"/>
      <c r="D18" s="212" t="s">
        <v>55</v>
      </c>
      <c r="E18" s="213"/>
      <c r="F18" s="53"/>
      <c r="G18" s="104" t="s">
        <v>67</v>
      </c>
      <c r="H18" s="76"/>
      <c r="I18" s="77"/>
      <c r="K18" s="53"/>
      <c r="L18" s="104" t="s">
        <v>67</v>
      </c>
      <c r="M18" s="76"/>
      <c r="N18" s="77"/>
      <c r="P18" s="192"/>
      <c r="Q18" s="193"/>
      <c r="R18" s="193"/>
      <c r="S18" s="193"/>
      <c r="T18" s="193"/>
      <c r="U18" s="193"/>
      <c r="V18" s="193"/>
      <c r="W18" s="193"/>
      <c r="X18" s="194"/>
    </row>
    <row r="19" spans="1:36" ht="24" customHeight="1">
      <c r="B19" s="211"/>
      <c r="C19" s="211"/>
      <c r="D19" s="214" t="s">
        <v>56</v>
      </c>
      <c r="E19" s="215"/>
      <c r="F19" s="53"/>
      <c r="G19" s="104" t="s">
        <v>67</v>
      </c>
      <c r="H19" s="76"/>
      <c r="I19" s="77"/>
      <c r="K19" s="53"/>
      <c r="L19" s="104" t="s">
        <v>67</v>
      </c>
      <c r="M19" s="76"/>
      <c r="N19" s="77"/>
      <c r="P19" s="192"/>
      <c r="Q19" s="193"/>
      <c r="R19" s="193"/>
      <c r="S19" s="193"/>
      <c r="T19" s="193"/>
      <c r="U19" s="193"/>
      <c r="V19" s="193"/>
      <c r="W19" s="193"/>
      <c r="X19" s="194"/>
    </row>
    <row r="20" spans="1:36" ht="24" customHeight="1">
      <c r="B20" s="223" t="s">
        <v>215</v>
      </c>
      <c r="C20" s="211"/>
      <c r="D20" s="214" t="s">
        <v>55</v>
      </c>
      <c r="E20" s="215"/>
      <c r="F20" s="53"/>
      <c r="G20" s="104" t="s">
        <v>67</v>
      </c>
      <c r="H20" s="76"/>
      <c r="I20" s="77"/>
      <c r="K20" s="53"/>
      <c r="L20" s="104" t="s">
        <v>67</v>
      </c>
      <c r="M20" s="76"/>
      <c r="N20" s="77"/>
      <c r="P20" s="192"/>
      <c r="Q20" s="193"/>
      <c r="R20" s="193"/>
      <c r="S20" s="193"/>
      <c r="T20" s="193"/>
      <c r="U20" s="193"/>
      <c r="V20" s="193"/>
      <c r="W20" s="193"/>
      <c r="X20" s="194"/>
    </row>
    <row r="21" spans="1:36" ht="39" customHeight="1" thickBot="1">
      <c r="B21" s="211"/>
      <c r="C21" s="211"/>
      <c r="D21" s="214" t="s">
        <v>56</v>
      </c>
      <c r="E21" s="215"/>
      <c r="F21" s="54"/>
      <c r="G21" s="105" t="s">
        <v>67</v>
      </c>
      <c r="H21" s="78"/>
      <c r="I21" s="79"/>
      <c r="K21" s="54"/>
      <c r="L21" s="105" t="s">
        <v>67</v>
      </c>
      <c r="M21" s="78"/>
      <c r="N21" s="79"/>
      <c r="P21" s="216"/>
      <c r="Q21" s="217"/>
      <c r="R21" s="217"/>
      <c r="S21" s="217"/>
      <c r="T21" s="217"/>
      <c r="U21" s="217"/>
      <c r="V21" s="217"/>
      <c r="W21" s="217"/>
      <c r="X21" s="218"/>
    </row>
    <row r="22" spans="1:36" ht="21" customHeight="1">
      <c r="B22" s="6" t="s">
        <v>201</v>
      </c>
      <c r="T22" s="5"/>
    </row>
    <row r="23" spans="1:36" ht="21" customHeight="1">
      <c r="B23" s="6"/>
      <c r="T23" s="5"/>
    </row>
    <row r="24" spans="1:36" ht="32.25" customHeight="1">
      <c r="A24" s="8" t="s">
        <v>213</v>
      </c>
    </row>
    <row r="25" spans="1:36" ht="32.25" customHeight="1" thickBot="1">
      <c r="A25" s="8" t="s">
        <v>231</v>
      </c>
    </row>
    <row r="26" spans="1:36" ht="35.25" customHeight="1" thickBot="1">
      <c r="B26" s="195" t="s">
        <v>68</v>
      </c>
      <c r="C26" s="196"/>
      <c r="D26" s="196"/>
      <c r="E26" s="224"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196"/>
      <c r="AJ26" s="197"/>
    </row>
    <row r="27" spans="1:36" ht="60" customHeight="1">
      <c r="A27" s="5">
        <v>1</v>
      </c>
      <c r="B27" s="227"/>
      <c r="C27" s="228"/>
      <c r="D27" s="229"/>
      <c r="E27" s="202"/>
      <c r="F27" s="203"/>
      <c r="G27" s="203"/>
      <c r="H27" s="203"/>
      <c r="I27" s="203"/>
      <c r="J27" s="203"/>
      <c r="K27" s="203"/>
      <c r="L27" s="203"/>
      <c r="M27" s="203"/>
      <c r="N27" s="203"/>
      <c r="O27" s="203"/>
      <c r="P27" s="203"/>
      <c r="Q27" s="203"/>
      <c r="R27" s="203"/>
      <c r="S27" s="202"/>
      <c r="T27" s="203"/>
      <c r="U27" s="203"/>
      <c r="V27" s="203"/>
      <c r="W27" s="203"/>
      <c r="X27" s="203"/>
      <c r="Y27" s="203"/>
      <c r="Z27" s="203"/>
      <c r="AA27" s="203"/>
      <c r="AB27" s="203"/>
      <c r="AC27" s="203"/>
      <c r="AD27" s="203"/>
      <c r="AE27" s="203"/>
      <c r="AF27" s="203"/>
      <c r="AG27" s="203"/>
      <c r="AH27" s="203"/>
      <c r="AI27" s="203"/>
      <c r="AJ27" s="204"/>
    </row>
    <row r="28" spans="1:36" ht="60" customHeight="1">
      <c r="A28" s="5">
        <v>2</v>
      </c>
      <c r="B28" s="225"/>
      <c r="C28" s="226"/>
      <c r="D28" s="226"/>
      <c r="E28" s="189"/>
      <c r="F28" s="190"/>
      <c r="G28" s="190"/>
      <c r="H28" s="190"/>
      <c r="I28" s="190"/>
      <c r="J28" s="190"/>
      <c r="K28" s="190"/>
      <c r="L28" s="190"/>
      <c r="M28" s="190"/>
      <c r="N28" s="190"/>
      <c r="O28" s="190"/>
      <c r="P28" s="190"/>
      <c r="Q28" s="190"/>
      <c r="R28" s="190"/>
      <c r="S28" s="189"/>
      <c r="T28" s="190"/>
      <c r="U28" s="190"/>
      <c r="V28" s="190"/>
      <c r="W28" s="190"/>
      <c r="X28" s="190"/>
      <c r="Y28" s="190"/>
      <c r="Z28" s="190"/>
      <c r="AA28" s="190"/>
      <c r="AB28" s="190"/>
      <c r="AC28" s="190"/>
      <c r="AD28" s="190"/>
      <c r="AE28" s="190"/>
      <c r="AF28" s="190"/>
      <c r="AG28" s="190"/>
      <c r="AH28" s="190"/>
      <c r="AI28" s="190"/>
      <c r="AJ28" s="191"/>
    </row>
    <row r="29" spans="1:36" ht="60" customHeight="1">
      <c r="A29" s="5">
        <v>3</v>
      </c>
      <c r="B29" s="225"/>
      <c r="C29" s="226"/>
      <c r="D29" s="226"/>
      <c r="E29" s="189"/>
      <c r="F29" s="190"/>
      <c r="G29" s="190"/>
      <c r="H29" s="190"/>
      <c r="I29" s="190"/>
      <c r="J29" s="190"/>
      <c r="K29" s="190"/>
      <c r="L29" s="190"/>
      <c r="M29" s="190"/>
      <c r="N29" s="190"/>
      <c r="O29" s="190"/>
      <c r="P29" s="190"/>
      <c r="Q29" s="190"/>
      <c r="R29" s="190"/>
      <c r="S29" s="189"/>
      <c r="T29" s="190"/>
      <c r="U29" s="190"/>
      <c r="V29" s="190"/>
      <c r="W29" s="190"/>
      <c r="X29" s="190"/>
      <c r="Y29" s="190"/>
      <c r="Z29" s="190"/>
      <c r="AA29" s="190"/>
      <c r="AB29" s="190"/>
      <c r="AC29" s="190"/>
      <c r="AD29" s="190"/>
      <c r="AE29" s="190"/>
      <c r="AF29" s="190"/>
      <c r="AG29" s="190"/>
      <c r="AH29" s="190"/>
      <c r="AI29" s="190"/>
      <c r="AJ29" s="191"/>
    </row>
    <row r="30" spans="1:36" ht="60" customHeight="1">
      <c r="A30" s="5">
        <v>4</v>
      </c>
      <c r="B30" s="225"/>
      <c r="C30" s="226"/>
      <c r="D30" s="226"/>
      <c r="E30" s="189"/>
      <c r="F30" s="190"/>
      <c r="G30" s="190"/>
      <c r="H30" s="190"/>
      <c r="I30" s="190"/>
      <c r="J30" s="190"/>
      <c r="K30" s="190"/>
      <c r="L30" s="190"/>
      <c r="M30" s="190"/>
      <c r="N30" s="190"/>
      <c r="O30" s="190"/>
      <c r="P30" s="190"/>
      <c r="Q30" s="190"/>
      <c r="R30" s="190"/>
      <c r="S30" s="189"/>
      <c r="T30" s="190"/>
      <c r="U30" s="190"/>
      <c r="V30" s="190"/>
      <c r="W30" s="190"/>
      <c r="X30" s="190"/>
      <c r="Y30" s="190"/>
      <c r="Z30" s="190"/>
      <c r="AA30" s="190"/>
      <c r="AB30" s="190"/>
      <c r="AC30" s="190"/>
      <c r="AD30" s="190"/>
      <c r="AE30" s="190"/>
      <c r="AF30" s="190"/>
      <c r="AG30" s="190"/>
      <c r="AH30" s="190"/>
      <c r="AI30" s="190"/>
      <c r="AJ30" s="191"/>
    </row>
    <row r="31" spans="1:36" ht="60" customHeight="1" thickBot="1">
      <c r="A31" s="5">
        <v>5</v>
      </c>
      <c r="B31" s="221"/>
      <c r="C31" s="222"/>
      <c r="D31" s="222"/>
      <c r="E31" s="186"/>
      <c r="F31" s="187"/>
      <c r="G31" s="187"/>
      <c r="H31" s="187"/>
      <c r="I31" s="187"/>
      <c r="J31" s="187"/>
      <c r="K31" s="187"/>
      <c r="L31" s="187"/>
      <c r="M31" s="187"/>
      <c r="N31" s="187"/>
      <c r="O31" s="187"/>
      <c r="P31" s="187"/>
      <c r="Q31" s="187"/>
      <c r="R31" s="187"/>
      <c r="S31" s="186"/>
      <c r="T31" s="187"/>
      <c r="U31" s="187"/>
      <c r="V31" s="187"/>
      <c r="W31" s="187"/>
      <c r="X31" s="187"/>
      <c r="Y31" s="187"/>
      <c r="Z31" s="187"/>
      <c r="AA31" s="187"/>
      <c r="AB31" s="187"/>
      <c r="AC31" s="187"/>
      <c r="AD31" s="187"/>
      <c r="AE31" s="187"/>
      <c r="AF31" s="187"/>
      <c r="AG31" s="187"/>
      <c r="AH31" s="187"/>
      <c r="AI31" s="187"/>
      <c r="AJ31" s="188"/>
    </row>
    <row r="32" spans="1:36" ht="24.75" customHeight="1"/>
    <row r="33" spans="1:20" ht="28.5" customHeight="1">
      <c r="A33" s="8" t="s">
        <v>166</v>
      </c>
      <c r="R33" s="10" t="s">
        <v>14</v>
      </c>
      <c r="T33" s="5"/>
    </row>
    <row r="34" spans="1:20" ht="28.5" customHeight="1">
      <c r="A34" s="19">
        <v>1</v>
      </c>
      <c r="B34" s="219" t="s">
        <v>54</v>
      </c>
      <c r="C34" s="219"/>
      <c r="D34" s="219"/>
      <c r="E34" s="219"/>
      <c r="F34" s="219"/>
      <c r="G34" s="219"/>
      <c r="H34" s="219"/>
      <c r="I34" s="219"/>
      <c r="J34" s="219"/>
      <c r="K34" s="219"/>
      <c r="L34" s="219"/>
      <c r="M34" s="219"/>
      <c r="N34" s="219"/>
      <c r="O34" s="219"/>
      <c r="P34" s="219"/>
      <c r="Q34" s="220"/>
      <c r="R34" s="18"/>
      <c r="T34" s="5"/>
    </row>
    <row r="35" spans="1:20" ht="28.5" customHeight="1">
      <c r="A35" s="19">
        <v>2</v>
      </c>
      <c r="B35" s="219" t="s">
        <v>99</v>
      </c>
      <c r="C35" s="219"/>
      <c r="D35" s="219"/>
      <c r="E35" s="219"/>
      <c r="F35" s="219"/>
      <c r="G35" s="219"/>
      <c r="H35" s="219"/>
      <c r="I35" s="219"/>
      <c r="J35" s="219"/>
      <c r="K35" s="219"/>
      <c r="L35" s="219"/>
      <c r="M35" s="219"/>
      <c r="N35" s="219"/>
      <c r="O35" s="219"/>
      <c r="P35" s="219"/>
      <c r="Q35" s="220"/>
      <c r="R35" s="18"/>
      <c r="T35" s="5"/>
    </row>
    <row r="36" spans="1:20" ht="28.5" customHeight="1">
      <c r="A36" s="19">
        <v>3</v>
      </c>
      <c r="B36" s="219" t="s">
        <v>53</v>
      </c>
      <c r="C36" s="219"/>
      <c r="D36" s="219"/>
      <c r="E36" s="219"/>
      <c r="F36" s="219"/>
      <c r="G36" s="219"/>
      <c r="H36" s="219"/>
      <c r="I36" s="219"/>
      <c r="J36" s="219"/>
      <c r="K36" s="219"/>
      <c r="L36" s="219"/>
      <c r="M36" s="219"/>
      <c r="N36" s="219"/>
      <c r="O36" s="219"/>
      <c r="P36" s="219"/>
      <c r="Q36" s="220"/>
      <c r="R36" s="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0" customWidth="1"/>
    <col min="2" max="2" width="3.875" style="68" customWidth="1"/>
    <col min="3" max="3" width="72.75" style="69" customWidth="1"/>
    <col min="4" max="4" width="17" style="60" customWidth="1"/>
    <col min="5" max="5" width="18.875" style="60" customWidth="1"/>
    <col min="6" max="6" width="2.25" style="60" customWidth="1"/>
    <col min="7" max="7" width="12.75" style="60" hidden="1" customWidth="1"/>
    <col min="8" max="8" width="12" style="60" hidden="1" customWidth="1"/>
    <col min="9" max="9" width="0" style="60" hidden="1" customWidth="1"/>
    <col min="10" max="10" width="4.625" style="60" customWidth="1"/>
    <col min="11" max="11" width="3.875" style="68" customWidth="1"/>
    <col min="12" max="12" width="72.75" style="69" customWidth="1"/>
    <col min="13" max="13" width="17" style="60" customWidth="1"/>
    <col min="14" max="14" width="18.875" style="60" customWidth="1"/>
    <col min="15" max="15" width="2.25" style="60" customWidth="1"/>
    <col min="16" max="16" width="12.75" style="60" hidden="1" customWidth="1"/>
    <col min="17" max="17" width="12" style="60" hidden="1" customWidth="1"/>
    <col min="18" max="18" width="9" style="60" customWidth="1"/>
    <col min="19" max="16384" width="9" style="60"/>
  </cols>
  <sheetData>
    <row r="1" spans="1:17" ht="35.25" customHeight="1">
      <c r="A1" s="55"/>
      <c r="B1" s="56"/>
      <c r="C1" s="132" t="s">
        <v>208</v>
      </c>
      <c r="D1" s="58"/>
      <c r="E1" s="59"/>
      <c r="J1" s="55"/>
      <c r="K1" s="56"/>
      <c r="L1" s="131" t="s">
        <v>209</v>
      </c>
      <c r="M1" s="58"/>
      <c r="N1" s="59"/>
    </row>
    <row r="2" spans="1:17" ht="35.25" customHeight="1">
      <c r="A2" s="55" t="s">
        <v>167</v>
      </c>
      <c r="B2" s="56"/>
      <c r="C2" s="57"/>
      <c r="D2" s="58"/>
      <c r="E2" s="59"/>
      <c r="G2" s="60" t="s">
        <v>188</v>
      </c>
      <c r="H2" s="60" t="s">
        <v>187</v>
      </c>
      <c r="J2" s="55" t="s">
        <v>167</v>
      </c>
      <c r="K2" s="56"/>
      <c r="L2" s="57"/>
      <c r="M2" s="58"/>
      <c r="N2" s="59"/>
      <c r="P2" s="60" t="s">
        <v>188</v>
      </c>
      <c r="Q2" s="60" t="s">
        <v>187</v>
      </c>
    </row>
    <row r="3" spans="1:17" ht="21.75" customHeight="1">
      <c r="A3" s="113" t="s">
        <v>163</v>
      </c>
      <c r="B3" s="114"/>
      <c r="C3" s="115"/>
      <c r="D3" s="116" t="s">
        <v>175</v>
      </c>
      <c r="E3" s="117"/>
      <c r="G3" s="70" t="s">
        <v>176</v>
      </c>
      <c r="H3" s="70" t="s">
        <v>176</v>
      </c>
      <c r="J3" s="122" t="s">
        <v>163</v>
      </c>
      <c r="K3" s="123"/>
      <c r="L3" s="124"/>
      <c r="M3" s="125" t="s">
        <v>175</v>
      </c>
      <c r="N3" s="126"/>
      <c r="P3" s="70" t="s">
        <v>176</v>
      </c>
      <c r="Q3" s="70" t="s">
        <v>176</v>
      </c>
    </row>
    <row r="4" spans="1:17" ht="23.25" customHeight="1">
      <c r="A4" s="118"/>
      <c r="B4" s="61">
        <v>1</v>
      </c>
      <c r="C4" s="62" t="s">
        <v>168</v>
      </c>
      <c r="D4" s="71">
        <f>ROUND(G4*1000,0)</f>
        <v>537000</v>
      </c>
      <c r="E4" s="85" t="s">
        <v>138</v>
      </c>
      <c r="G4" s="60">
        <v>537</v>
      </c>
      <c r="H4" s="60">
        <v>537</v>
      </c>
      <c r="J4" s="127"/>
      <c r="K4" s="61">
        <v>1</v>
      </c>
      <c r="L4" s="62" t="s">
        <v>168</v>
      </c>
      <c r="M4" s="71">
        <f t="shared" ref="M4:M38" si="0">ROUND(P4*1000,0)</f>
        <v>268000</v>
      </c>
      <c r="N4" s="85" t="s">
        <v>138</v>
      </c>
      <c r="P4" s="60">
        <v>268</v>
      </c>
      <c r="Q4" s="60">
        <v>268</v>
      </c>
    </row>
    <row r="5" spans="1:17" ht="23.25" customHeight="1">
      <c r="A5" s="118"/>
      <c r="B5" s="61">
        <v>2</v>
      </c>
      <c r="C5" s="62" t="s">
        <v>169</v>
      </c>
      <c r="D5" s="72">
        <f t="shared" ref="D5:D20" si="1">ROUND(G5*1000,0)</f>
        <v>684000</v>
      </c>
      <c r="E5" s="63" t="s">
        <v>138</v>
      </c>
      <c r="G5" s="60">
        <v>684</v>
      </c>
      <c r="H5" s="60">
        <v>684</v>
      </c>
      <c r="J5" s="127"/>
      <c r="K5" s="61">
        <v>2</v>
      </c>
      <c r="L5" s="62" t="s">
        <v>169</v>
      </c>
      <c r="M5" s="72">
        <f t="shared" si="0"/>
        <v>342000</v>
      </c>
      <c r="N5" s="63" t="s">
        <v>138</v>
      </c>
      <c r="P5" s="60">
        <v>342</v>
      </c>
      <c r="Q5" s="60">
        <v>342</v>
      </c>
    </row>
    <row r="6" spans="1:17" ht="23.25" customHeight="1">
      <c r="A6" s="118"/>
      <c r="B6" s="61">
        <v>3</v>
      </c>
      <c r="C6" s="62" t="s">
        <v>170</v>
      </c>
      <c r="D6" s="72">
        <f t="shared" si="1"/>
        <v>889000</v>
      </c>
      <c r="E6" s="63" t="s">
        <v>138</v>
      </c>
      <c r="G6" s="60">
        <v>889</v>
      </c>
      <c r="H6" s="60">
        <v>889</v>
      </c>
      <c r="J6" s="127"/>
      <c r="K6" s="61">
        <v>3</v>
      </c>
      <c r="L6" s="62" t="s">
        <v>170</v>
      </c>
      <c r="M6" s="72">
        <f t="shared" si="0"/>
        <v>445000</v>
      </c>
      <c r="N6" s="63" t="s">
        <v>138</v>
      </c>
      <c r="P6" s="60">
        <v>445</v>
      </c>
      <c r="Q6" s="60">
        <v>445</v>
      </c>
    </row>
    <row r="7" spans="1:17" ht="23.25" customHeight="1">
      <c r="A7" s="118"/>
      <c r="B7" s="61">
        <v>4</v>
      </c>
      <c r="C7" s="64" t="s">
        <v>171</v>
      </c>
      <c r="D7" s="72">
        <f t="shared" si="1"/>
        <v>231000</v>
      </c>
      <c r="E7" s="63" t="s">
        <v>138</v>
      </c>
      <c r="G7" s="60">
        <v>231</v>
      </c>
      <c r="H7" s="60">
        <v>231</v>
      </c>
      <c r="J7" s="127"/>
      <c r="K7" s="61">
        <v>4</v>
      </c>
      <c r="L7" s="64" t="s">
        <v>171</v>
      </c>
      <c r="M7" s="72">
        <f t="shared" si="0"/>
        <v>115000</v>
      </c>
      <c r="N7" s="63" t="s">
        <v>138</v>
      </c>
      <c r="P7" s="60">
        <v>115</v>
      </c>
      <c r="Q7" s="60">
        <v>115</v>
      </c>
    </row>
    <row r="8" spans="1:17" ht="23.25" customHeight="1">
      <c r="A8" s="118"/>
      <c r="B8" s="61">
        <v>5</v>
      </c>
      <c r="C8" s="62" t="s">
        <v>157</v>
      </c>
      <c r="D8" s="72">
        <f t="shared" si="1"/>
        <v>226000</v>
      </c>
      <c r="E8" s="63" t="s">
        <v>138</v>
      </c>
      <c r="G8" s="60">
        <v>226</v>
      </c>
      <c r="H8" s="60">
        <v>226</v>
      </c>
      <c r="J8" s="127"/>
      <c r="K8" s="61">
        <v>5</v>
      </c>
      <c r="L8" s="62" t="s">
        <v>157</v>
      </c>
      <c r="M8" s="72">
        <f t="shared" si="0"/>
        <v>113000</v>
      </c>
      <c r="N8" s="63" t="s">
        <v>138</v>
      </c>
      <c r="P8" s="60">
        <v>113</v>
      </c>
      <c r="Q8" s="60">
        <v>113</v>
      </c>
    </row>
    <row r="9" spans="1:17" ht="23.25" customHeight="1">
      <c r="A9" s="118"/>
      <c r="B9" s="61">
        <v>6</v>
      </c>
      <c r="C9" s="62" t="s">
        <v>172</v>
      </c>
      <c r="D9" s="72">
        <f t="shared" si="1"/>
        <v>564000</v>
      </c>
      <c r="E9" s="63" t="s">
        <v>138</v>
      </c>
      <c r="G9" s="60">
        <v>564</v>
      </c>
      <c r="H9" s="60">
        <v>564</v>
      </c>
      <c r="J9" s="127"/>
      <c r="K9" s="61">
        <v>6</v>
      </c>
      <c r="L9" s="62" t="s">
        <v>172</v>
      </c>
      <c r="M9" s="72">
        <f t="shared" si="0"/>
        <v>282000</v>
      </c>
      <c r="N9" s="63" t="s">
        <v>138</v>
      </c>
      <c r="P9" s="60">
        <v>282</v>
      </c>
      <c r="Q9" s="60">
        <v>282</v>
      </c>
    </row>
    <row r="10" spans="1:17" ht="23.25" customHeight="1">
      <c r="A10" s="118"/>
      <c r="B10" s="61">
        <v>7</v>
      </c>
      <c r="C10" s="62" t="s">
        <v>173</v>
      </c>
      <c r="D10" s="72">
        <f t="shared" si="1"/>
        <v>710000</v>
      </c>
      <c r="E10" s="63" t="s">
        <v>138</v>
      </c>
      <c r="G10" s="60">
        <v>710</v>
      </c>
      <c r="H10" s="60">
        <v>710</v>
      </c>
      <c r="J10" s="127"/>
      <c r="K10" s="61">
        <v>7</v>
      </c>
      <c r="L10" s="62" t="s">
        <v>173</v>
      </c>
      <c r="M10" s="72">
        <f t="shared" si="0"/>
        <v>355000</v>
      </c>
      <c r="N10" s="63" t="s">
        <v>138</v>
      </c>
      <c r="P10" s="60">
        <v>355</v>
      </c>
      <c r="Q10" s="60">
        <v>355</v>
      </c>
    </row>
    <row r="11" spans="1:17" ht="23.25" customHeight="1">
      <c r="A11" s="119"/>
      <c r="B11" s="61">
        <v>8</v>
      </c>
      <c r="C11" s="62" t="s">
        <v>174</v>
      </c>
      <c r="D11" s="72">
        <f t="shared" si="1"/>
        <v>1133000</v>
      </c>
      <c r="E11" s="63" t="s">
        <v>138</v>
      </c>
      <c r="G11" s="60">
        <v>1133</v>
      </c>
      <c r="H11" s="60">
        <v>1133</v>
      </c>
      <c r="J11" s="128"/>
      <c r="K11" s="61">
        <v>8</v>
      </c>
      <c r="L11" s="62" t="s">
        <v>174</v>
      </c>
      <c r="M11" s="72">
        <f t="shared" si="0"/>
        <v>567000</v>
      </c>
      <c r="N11" s="63" t="s">
        <v>138</v>
      </c>
      <c r="P11" s="60">
        <v>567</v>
      </c>
      <c r="Q11" s="60">
        <v>567</v>
      </c>
    </row>
    <row r="12" spans="1:17" ht="23.25" customHeight="1">
      <c r="A12" s="118"/>
      <c r="B12" s="61">
        <v>9</v>
      </c>
      <c r="C12" s="62" t="s">
        <v>40</v>
      </c>
      <c r="D12" s="72">
        <f t="shared" si="1"/>
        <v>27000</v>
      </c>
      <c r="E12" s="63" t="s">
        <v>131</v>
      </c>
      <c r="G12" s="60">
        <v>27</v>
      </c>
      <c r="H12" s="60">
        <v>27</v>
      </c>
      <c r="J12" s="127"/>
      <c r="K12" s="61">
        <v>9</v>
      </c>
      <c r="L12" s="62" t="s">
        <v>40</v>
      </c>
      <c r="M12" s="72">
        <f t="shared" si="0"/>
        <v>13000</v>
      </c>
      <c r="N12" s="63" t="s">
        <v>131</v>
      </c>
      <c r="P12" s="60">
        <v>13</v>
      </c>
      <c r="Q12" s="60">
        <v>13</v>
      </c>
    </row>
    <row r="13" spans="1:17" ht="23.25" customHeight="1">
      <c r="A13" s="119"/>
      <c r="B13" s="61">
        <v>9</v>
      </c>
      <c r="C13" s="62" t="s">
        <v>41</v>
      </c>
      <c r="D13" s="72">
        <f t="shared" si="1"/>
        <v>27000</v>
      </c>
      <c r="E13" s="63" t="s">
        <v>131</v>
      </c>
      <c r="G13" s="60">
        <v>27</v>
      </c>
      <c r="H13" s="60">
        <v>27</v>
      </c>
      <c r="J13" s="128"/>
      <c r="K13" s="61">
        <v>9</v>
      </c>
      <c r="L13" s="62" t="s">
        <v>41</v>
      </c>
      <c r="M13" s="72">
        <f t="shared" si="0"/>
        <v>13000</v>
      </c>
      <c r="N13" s="63" t="s">
        <v>131</v>
      </c>
      <c r="P13" s="60">
        <v>13</v>
      </c>
      <c r="Q13" s="60">
        <v>13</v>
      </c>
    </row>
    <row r="14" spans="1:17" ht="23.25" customHeight="1">
      <c r="A14" s="118"/>
      <c r="B14" s="61">
        <v>10</v>
      </c>
      <c r="C14" s="62" t="s">
        <v>149</v>
      </c>
      <c r="D14" s="72">
        <f t="shared" si="1"/>
        <v>320000</v>
      </c>
      <c r="E14" s="63" t="s">
        <v>138</v>
      </c>
      <c r="G14" s="60">
        <v>320</v>
      </c>
      <c r="H14" s="60">
        <v>320</v>
      </c>
      <c r="J14" s="127"/>
      <c r="K14" s="61">
        <v>10</v>
      </c>
      <c r="L14" s="62" t="s">
        <v>149</v>
      </c>
      <c r="M14" s="72">
        <f t="shared" si="0"/>
        <v>160000</v>
      </c>
      <c r="N14" s="63" t="s">
        <v>138</v>
      </c>
      <c r="P14" s="60">
        <v>160</v>
      </c>
      <c r="Q14" s="60">
        <v>160</v>
      </c>
    </row>
    <row r="15" spans="1:17" ht="23.25" customHeight="1">
      <c r="A15" s="118"/>
      <c r="B15" s="61">
        <v>11</v>
      </c>
      <c r="C15" s="62" t="s">
        <v>148</v>
      </c>
      <c r="D15" s="72">
        <f t="shared" si="1"/>
        <v>339000</v>
      </c>
      <c r="E15" s="63" t="s">
        <v>138</v>
      </c>
      <c r="G15" s="60">
        <v>339</v>
      </c>
      <c r="H15" s="60">
        <v>339</v>
      </c>
      <c r="J15" s="127"/>
      <c r="K15" s="61">
        <v>11</v>
      </c>
      <c r="L15" s="62" t="s">
        <v>148</v>
      </c>
      <c r="M15" s="72">
        <f t="shared" si="0"/>
        <v>169000</v>
      </c>
      <c r="N15" s="63" t="s">
        <v>138</v>
      </c>
      <c r="P15" s="60">
        <v>169</v>
      </c>
      <c r="Q15" s="60">
        <v>169</v>
      </c>
    </row>
    <row r="16" spans="1:17" ht="23.25" customHeight="1">
      <c r="A16" s="118"/>
      <c r="B16" s="61">
        <v>12</v>
      </c>
      <c r="C16" s="62" t="s">
        <v>147</v>
      </c>
      <c r="D16" s="72">
        <f t="shared" si="1"/>
        <v>311000</v>
      </c>
      <c r="E16" s="63" t="s">
        <v>138</v>
      </c>
      <c r="G16" s="60">
        <v>311</v>
      </c>
      <c r="H16" s="60">
        <v>311</v>
      </c>
      <c r="J16" s="127"/>
      <c r="K16" s="61">
        <v>12</v>
      </c>
      <c r="L16" s="62" t="s">
        <v>147</v>
      </c>
      <c r="M16" s="72">
        <f t="shared" si="0"/>
        <v>156000</v>
      </c>
      <c r="N16" s="63" t="s">
        <v>138</v>
      </c>
      <c r="P16" s="60">
        <v>156</v>
      </c>
      <c r="Q16" s="60">
        <v>156</v>
      </c>
    </row>
    <row r="17" spans="1:17" ht="23.25" customHeight="1">
      <c r="A17" s="118"/>
      <c r="B17" s="61">
        <v>13</v>
      </c>
      <c r="C17" s="62" t="s">
        <v>146</v>
      </c>
      <c r="D17" s="72">
        <f t="shared" si="1"/>
        <v>137000</v>
      </c>
      <c r="E17" s="63" t="s">
        <v>138</v>
      </c>
      <c r="G17" s="60">
        <v>137</v>
      </c>
      <c r="H17" s="60">
        <v>137</v>
      </c>
      <c r="J17" s="127"/>
      <c r="K17" s="61">
        <v>13</v>
      </c>
      <c r="L17" s="62" t="s">
        <v>146</v>
      </c>
      <c r="M17" s="72">
        <f t="shared" si="0"/>
        <v>68000</v>
      </c>
      <c r="N17" s="63" t="s">
        <v>138</v>
      </c>
      <c r="P17" s="60">
        <v>68</v>
      </c>
      <c r="Q17" s="60">
        <v>68</v>
      </c>
    </row>
    <row r="18" spans="1:17" ht="23.25" customHeight="1">
      <c r="A18" s="118"/>
      <c r="B18" s="61">
        <v>14</v>
      </c>
      <c r="C18" s="62" t="s">
        <v>145</v>
      </c>
      <c r="D18" s="72">
        <f t="shared" si="1"/>
        <v>508000</v>
      </c>
      <c r="E18" s="63" t="s">
        <v>138</v>
      </c>
      <c r="G18" s="60">
        <v>508</v>
      </c>
      <c r="H18" s="60">
        <v>508</v>
      </c>
      <c r="J18" s="127"/>
      <c r="K18" s="61">
        <v>14</v>
      </c>
      <c r="L18" s="62" t="s">
        <v>145</v>
      </c>
      <c r="M18" s="72">
        <f t="shared" si="0"/>
        <v>254000</v>
      </c>
      <c r="N18" s="63" t="s">
        <v>138</v>
      </c>
      <c r="P18" s="60">
        <v>254</v>
      </c>
      <c r="Q18" s="60">
        <v>254</v>
      </c>
    </row>
    <row r="19" spans="1:17" ht="23.25" customHeight="1">
      <c r="A19" s="118"/>
      <c r="B19" s="61">
        <v>15</v>
      </c>
      <c r="C19" s="62" t="s">
        <v>144</v>
      </c>
      <c r="D19" s="72">
        <f t="shared" si="1"/>
        <v>204000</v>
      </c>
      <c r="E19" s="63" t="s">
        <v>138</v>
      </c>
      <c r="G19" s="60">
        <v>204</v>
      </c>
      <c r="H19" s="60">
        <v>204</v>
      </c>
      <c r="J19" s="127"/>
      <c r="K19" s="61">
        <v>15</v>
      </c>
      <c r="L19" s="62" t="s">
        <v>144</v>
      </c>
      <c r="M19" s="72">
        <f t="shared" si="0"/>
        <v>102000</v>
      </c>
      <c r="N19" s="63" t="s">
        <v>138</v>
      </c>
      <c r="P19" s="60">
        <v>102</v>
      </c>
      <c r="Q19" s="60">
        <v>102</v>
      </c>
    </row>
    <row r="20" spans="1:17" ht="23.25" customHeight="1">
      <c r="A20" s="118"/>
      <c r="B20" s="61">
        <v>16</v>
      </c>
      <c r="C20" s="62" t="s">
        <v>143</v>
      </c>
      <c r="D20" s="72">
        <f t="shared" si="1"/>
        <v>148000</v>
      </c>
      <c r="E20" s="63" t="s">
        <v>138</v>
      </c>
      <c r="G20" s="60">
        <v>148</v>
      </c>
      <c r="H20" s="60">
        <v>148</v>
      </c>
      <c r="J20" s="127"/>
      <c r="K20" s="61">
        <v>16</v>
      </c>
      <c r="L20" s="62" t="s">
        <v>143</v>
      </c>
      <c r="M20" s="72">
        <f t="shared" si="0"/>
        <v>74000</v>
      </c>
      <c r="N20" s="63" t="s">
        <v>138</v>
      </c>
      <c r="P20" s="60">
        <v>74</v>
      </c>
      <c r="Q20" s="60">
        <v>74</v>
      </c>
    </row>
    <row r="21" spans="1:17" s="65" customFormat="1" ht="23.25" customHeight="1" outlineLevel="1">
      <c r="A21" s="118"/>
      <c r="B21" s="61">
        <v>17</v>
      </c>
      <c r="C21" s="62"/>
      <c r="D21" s="72" t="s">
        <v>177</v>
      </c>
      <c r="E21" s="63"/>
      <c r="F21" s="60"/>
      <c r="G21" s="60" t="s">
        <v>177</v>
      </c>
      <c r="H21" s="60" t="s">
        <v>177</v>
      </c>
      <c r="I21" s="60"/>
      <c r="J21" s="127"/>
      <c r="K21" s="61">
        <v>17</v>
      </c>
      <c r="L21" s="62" t="s">
        <v>142</v>
      </c>
      <c r="M21" s="72">
        <f t="shared" si="0"/>
        <v>282000</v>
      </c>
      <c r="N21" s="23" t="s">
        <v>138</v>
      </c>
      <c r="O21" s="60"/>
      <c r="P21" s="60">
        <v>282</v>
      </c>
      <c r="Q21" s="60">
        <v>282</v>
      </c>
    </row>
    <row r="22" spans="1:17" s="66" customFormat="1" ht="23.25" customHeight="1" outlineLevel="1">
      <c r="A22" s="120"/>
      <c r="B22" s="61">
        <v>18</v>
      </c>
      <c r="C22" s="62" t="s">
        <v>31</v>
      </c>
      <c r="D22" s="72">
        <f t="shared" ref="D22:D38" si="2">ROUND(G22*1000,0)</f>
        <v>33000</v>
      </c>
      <c r="E22" s="63" t="s">
        <v>138</v>
      </c>
      <c r="G22" s="60">
        <v>33</v>
      </c>
      <c r="H22" s="66">
        <v>33</v>
      </c>
      <c r="J22" s="129"/>
      <c r="K22" s="61">
        <v>18</v>
      </c>
      <c r="L22" s="62" t="s">
        <v>31</v>
      </c>
      <c r="M22" s="72">
        <f t="shared" si="0"/>
        <v>16000</v>
      </c>
      <c r="N22" s="63" t="s">
        <v>138</v>
      </c>
      <c r="P22" s="60">
        <v>16</v>
      </c>
      <c r="Q22" s="60">
        <v>16</v>
      </c>
    </row>
    <row r="23" spans="1:17" ht="23.25" customHeight="1">
      <c r="A23" s="121"/>
      <c r="B23" s="61">
        <v>19</v>
      </c>
      <c r="C23" s="62" t="s">
        <v>140</v>
      </c>
      <c r="D23" s="72">
        <f t="shared" si="2"/>
        <v>475000</v>
      </c>
      <c r="E23" s="63" t="s">
        <v>138</v>
      </c>
      <c r="G23" s="60">
        <v>475</v>
      </c>
      <c r="H23" s="60">
        <v>475</v>
      </c>
      <c r="J23" s="130"/>
      <c r="K23" s="61">
        <v>19</v>
      </c>
      <c r="L23" s="62" t="s">
        <v>140</v>
      </c>
      <c r="M23" s="72">
        <f t="shared" si="0"/>
        <v>237000</v>
      </c>
      <c r="N23" s="63" t="s">
        <v>138</v>
      </c>
      <c r="P23" s="66">
        <v>237</v>
      </c>
      <c r="Q23" s="66">
        <v>237</v>
      </c>
    </row>
    <row r="24" spans="1:17" ht="23.25" customHeight="1">
      <c r="A24" s="119"/>
      <c r="B24" s="61">
        <v>20</v>
      </c>
      <c r="C24" s="62" t="s">
        <v>139</v>
      </c>
      <c r="D24" s="72">
        <f t="shared" si="2"/>
        <v>638000</v>
      </c>
      <c r="E24" s="63" t="s">
        <v>138</v>
      </c>
      <c r="G24" s="60">
        <v>638</v>
      </c>
      <c r="H24" s="60">
        <v>638</v>
      </c>
      <c r="J24" s="128"/>
      <c r="K24" s="61">
        <v>20</v>
      </c>
      <c r="L24" s="62" t="s">
        <v>139</v>
      </c>
      <c r="M24" s="72">
        <f t="shared" si="0"/>
        <v>319000</v>
      </c>
      <c r="N24" s="63" t="s">
        <v>138</v>
      </c>
      <c r="P24" s="60">
        <v>319</v>
      </c>
      <c r="Q24" s="60">
        <v>319</v>
      </c>
    </row>
    <row r="25" spans="1:17" ht="23.25" customHeight="1">
      <c r="A25" s="118"/>
      <c r="B25" s="61">
        <v>21</v>
      </c>
      <c r="C25" s="62" t="s">
        <v>34</v>
      </c>
      <c r="D25" s="72">
        <f t="shared" si="2"/>
        <v>38000</v>
      </c>
      <c r="E25" s="63" t="s">
        <v>131</v>
      </c>
      <c r="G25" s="60">
        <v>38</v>
      </c>
      <c r="H25" s="60">
        <v>38</v>
      </c>
      <c r="J25" s="127"/>
      <c r="K25" s="61">
        <v>21</v>
      </c>
      <c r="L25" s="62" t="s">
        <v>34</v>
      </c>
      <c r="M25" s="72">
        <f t="shared" si="0"/>
        <v>19000</v>
      </c>
      <c r="N25" s="63" t="s">
        <v>131</v>
      </c>
      <c r="P25" s="60">
        <v>19</v>
      </c>
      <c r="Q25" s="60">
        <v>19</v>
      </c>
    </row>
    <row r="26" spans="1:17" ht="23.25" customHeight="1">
      <c r="A26" s="118"/>
      <c r="B26" s="61">
        <v>22</v>
      </c>
      <c r="C26" s="62" t="s">
        <v>35</v>
      </c>
      <c r="D26" s="72">
        <f t="shared" si="2"/>
        <v>40000</v>
      </c>
      <c r="E26" s="63" t="s">
        <v>131</v>
      </c>
      <c r="G26" s="60">
        <v>40</v>
      </c>
      <c r="H26" s="60">
        <v>40</v>
      </c>
      <c r="J26" s="127"/>
      <c r="K26" s="61">
        <v>22</v>
      </c>
      <c r="L26" s="62" t="s">
        <v>35</v>
      </c>
      <c r="M26" s="72">
        <f t="shared" si="0"/>
        <v>20000</v>
      </c>
      <c r="N26" s="63" t="s">
        <v>131</v>
      </c>
      <c r="P26" s="60">
        <v>20</v>
      </c>
      <c r="Q26" s="60">
        <v>20</v>
      </c>
    </row>
    <row r="27" spans="1:17" ht="23.25" customHeight="1">
      <c r="A27" s="118"/>
      <c r="B27" s="61">
        <v>23</v>
      </c>
      <c r="C27" s="62" t="s">
        <v>36</v>
      </c>
      <c r="D27" s="72">
        <f t="shared" si="2"/>
        <v>38000</v>
      </c>
      <c r="E27" s="63" t="s">
        <v>131</v>
      </c>
      <c r="G27" s="60">
        <v>38</v>
      </c>
      <c r="H27" s="60">
        <v>38</v>
      </c>
      <c r="J27" s="127"/>
      <c r="K27" s="61">
        <v>23</v>
      </c>
      <c r="L27" s="62" t="s">
        <v>36</v>
      </c>
      <c r="M27" s="72">
        <f t="shared" si="0"/>
        <v>19000</v>
      </c>
      <c r="N27" s="63" t="s">
        <v>131</v>
      </c>
      <c r="P27" s="60">
        <v>19</v>
      </c>
      <c r="Q27" s="60">
        <v>19</v>
      </c>
    </row>
    <row r="28" spans="1:17" ht="23.25" customHeight="1">
      <c r="A28" s="118"/>
      <c r="B28" s="61">
        <v>24</v>
      </c>
      <c r="C28" s="62" t="s">
        <v>136</v>
      </c>
      <c r="D28" s="72">
        <f t="shared" si="2"/>
        <v>48000</v>
      </c>
      <c r="E28" s="63" t="s">
        <v>131</v>
      </c>
      <c r="G28" s="60">
        <v>48</v>
      </c>
      <c r="H28" s="60">
        <v>48</v>
      </c>
      <c r="J28" s="127"/>
      <c r="K28" s="61">
        <v>24</v>
      </c>
      <c r="L28" s="62" t="s">
        <v>136</v>
      </c>
      <c r="M28" s="72">
        <f t="shared" si="0"/>
        <v>24000</v>
      </c>
      <c r="N28" s="63" t="s">
        <v>131</v>
      </c>
      <c r="P28" s="60">
        <v>24</v>
      </c>
      <c r="Q28" s="60">
        <v>24</v>
      </c>
    </row>
    <row r="29" spans="1:17" ht="23.25" customHeight="1">
      <c r="A29" s="118"/>
      <c r="B29" s="61">
        <v>25</v>
      </c>
      <c r="C29" s="62" t="s">
        <v>135</v>
      </c>
      <c r="D29" s="72">
        <f t="shared" si="2"/>
        <v>43000</v>
      </c>
      <c r="E29" s="63" t="s">
        <v>131</v>
      </c>
      <c r="G29" s="60">
        <v>43</v>
      </c>
      <c r="H29" s="60">
        <v>43</v>
      </c>
      <c r="J29" s="127"/>
      <c r="K29" s="61">
        <v>25</v>
      </c>
      <c r="L29" s="62" t="s">
        <v>135</v>
      </c>
      <c r="M29" s="72">
        <f t="shared" si="0"/>
        <v>21000</v>
      </c>
      <c r="N29" s="63" t="s">
        <v>131</v>
      </c>
      <c r="P29" s="60">
        <v>21</v>
      </c>
      <c r="Q29" s="60">
        <v>21</v>
      </c>
    </row>
    <row r="30" spans="1:17" ht="23.25" customHeight="1">
      <c r="A30" s="118"/>
      <c r="B30" s="61">
        <v>26</v>
      </c>
      <c r="C30" s="62" t="s">
        <v>39</v>
      </c>
      <c r="D30" s="72">
        <f t="shared" si="2"/>
        <v>36000</v>
      </c>
      <c r="E30" s="63" t="s">
        <v>131</v>
      </c>
      <c r="G30" s="60">
        <v>36</v>
      </c>
      <c r="H30" s="60">
        <v>36</v>
      </c>
      <c r="J30" s="127"/>
      <c r="K30" s="61">
        <v>26</v>
      </c>
      <c r="L30" s="62" t="s">
        <v>39</v>
      </c>
      <c r="M30" s="72">
        <f t="shared" si="0"/>
        <v>18000</v>
      </c>
      <c r="N30" s="63" t="s">
        <v>131</v>
      </c>
      <c r="P30" s="60">
        <v>18</v>
      </c>
      <c r="Q30" s="60">
        <v>18</v>
      </c>
    </row>
    <row r="31" spans="1:17" ht="23.25" customHeight="1">
      <c r="A31" s="118"/>
      <c r="B31" s="61">
        <v>27</v>
      </c>
      <c r="C31" s="67" t="s">
        <v>42</v>
      </c>
      <c r="D31" s="72">
        <f t="shared" si="2"/>
        <v>37000</v>
      </c>
      <c r="E31" s="63" t="s">
        <v>131</v>
      </c>
      <c r="G31" s="60">
        <v>37</v>
      </c>
      <c r="H31" s="60">
        <v>37</v>
      </c>
      <c r="J31" s="127"/>
      <c r="K31" s="61">
        <v>27</v>
      </c>
      <c r="L31" s="67" t="s">
        <v>42</v>
      </c>
      <c r="M31" s="72">
        <f t="shared" si="0"/>
        <v>19000</v>
      </c>
      <c r="N31" s="63" t="s">
        <v>131</v>
      </c>
      <c r="P31" s="60">
        <v>19</v>
      </c>
      <c r="Q31" s="60">
        <v>19</v>
      </c>
    </row>
    <row r="32" spans="1:17" ht="23.25" customHeight="1">
      <c r="A32" s="118"/>
      <c r="B32" s="61">
        <v>28</v>
      </c>
      <c r="C32" s="67" t="s">
        <v>46</v>
      </c>
      <c r="D32" s="72">
        <f t="shared" si="2"/>
        <v>35000</v>
      </c>
      <c r="E32" s="63" t="s">
        <v>131</v>
      </c>
      <c r="G32" s="60">
        <v>35</v>
      </c>
      <c r="H32" s="60">
        <v>35</v>
      </c>
      <c r="J32" s="127"/>
      <c r="K32" s="61">
        <v>28</v>
      </c>
      <c r="L32" s="67" t="s">
        <v>46</v>
      </c>
      <c r="M32" s="72">
        <f t="shared" si="0"/>
        <v>18000</v>
      </c>
      <c r="N32" s="63" t="s">
        <v>131</v>
      </c>
      <c r="P32" s="60">
        <v>18</v>
      </c>
      <c r="Q32" s="60">
        <v>18</v>
      </c>
    </row>
    <row r="33" spans="1:17" ht="23.25" customHeight="1">
      <c r="A33" s="118"/>
      <c r="B33" s="61">
        <v>27</v>
      </c>
      <c r="C33" s="67" t="s">
        <v>43</v>
      </c>
      <c r="D33" s="72">
        <f t="shared" si="2"/>
        <v>37000</v>
      </c>
      <c r="E33" s="63" t="s">
        <v>131</v>
      </c>
      <c r="G33" s="60">
        <v>37</v>
      </c>
      <c r="H33" s="60">
        <v>37</v>
      </c>
      <c r="J33" s="127"/>
      <c r="K33" s="61">
        <v>27</v>
      </c>
      <c r="L33" s="67" t="s">
        <v>43</v>
      </c>
      <c r="M33" s="72">
        <f t="shared" si="0"/>
        <v>19000</v>
      </c>
      <c r="N33" s="63" t="s">
        <v>131</v>
      </c>
      <c r="P33" s="60">
        <v>19</v>
      </c>
      <c r="Q33" s="60">
        <v>19</v>
      </c>
    </row>
    <row r="34" spans="1:17" ht="23.25" customHeight="1">
      <c r="A34" s="118"/>
      <c r="B34" s="61">
        <v>28</v>
      </c>
      <c r="C34" s="67" t="s">
        <v>47</v>
      </c>
      <c r="D34" s="72">
        <f t="shared" si="2"/>
        <v>35000</v>
      </c>
      <c r="E34" s="63" t="s">
        <v>131</v>
      </c>
      <c r="G34" s="60">
        <v>35</v>
      </c>
      <c r="H34" s="60">
        <v>35</v>
      </c>
      <c r="J34" s="127"/>
      <c r="K34" s="61">
        <v>28</v>
      </c>
      <c r="L34" s="67" t="s">
        <v>47</v>
      </c>
      <c r="M34" s="72">
        <f t="shared" si="0"/>
        <v>18000</v>
      </c>
      <c r="N34" s="63" t="s">
        <v>131</v>
      </c>
      <c r="P34" s="60">
        <v>18</v>
      </c>
      <c r="Q34" s="60">
        <v>18</v>
      </c>
    </row>
    <row r="35" spans="1:17" ht="23.25" customHeight="1">
      <c r="A35" s="118"/>
      <c r="B35" s="61">
        <v>27</v>
      </c>
      <c r="C35" s="67" t="s">
        <v>44</v>
      </c>
      <c r="D35" s="72">
        <f t="shared" si="2"/>
        <v>37000</v>
      </c>
      <c r="E35" s="63" t="s">
        <v>131</v>
      </c>
      <c r="G35" s="60">
        <v>37</v>
      </c>
      <c r="H35" s="60">
        <v>37</v>
      </c>
      <c r="J35" s="127"/>
      <c r="K35" s="61">
        <v>27</v>
      </c>
      <c r="L35" s="67" t="s">
        <v>44</v>
      </c>
      <c r="M35" s="72">
        <f t="shared" si="0"/>
        <v>19000</v>
      </c>
      <c r="N35" s="63" t="s">
        <v>131</v>
      </c>
      <c r="P35" s="60">
        <v>19</v>
      </c>
      <c r="Q35" s="60">
        <v>19</v>
      </c>
    </row>
    <row r="36" spans="1:17" ht="23.25" customHeight="1">
      <c r="A36" s="118"/>
      <c r="B36" s="61">
        <v>28</v>
      </c>
      <c r="C36" s="67" t="s">
        <v>48</v>
      </c>
      <c r="D36" s="72">
        <f t="shared" si="2"/>
        <v>35000</v>
      </c>
      <c r="E36" s="63" t="s">
        <v>131</v>
      </c>
      <c r="G36" s="60">
        <v>35</v>
      </c>
      <c r="H36" s="60">
        <v>35</v>
      </c>
      <c r="J36" s="127"/>
      <c r="K36" s="61">
        <v>28</v>
      </c>
      <c r="L36" s="67" t="s">
        <v>48</v>
      </c>
      <c r="M36" s="72">
        <f t="shared" si="0"/>
        <v>18000</v>
      </c>
      <c r="N36" s="63" t="s">
        <v>131</v>
      </c>
      <c r="P36" s="60">
        <v>18</v>
      </c>
      <c r="Q36" s="60">
        <v>18</v>
      </c>
    </row>
    <row r="37" spans="1:17" ht="23.25" customHeight="1">
      <c r="A37" s="118"/>
      <c r="B37" s="61">
        <v>27</v>
      </c>
      <c r="C37" s="67" t="s">
        <v>45</v>
      </c>
      <c r="D37" s="72">
        <f t="shared" si="2"/>
        <v>37000</v>
      </c>
      <c r="E37" s="63" t="s">
        <v>131</v>
      </c>
      <c r="G37" s="60">
        <v>37</v>
      </c>
      <c r="H37" s="60">
        <v>37</v>
      </c>
      <c r="J37" s="127"/>
      <c r="K37" s="61">
        <v>27</v>
      </c>
      <c r="L37" s="67" t="s">
        <v>45</v>
      </c>
      <c r="M37" s="72">
        <f t="shared" si="0"/>
        <v>19000</v>
      </c>
      <c r="N37" s="63" t="s">
        <v>131</v>
      </c>
      <c r="P37" s="60">
        <v>19</v>
      </c>
      <c r="Q37" s="60">
        <v>19</v>
      </c>
    </row>
    <row r="38" spans="1:17" ht="23.25" customHeight="1">
      <c r="A38" s="119"/>
      <c r="B38" s="61">
        <v>28</v>
      </c>
      <c r="C38" s="67" t="s">
        <v>49</v>
      </c>
      <c r="D38" s="72">
        <f t="shared" si="2"/>
        <v>35000</v>
      </c>
      <c r="E38" s="63" t="s">
        <v>131</v>
      </c>
      <c r="G38" s="60">
        <v>35</v>
      </c>
      <c r="H38" s="60">
        <v>35</v>
      </c>
      <c r="J38" s="128"/>
      <c r="K38" s="61">
        <v>28</v>
      </c>
      <c r="L38" s="67" t="s">
        <v>49</v>
      </c>
      <c r="M38" s="72">
        <f t="shared" si="0"/>
        <v>18000</v>
      </c>
      <c r="N38" s="85" t="s">
        <v>131</v>
      </c>
      <c r="P38" s="60">
        <v>18</v>
      </c>
      <c r="Q38" s="6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E1" zoomScale="70" zoomScaleNormal="70" zoomScaleSheetLayoutView="70" zoomScalePageLayoutView="70" workbookViewId="0">
      <selection activeCell="I4" sqref="I4:J4"/>
    </sheetView>
  </sheetViews>
  <sheetFormatPr defaultRowHeight="14.25" outlineLevelRow="1" outlineLevelCol="1"/>
  <cols>
    <col min="1" max="2" width="4.625" style="92" customWidth="1"/>
    <col min="3" max="3" width="13.875" style="92" customWidth="1"/>
    <col min="4" max="4" width="3.875" style="92" customWidth="1"/>
    <col min="5" max="5" width="35.625" style="92" customWidth="1"/>
    <col min="6" max="6" width="23.25" style="92" customWidth="1"/>
    <col min="7" max="8" width="16.375" style="92" hidden="1" customWidth="1" outlineLevel="1"/>
    <col min="9" max="9" width="60.875" style="92" customWidth="1" collapsed="1"/>
    <col min="10" max="10" width="27.5" style="92" customWidth="1"/>
    <col min="11" max="11" width="26.125" style="92" customWidth="1"/>
    <col min="12" max="12" width="15.5" style="92" customWidth="1"/>
    <col min="13" max="13" width="49.125" style="92" customWidth="1"/>
    <col min="14" max="14" width="15.75" style="92" customWidth="1"/>
    <col min="15" max="15" width="2.25" style="92" customWidth="1"/>
    <col min="16" max="16384" width="9" style="92"/>
  </cols>
  <sheetData>
    <row r="1" spans="1:14" ht="62.25" customHeight="1">
      <c r="A1" s="89" t="s">
        <v>190</v>
      </c>
      <c r="B1" s="90"/>
      <c r="C1" s="91"/>
      <c r="I1" s="93"/>
      <c r="K1" s="94"/>
      <c r="L1" s="95"/>
      <c r="M1" s="94"/>
    </row>
    <row r="2" spans="1:14" ht="55.5" customHeight="1">
      <c r="A2" s="46" t="s">
        <v>163</v>
      </c>
      <c r="B2" s="45"/>
      <c r="C2" s="44"/>
      <c r="D2" s="44"/>
      <c r="E2" s="44"/>
      <c r="F2" s="44"/>
      <c r="G2" s="44"/>
      <c r="H2" s="44"/>
      <c r="I2" s="44"/>
      <c r="J2" s="44"/>
      <c r="K2" s="43"/>
      <c r="L2" s="43"/>
      <c r="M2" s="43"/>
      <c r="N2" s="42"/>
    </row>
    <row r="3" spans="1:14" ht="30" customHeight="1">
      <c r="A3" s="41"/>
      <c r="B3" s="40"/>
      <c r="C3" s="39"/>
      <c r="D3" s="39"/>
      <c r="E3" s="39"/>
      <c r="F3" s="39"/>
      <c r="G3" s="39"/>
      <c r="H3" s="39"/>
      <c r="I3" s="281" t="s">
        <v>162</v>
      </c>
      <c r="J3" s="282"/>
      <c r="K3" s="282"/>
      <c r="L3" s="282"/>
      <c r="M3" s="282"/>
      <c r="N3" s="283"/>
    </row>
    <row r="4" spans="1:14" ht="387" customHeight="1">
      <c r="A4" s="38"/>
      <c r="B4" s="37"/>
      <c r="C4" s="284" t="s">
        <v>161</v>
      </c>
      <c r="D4" s="285"/>
      <c r="E4" s="285"/>
      <c r="F4" s="286"/>
      <c r="G4" s="289" t="s">
        <v>224</v>
      </c>
      <c r="H4" s="289"/>
      <c r="I4" s="290" t="s">
        <v>223</v>
      </c>
      <c r="J4" s="291"/>
      <c r="K4" s="292" t="s">
        <v>222</v>
      </c>
      <c r="L4" s="293"/>
      <c r="M4" s="296" t="s">
        <v>221</v>
      </c>
      <c r="N4" s="296"/>
    </row>
    <row r="5" spans="1:14" ht="42.75" customHeight="1">
      <c r="A5" s="36"/>
      <c r="B5" s="35"/>
      <c r="C5" s="287"/>
      <c r="D5" s="287"/>
      <c r="E5" s="287"/>
      <c r="F5" s="288"/>
      <c r="G5" s="149" t="s">
        <v>220</v>
      </c>
      <c r="H5" s="149" t="s">
        <v>219</v>
      </c>
      <c r="I5" s="297" t="s">
        <v>160</v>
      </c>
      <c r="J5" s="298"/>
      <c r="K5" s="294"/>
      <c r="L5" s="295"/>
      <c r="M5" s="299" t="s">
        <v>160</v>
      </c>
      <c r="N5" s="299"/>
    </row>
    <row r="6" spans="1:14" ht="36" customHeight="1">
      <c r="A6" s="29"/>
      <c r="B6" s="28"/>
      <c r="C6" s="279" t="s">
        <v>159</v>
      </c>
      <c r="D6" s="134">
        <v>1</v>
      </c>
      <c r="E6" s="278" t="s">
        <v>158</v>
      </c>
      <c r="F6" s="134" t="s">
        <v>155</v>
      </c>
      <c r="G6" s="148">
        <v>5365</v>
      </c>
      <c r="H6" s="147"/>
      <c r="I6" s="34">
        <f>ROUND(G6*10%,0)</f>
        <v>537</v>
      </c>
      <c r="J6" s="23" t="s">
        <v>138</v>
      </c>
      <c r="K6" s="24">
        <v>537</v>
      </c>
      <c r="L6" s="33" t="s">
        <v>138</v>
      </c>
      <c r="M6" s="24">
        <f>ROUND(G6*5%,0)</f>
        <v>268</v>
      </c>
      <c r="N6" s="23" t="s">
        <v>138</v>
      </c>
    </row>
    <row r="7" spans="1:14" ht="36" customHeight="1">
      <c r="A7" s="29"/>
      <c r="B7" s="28"/>
      <c r="C7" s="279"/>
      <c r="D7" s="134">
        <v>2</v>
      </c>
      <c r="E7" s="278"/>
      <c r="F7" s="134" t="s">
        <v>154</v>
      </c>
      <c r="G7" s="144">
        <v>6836</v>
      </c>
      <c r="H7" s="143"/>
      <c r="I7" s="25">
        <f t="shared" ref="I7:I13" si="0">ROUND(G7*10%,0)</f>
        <v>684</v>
      </c>
      <c r="J7" s="23" t="s">
        <v>138</v>
      </c>
      <c r="K7" s="24">
        <v>684</v>
      </c>
      <c r="L7" s="33" t="s">
        <v>138</v>
      </c>
      <c r="M7" s="24">
        <f t="shared" ref="M7:M13" si="1">ROUND(G7*5%,0)</f>
        <v>342</v>
      </c>
      <c r="N7" s="23" t="s">
        <v>138</v>
      </c>
    </row>
    <row r="8" spans="1:14" ht="36" customHeight="1">
      <c r="A8" s="29"/>
      <c r="B8" s="28"/>
      <c r="C8" s="279"/>
      <c r="D8" s="134">
        <v>3</v>
      </c>
      <c r="E8" s="278"/>
      <c r="F8" s="134" t="s">
        <v>153</v>
      </c>
      <c r="G8" s="144">
        <v>8894</v>
      </c>
      <c r="H8" s="143"/>
      <c r="I8" s="25">
        <f t="shared" si="0"/>
        <v>889</v>
      </c>
      <c r="J8" s="23" t="s">
        <v>138</v>
      </c>
      <c r="K8" s="24">
        <v>889</v>
      </c>
      <c r="L8" s="33" t="s">
        <v>138</v>
      </c>
      <c r="M8" s="24">
        <f t="shared" si="1"/>
        <v>445</v>
      </c>
      <c r="N8" s="23" t="s">
        <v>138</v>
      </c>
    </row>
    <row r="9" spans="1:14" ht="36" customHeight="1">
      <c r="A9" s="29"/>
      <c r="B9" s="28"/>
      <c r="C9" s="279"/>
      <c r="D9" s="134">
        <v>4</v>
      </c>
      <c r="E9" s="300" t="s">
        <v>18</v>
      </c>
      <c r="F9" s="300"/>
      <c r="G9" s="144">
        <v>2306</v>
      </c>
      <c r="H9" s="143"/>
      <c r="I9" s="25">
        <f t="shared" si="0"/>
        <v>231</v>
      </c>
      <c r="J9" s="23" t="s">
        <v>138</v>
      </c>
      <c r="K9" s="24">
        <v>231</v>
      </c>
      <c r="L9" s="33" t="s">
        <v>138</v>
      </c>
      <c r="M9" s="24">
        <f t="shared" si="1"/>
        <v>115</v>
      </c>
      <c r="N9" s="23" t="s">
        <v>138</v>
      </c>
    </row>
    <row r="10" spans="1:14" ht="36" customHeight="1">
      <c r="A10" s="29"/>
      <c r="B10" s="28"/>
      <c r="C10" s="279"/>
      <c r="D10" s="134">
        <v>5</v>
      </c>
      <c r="E10" s="278" t="s">
        <v>157</v>
      </c>
      <c r="F10" s="278"/>
      <c r="G10" s="144">
        <v>2259</v>
      </c>
      <c r="H10" s="143"/>
      <c r="I10" s="25">
        <f t="shared" si="0"/>
        <v>226</v>
      </c>
      <c r="J10" s="23" t="s">
        <v>138</v>
      </c>
      <c r="K10" s="24">
        <v>226</v>
      </c>
      <c r="L10" s="33" t="s">
        <v>138</v>
      </c>
      <c r="M10" s="24">
        <f t="shared" si="1"/>
        <v>113</v>
      </c>
      <c r="N10" s="23" t="s">
        <v>138</v>
      </c>
    </row>
    <row r="11" spans="1:14" ht="36" customHeight="1">
      <c r="A11" s="29"/>
      <c r="B11" s="28"/>
      <c r="C11" s="279"/>
      <c r="D11" s="134">
        <v>6</v>
      </c>
      <c r="E11" s="278" t="s">
        <v>156</v>
      </c>
      <c r="F11" s="134" t="s">
        <v>155</v>
      </c>
      <c r="G11" s="144">
        <v>5644</v>
      </c>
      <c r="H11" s="143"/>
      <c r="I11" s="25">
        <f t="shared" si="0"/>
        <v>564</v>
      </c>
      <c r="J11" s="23" t="s">
        <v>138</v>
      </c>
      <c r="K11" s="24">
        <v>564</v>
      </c>
      <c r="L11" s="33" t="s">
        <v>138</v>
      </c>
      <c r="M11" s="24">
        <f t="shared" si="1"/>
        <v>282</v>
      </c>
      <c r="N11" s="23" t="s">
        <v>138</v>
      </c>
    </row>
    <row r="12" spans="1:14" ht="36" customHeight="1">
      <c r="A12" s="29"/>
      <c r="B12" s="28"/>
      <c r="C12" s="279"/>
      <c r="D12" s="134">
        <v>7</v>
      </c>
      <c r="E12" s="278"/>
      <c r="F12" s="134" t="s">
        <v>154</v>
      </c>
      <c r="G12" s="143">
        <v>7095</v>
      </c>
      <c r="H12" s="143"/>
      <c r="I12" s="25">
        <f t="shared" si="0"/>
        <v>710</v>
      </c>
      <c r="J12" s="23" t="s">
        <v>138</v>
      </c>
      <c r="K12" s="24">
        <v>710</v>
      </c>
      <c r="L12" s="33" t="s">
        <v>138</v>
      </c>
      <c r="M12" s="24">
        <f t="shared" si="1"/>
        <v>355</v>
      </c>
      <c r="N12" s="23" t="s">
        <v>138</v>
      </c>
    </row>
    <row r="13" spans="1:14" ht="36" customHeight="1">
      <c r="A13" s="29"/>
      <c r="B13" s="28"/>
      <c r="C13" s="279"/>
      <c r="D13" s="134">
        <v>8</v>
      </c>
      <c r="E13" s="278"/>
      <c r="F13" s="134" t="s">
        <v>153</v>
      </c>
      <c r="G13" s="143">
        <v>11334</v>
      </c>
      <c r="H13" s="143"/>
      <c r="I13" s="25">
        <f t="shared" si="0"/>
        <v>1133</v>
      </c>
      <c r="J13" s="23" t="s">
        <v>138</v>
      </c>
      <c r="K13" s="24">
        <v>1133</v>
      </c>
      <c r="L13" s="33" t="s">
        <v>138</v>
      </c>
      <c r="M13" s="24">
        <f t="shared" si="1"/>
        <v>567</v>
      </c>
      <c r="N13" s="23" t="s">
        <v>138</v>
      </c>
    </row>
    <row r="14" spans="1:14" ht="36" customHeight="1">
      <c r="A14" s="29"/>
      <c r="B14" s="28"/>
      <c r="C14" s="135" t="s">
        <v>152</v>
      </c>
      <c r="D14" s="134">
        <v>9</v>
      </c>
      <c r="E14" s="278" t="s">
        <v>151</v>
      </c>
      <c r="F14" s="278"/>
      <c r="G14" s="143">
        <v>4440</v>
      </c>
      <c r="H14" s="142">
        <v>16.600000000000001</v>
      </c>
      <c r="I14" s="25">
        <f>ROUND(G14/H14*10%,0)</f>
        <v>27</v>
      </c>
      <c r="J14" s="23" t="s">
        <v>131</v>
      </c>
      <c r="K14" s="24" t="s">
        <v>132</v>
      </c>
      <c r="L14" s="23"/>
      <c r="M14" s="24">
        <f>ROUND(G14/H14*5%,0)</f>
        <v>13</v>
      </c>
      <c r="N14" s="23" t="s">
        <v>131</v>
      </c>
    </row>
    <row r="15" spans="1:14" ht="36" customHeight="1">
      <c r="A15" s="29"/>
      <c r="B15" s="28"/>
      <c r="C15" s="279" t="s">
        <v>150</v>
      </c>
      <c r="D15" s="134">
        <v>10</v>
      </c>
      <c r="E15" s="278" t="s">
        <v>149</v>
      </c>
      <c r="F15" s="278"/>
      <c r="G15" s="144">
        <v>2464</v>
      </c>
      <c r="H15" s="143"/>
      <c r="I15" s="25">
        <f>ROUND(G15*10%*1.3,0)</f>
        <v>320</v>
      </c>
      <c r="J15" s="23" t="s">
        <v>138</v>
      </c>
      <c r="K15" s="24" t="s">
        <v>132</v>
      </c>
      <c r="L15" s="23"/>
      <c r="M15" s="24">
        <f>ROUND(G15*5%*1.3,0)</f>
        <v>160</v>
      </c>
      <c r="N15" s="23" t="s">
        <v>138</v>
      </c>
    </row>
    <row r="16" spans="1:14" ht="36" customHeight="1">
      <c r="A16" s="29"/>
      <c r="B16" s="28"/>
      <c r="C16" s="279"/>
      <c r="D16" s="134">
        <v>11</v>
      </c>
      <c r="E16" s="278" t="s">
        <v>148</v>
      </c>
      <c r="F16" s="278"/>
      <c r="G16" s="144">
        <v>2604</v>
      </c>
      <c r="H16" s="143"/>
      <c r="I16" s="25">
        <f t="shared" ref="I16:I21" si="2">ROUND(G16*10%*1.3,0)</f>
        <v>339</v>
      </c>
      <c r="J16" s="23" t="s">
        <v>138</v>
      </c>
      <c r="K16" s="24" t="s">
        <v>132</v>
      </c>
      <c r="L16" s="23"/>
      <c r="M16" s="24">
        <f t="shared" ref="M16:M23" si="3">ROUND(G16*5%*1.3,0)</f>
        <v>169</v>
      </c>
      <c r="N16" s="23" t="s">
        <v>138</v>
      </c>
    </row>
    <row r="17" spans="1:14" ht="36" customHeight="1">
      <c r="A17" s="29"/>
      <c r="B17" s="28"/>
      <c r="C17" s="279"/>
      <c r="D17" s="134">
        <v>12</v>
      </c>
      <c r="E17" s="278" t="s">
        <v>147</v>
      </c>
      <c r="F17" s="278"/>
      <c r="G17" s="144">
        <v>2395</v>
      </c>
      <c r="H17" s="143"/>
      <c r="I17" s="25">
        <f t="shared" si="2"/>
        <v>311</v>
      </c>
      <c r="J17" s="23" t="s">
        <v>138</v>
      </c>
      <c r="K17" s="24" t="s">
        <v>132</v>
      </c>
      <c r="L17" s="23"/>
      <c r="M17" s="24">
        <f t="shared" si="3"/>
        <v>156</v>
      </c>
      <c r="N17" s="23" t="s">
        <v>138</v>
      </c>
    </row>
    <row r="18" spans="1:14" ht="36" customHeight="1">
      <c r="A18" s="29"/>
      <c r="B18" s="28"/>
      <c r="C18" s="279"/>
      <c r="D18" s="134">
        <v>13</v>
      </c>
      <c r="E18" s="278" t="s">
        <v>146</v>
      </c>
      <c r="F18" s="278"/>
      <c r="G18" s="144">
        <v>1050</v>
      </c>
      <c r="H18" s="143"/>
      <c r="I18" s="25">
        <f t="shared" si="2"/>
        <v>137</v>
      </c>
      <c r="J18" s="23" t="s">
        <v>138</v>
      </c>
      <c r="K18" s="24" t="s">
        <v>132</v>
      </c>
      <c r="L18" s="23"/>
      <c r="M18" s="24">
        <f t="shared" si="3"/>
        <v>68</v>
      </c>
      <c r="N18" s="23" t="s">
        <v>138</v>
      </c>
    </row>
    <row r="19" spans="1:14" ht="36" customHeight="1">
      <c r="A19" s="29"/>
      <c r="B19" s="28"/>
      <c r="C19" s="279"/>
      <c r="D19" s="134">
        <v>14</v>
      </c>
      <c r="E19" s="278" t="s">
        <v>145</v>
      </c>
      <c r="F19" s="278"/>
      <c r="G19" s="144">
        <v>3904</v>
      </c>
      <c r="H19" s="143"/>
      <c r="I19" s="25">
        <f t="shared" si="2"/>
        <v>508</v>
      </c>
      <c r="J19" s="23" t="s">
        <v>138</v>
      </c>
      <c r="K19" s="24" t="s">
        <v>132</v>
      </c>
      <c r="L19" s="23"/>
      <c r="M19" s="24">
        <f t="shared" si="3"/>
        <v>254</v>
      </c>
      <c r="N19" s="23" t="s">
        <v>138</v>
      </c>
    </row>
    <row r="20" spans="1:14" ht="36" customHeight="1">
      <c r="A20" s="29"/>
      <c r="B20" s="28"/>
      <c r="C20" s="279"/>
      <c r="D20" s="134">
        <v>15</v>
      </c>
      <c r="E20" s="278" t="s">
        <v>144</v>
      </c>
      <c r="F20" s="278"/>
      <c r="G20" s="144">
        <v>1566</v>
      </c>
      <c r="H20" s="143"/>
      <c r="I20" s="25">
        <f t="shared" si="2"/>
        <v>204</v>
      </c>
      <c r="J20" s="23" t="s">
        <v>138</v>
      </c>
      <c r="K20" s="24" t="s">
        <v>132</v>
      </c>
      <c r="L20" s="23"/>
      <c r="M20" s="24">
        <f t="shared" si="3"/>
        <v>102</v>
      </c>
      <c r="N20" s="23" t="s">
        <v>138</v>
      </c>
    </row>
    <row r="21" spans="1:14" ht="36" customHeight="1">
      <c r="A21" s="29"/>
      <c r="B21" s="28"/>
      <c r="C21" s="279"/>
      <c r="D21" s="134">
        <v>16</v>
      </c>
      <c r="E21" s="278" t="s">
        <v>143</v>
      </c>
      <c r="F21" s="278"/>
      <c r="G21" s="144">
        <v>1141</v>
      </c>
      <c r="H21" s="143"/>
      <c r="I21" s="25">
        <f t="shared" si="2"/>
        <v>148</v>
      </c>
      <c r="J21" s="23" t="s">
        <v>138</v>
      </c>
      <c r="K21" s="24" t="s">
        <v>132</v>
      </c>
      <c r="L21" s="23"/>
      <c r="M21" s="24">
        <f t="shared" si="3"/>
        <v>74</v>
      </c>
      <c r="N21" s="23" t="s">
        <v>138</v>
      </c>
    </row>
    <row r="22" spans="1:14" s="32" customFormat="1" ht="36" customHeight="1" outlineLevel="1">
      <c r="A22" s="29"/>
      <c r="B22" s="28"/>
      <c r="C22" s="279"/>
      <c r="D22" s="134">
        <v>17</v>
      </c>
      <c r="E22" s="278" t="s">
        <v>142</v>
      </c>
      <c r="F22" s="278"/>
      <c r="G22" s="144">
        <v>4335</v>
      </c>
      <c r="H22" s="143"/>
      <c r="I22" s="24" t="s">
        <v>132</v>
      </c>
      <c r="J22" s="23"/>
      <c r="K22" s="24" t="s">
        <v>132</v>
      </c>
      <c r="L22" s="23"/>
      <c r="M22" s="24">
        <f t="shared" si="3"/>
        <v>282</v>
      </c>
      <c r="N22" s="23" t="s">
        <v>138</v>
      </c>
    </row>
    <row r="23" spans="1:14" s="96" customFormat="1" ht="36" customHeight="1" outlineLevel="1">
      <c r="A23" s="31"/>
      <c r="B23" s="30"/>
      <c r="C23" s="279"/>
      <c r="D23" s="134">
        <v>18</v>
      </c>
      <c r="E23" s="280" t="s">
        <v>31</v>
      </c>
      <c r="F23" s="280"/>
      <c r="G23" s="146">
        <v>252.12364423314503</v>
      </c>
      <c r="H23" s="145"/>
      <c r="I23" s="25">
        <f t="shared" ref="I23" si="4">G23*10%*1.3</f>
        <v>32.776073750308854</v>
      </c>
      <c r="J23" s="23" t="s">
        <v>138</v>
      </c>
      <c r="K23" s="24" t="s">
        <v>132</v>
      </c>
      <c r="L23" s="23"/>
      <c r="M23" s="24">
        <f t="shared" si="3"/>
        <v>16</v>
      </c>
      <c r="N23" s="23" t="s">
        <v>138</v>
      </c>
    </row>
    <row r="24" spans="1:14" ht="36" customHeight="1">
      <c r="A24" s="29"/>
      <c r="B24" s="28"/>
      <c r="C24" s="277" t="s">
        <v>141</v>
      </c>
      <c r="D24" s="134">
        <v>19</v>
      </c>
      <c r="E24" s="278" t="s">
        <v>140</v>
      </c>
      <c r="F24" s="278"/>
      <c r="G24" s="144">
        <v>4746</v>
      </c>
      <c r="H24" s="143"/>
      <c r="I24" s="25">
        <f>ROUND(G24*10%,0)</f>
        <v>475</v>
      </c>
      <c r="J24" s="23" t="s">
        <v>138</v>
      </c>
      <c r="K24" s="24" t="s">
        <v>132</v>
      </c>
      <c r="L24" s="23"/>
      <c r="M24" s="24">
        <f>ROUND(G24*5%,0)</f>
        <v>237</v>
      </c>
      <c r="N24" s="23" t="s">
        <v>138</v>
      </c>
    </row>
    <row r="25" spans="1:14" ht="36" customHeight="1">
      <c r="A25" s="29"/>
      <c r="B25" s="28"/>
      <c r="C25" s="277"/>
      <c r="D25" s="134">
        <v>20</v>
      </c>
      <c r="E25" s="278" t="s">
        <v>139</v>
      </c>
      <c r="F25" s="278"/>
      <c r="G25" s="144">
        <v>6383</v>
      </c>
      <c r="H25" s="143"/>
      <c r="I25" s="25">
        <f>ROUND(G25*10%,0)</f>
        <v>638</v>
      </c>
      <c r="J25" s="23" t="s">
        <v>138</v>
      </c>
      <c r="K25" s="24" t="s">
        <v>132</v>
      </c>
      <c r="L25" s="23"/>
      <c r="M25" s="24">
        <f>ROUND(G25*5%,0)</f>
        <v>319</v>
      </c>
      <c r="N25" s="23" t="s">
        <v>138</v>
      </c>
    </row>
    <row r="26" spans="1:14" ht="36" customHeight="1">
      <c r="A26" s="29"/>
      <c r="B26" s="28"/>
      <c r="C26" s="277" t="s">
        <v>137</v>
      </c>
      <c r="D26" s="134">
        <v>21</v>
      </c>
      <c r="E26" s="278" t="s">
        <v>34</v>
      </c>
      <c r="F26" s="278"/>
      <c r="G26" s="144">
        <v>26260</v>
      </c>
      <c r="H26" s="142">
        <v>69.8</v>
      </c>
      <c r="I26" s="25">
        <f>ROUND(G26/H26*10%,0)</f>
        <v>38</v>
      </c>
      <c r="J26" s="23" t="s">
        <v>131</v>
      </c>
      <c r="K26" s="24" t="s">
        <v>132</v>
      </c>
      <c r="L26" s="23"/>
      <c r="M26" s="24">
        <f>ROUND(G26/H26*5%,0)</f>
        <v>19</v>
      </c>
      <c r="N26" s="23" t="s">
        <v>131</v>
      </c>
    </row>
    <row r="27" spans="1:14" ht="36" customHeight="1">
      <c r="A27" s="29"/>
      <c r="B27" s="28"/>
      <c r="C27" s="277"/>
      <c r="D27" s="134">
        <v>22</v>
      </c>
      <c r="E27" s="278" t="s">
        <v>35</v>
      </c>
      <c r="F27" s="278"/>
      <c r="G27" s="144">
        <v>10182</v>
      </c>
      <c r="H27" s="142">
        <v>25.5</v>
      </c>
      <c r="I27" s="25">
        <f t="shared" ref="I27:I33" si="5">ROUND(G27/H27*10%,0)</f>
        <v>40</v>
      </c>
      <c r="J27" s="23" t="s">
        <v>131</v>
      </c>
      <c r="K27" s="24" t="s">
        <v>132</v>
      </c>
      <c r="L27" s="23"/>
      <c r="M27" s="24">
        <f t="shared" ref="M27:M33" si="6">ROUND(G27/H27*5%,0)</f>
        <v>20</v>
      </c>
      <c r="N27" s="23" t="s">
        <v>131</v>
      </c>
    </row>
    <row r="28" spans="1:14" ht="36" customHeight="1">
      <c r="A28" s="29"/>
      <c r="B28" s="28"/>
      <c r="C28" s="277"/>
      <c r="D28" s="134">
        <v>23</v>
      </c>
      <c r="E28" s="278" t="s">
        <v>36</v>
      </c>
      <c r="F28" s="278"/>
      <c r="G28" s="144">
        <v>33213</v>
      </c>
      <c r="H28" s="142">
        <v>88.3</v>
      </c>
      <c r="I28" s="25">
        <f t="shared" si="5"/>
        <v>38</v>
      </c>
      <c r="J28" s="23" t="s">
        <v>131</v>
      </c>
      <c r="K28" s="24" t="s">
        <v>132</v>
      </c>
      <c r="L28" s="23"/>
      <c r="M28" s="24">
        <f t="shared" si="6"/>
        <v>19</v>
      </c>
      <c r="N28" s="23" t="s">
        <v>131</v>
      </c>
    </row>
    <row r="29" spans="1:14" ht="36" customHeight="1">
      <c r="A29" s="29"/>
      <c r="B29" s="28"/>
      <c r="C29" s="277"/>
      <c r="D29" s="134">
        <v>24</v>
      </c>
      <c r="E29" s="278" t="s">
        <v>136</v>
      </c>
      <c r="F29" s="278"/>
      <c r="G29" s="144">
        <v>32943</v>
      </c>
      <c r="H29" s="142">
        <v>68.900000000000006</v>
      </c>
      <c r="I29" s="25">
        <f t="shared" si="5"/>
        <v>48</v>
      </c>
      <c r="J29" s="23" t="s">
        <v>131</v>
      </c>
      <c r="K29" s="24" t="s">
        <v>132</v>
      </c>
      <c r="L29" s="23"/>
      <c r="M29" s="24">
        <f t="shared" si="6"/>
        <v>24</v>
      </c>
      <c r="N29" s="23" t="s">
        <v>131</v>
      </c>
    </row>
    <row r="30" spans="1:14" ht="36" customHeight="1">
      <c r="A30" s="29"/>
      <c r="B30" s="28"/>
      <c r="C30" s="277"/>
      <c r="D30" s="134">
        <v>25</v>
      </c>
      <c r="E30" s="278" t="s">
        <v>135</v>
      </c>
      <c r="F30" s="278"/>
      <c r="G30" s="144">
        <v>29098</v>
      </c>
      <c r="H30" s="142">
        <v>68.2</v>
      </c>
      <c r="I30" s="25">
        <f t="shared" si="5"/>
        <v>43</v>
      </c>
      <c r="J30" s="23" t="s">
        <v>131</v>
      </c>
      <c r="K30" s="24" t="s">
        <v>132</v>
      </c>
      <c r="L30" s="23"/>
      <c r="M30" s="24">
        <f t="shared" si="6"/>
        <v>21</v>
      </c>
      <c r="N30" s="23" t="s">
        <v>131</v>
      </c>
    </row>
    <row r="31" spans="1:14" ht="36" customHeight="1">
      <c r="A31" s="29"/>
      <c r="B31" s="28"/>
      <c r="C31" s="277"/>
      <c r="D31" s="134">
        <v>26</v>
      </c>
      <c r="E31" s="278" t="s">
        <v>39</v>
      </c>
      <c r="F31" s="278"/>
      <c r="G31" s="144">
        <v>5499</v>
      </c>
      <c r="H31" s="142">
        <v>15.1</v>
      </c>
      <c r="I31" s="25">
        <f t="shared" si="5"/>
        <v>36</v>
      </c>
      <c r="J31" s="23" t="s">
        <v>131</v>
      </c>
      <c r="K31" s="24" t="s">
        <v>132</v>
      </c>
      <c r="L31" s="23"/>
      <c r="M31" s="24">
        <f t="shared" si="6"/>
        <v>18</v>
      </c>
      <c r="N31" s="23" t="s">
        <v>131</v>
      </c>
    </row>
    <row r="32" spans="1:14" ht="36" customHeight="1">
      <c r="A32" s="29"/>
      <c r="B32" s="28"/>
      <c r="C32" s="277"/>
      <c r="D32" s="134">
        <v>27</v>
      </c>
      <c r="E32" s="262" t="s">
        <v>134</v>
      </c>
      <c r="F32" s="262"/>
      <c r="G32" s="143">
        <v>21621</v>
      </c>
      <c r="H32" s="142">
        <v>57.8</v>
      </c>
      <c r="I32" s="25">
        <f t="shared" si="5"/>
        <v>37</v>
      </c>
      <c r="J32" s="23" t="s">
        <v>131</v>
      </c>
      <c r="K32" s="24" t="s">
        <v>132</v>
      </c>
      <c r="L32" s="23"/>
      <c r="M32" s="24">
        <f t="shared" si="6"/>
        <v>19</v>
      </c>
      <c r="N32" s="23" t="s">
        <v>131</v>
      </c>
    </row>
    <row r="33" spans="1:14" ht="36" customHeight="1">
      <c r="A33" s="27"/>
      <c r="B33" s="26"/>
      <c r="C33" s="277"/>
      <c r="D33" s="134">
        <v>28</v>
      </c>
      <c r="E33" s="262" t="s">
        <v>133</v>
      </c>
      <c r="F33" s="262"/>
      <c r="G33" s="143">
        <v>8293</v>
      </c>
      <c r="H33" s="142">
        <v>23.4</v>
      </c>
      <c r="I33" s="25">
        <f t="shared" si="5"/>
        <v>35</v>
      </c>
      <c r="J33" s="23" t="s">
        <v>131</v>
      </c>
      <c r="K33" s="24" t="s">
        <v>132</v>
      </c>
      <c r="L33" s="23"/>
      <c r="M33" s="24">
        <f t="shared" si="6"/>
        <v>18</v>
      </c>
      <c r="N33" s="23" t="s">
        <v>131</v>
      </c>
    </row>
    <row r="34" spans="1:14" ht="409.5" customHeight="1">
      <c r="A34" s="263" t="s">
        <v>57</v>
      </c>
      <c r="B34" s="264"/>
      <c r="C34" s="264"/>
      <c r="D34" s="264"/>
      <c r="E34" s="264"/>
      <c r="F34" s="265"/>
      <c r="G34" s="141"/>
      <c r="H34" s="140"/>
      <c r="I34" s="269" t="s">
        <v>218</v>
      </c>
      <c r="J34" s="270"/>
      <c r="K34" s="273" t="s">
        <v>217</v>
      </c>
      <c r="L34" s="274"/>
      <c r="M34" s="273" t="s">
        <v>130</v>
      </c>
      <c r="N34" s="274"/>
    </row>
    <row r="35" spans="1:14" ht="95.25" customHeight="1">
      <c r="A35" s="266"/>
      <c r="B35" s="267"/>
      <c r="C35" s="267"/>
      <c r="D35" s="267"/>
      <c r="E35" s="267"/>
      <c r="F35" s="268"/>
      <c r="G35" s="141"/>
      <c r="H35" s="140"/>
      <c r="I35" s="271"/>
      <c r="J35" s="272"/>
      <c r="K35" s="275"/>
      <c r="L35" s="276"/>
      <c r="M35" s="275"/>
      <c r="N35" s="276"/>
    </row>
    <row r="36" spans="1:14" ht="83.25" customHeight="1">
      <c r="A36" s="258" t="s">
        <v>129</v>
      </c>
      <c r="B36" s="259"/>
      <c r="C36" s="259"/>
      <c r="D36" s="259"/>
      <c r="E36" s="259"/>
      <c r="F36" s="260"/>
      <c r="G36" s="139"/>
      <c r="H36" s="138"/>
      <c r="I36" s="261" t="s">
        <v>216</v>
      </c>
      <c r="J36" s="261"/>
      <c r="K36" s="261"/>
      <c r="L36" s="261"/>
      <c r="M36" s="261"/>
      <c r="N36" s="261"/>
    </row>
    <row r="37" spans="1:14" ht="22.5" customHeight="1">
      <c r="A37" s="97"/>
      <c r="B37" s="97"/>
      <c r="C37" s="97"/>
      <c r="D37" s="97"/>
      <c r="E37" s="97"/>
      <c r="F37" s="97"/>
      <c r="G37" s="137"/>
      <c r="H37" s="136"/>
      <c r="I37" s="22"/>
      <c r="J37" s="22"/>
      <c r="K37" s="22"/>
      <c r="L37" s="22"/>
      <c r="M37" s="22"/>
      <c r="N37" s="22"/>
    </row>
    <row r="38" spans="1:14" s="100" customFormat="1" ht="34.5" customHeight="1">
      <c r="A38" s="98" t="s">
        <v>128</v>
      </c>
      <c r="B38" s="98"/>
      <c r="C38" s="99"/>
      <c r="D38" s="99"/>
      <c r="E38" s="98"/>
      <c r="F38" s="99"/>
      <c r="G38" s="21"/>
      <c r="H38" s="21"/>
      <c r="I38" s="21"/>
      <c r="J38" s="21"/>
      <c r="K38" s="20"/>
      <c r="L38" s="20"/>
      <c r="M38" s="20"/>
    </row>
    <row r="39" spans="1:14" s="100" customFormat="1" ht="34.5" customHeight="1">
      <c r="A39" s="101" t="s">
        <v>127</v>
      </c>
      <c r="B39" s="101"/>
      <c r="C39" s="101"/>
      <c r="D39" s="101"/>
      <c r="E39" s="101"/>
      <c r="F39" s="101"/>
      <c r="G39" s="101"/>
      <c r="H39" s="101"/>
      <c r="I39" s="101"/>
      <c r="J39" s="101"/>
      <c r="K39" s="102"/>
      <c r="L39" s="102"/>
      <c r="M39" s="102"/>
    </row>
    <row r="40" spans="1:14" s="100" customFormat="1" ht="34.5" customHeight="1">
      <c r="A40" s="101" t="s">
        <v>126</v>
      </c>
      <c r="B40" s="101"/>
      <c r="C40" s="101"/>
      <c r="D40" s="101"/>
      <c r="E40" s="101"/>
      <c r="F40" s="101"/>
      <c r="G40" s="101"/>
      <c r="H40" s="101"/>
      <c r="I40" s="101"/>
      <c r="J40" s="101"/>
      <c r="K40" s="102"/>
      <c r="L40" s="102"/>
      <c r="M40" s="102"/>
    </row>
    <row r="41" spans="1:14" s="100" customFormat="1" ht="34.5" customHeight="1">
      <c r="A41" s="101"/>
      <c r="B41" s="101"/>
      <c r="C41" s="98" t="s">
        <v>125</v>
      </c>
      <c r="D41" s="101"/>
      <c r="E41" s="101"/>
      <c r="F41" s="101"/>
      <c r="G41" s="101"/>
      <c r="H41" s="101"/>
      <c r="I41" s="101"/>
      <c r="J41" s="101"/>
      <c r="K41" s="102"/>
      <c r="L41" s="102"/>
      <c r="M41" s="102"/>
    </row>
    <row r="42" spans="1:14" s="100" customFormat="1" ht="34.5" customHeight="1">
      <c r="A42" s="101" t="s">
        <v>124</v>
      </c>
      <c r="B42" s="101"/>
      <c r="C42" s="101"/>
      <c r="D42" s="101"/>
      <c r="E42" s="101"/>
      <c r="F42" s="101"/>
      <c r="G42" s="101"/>
      <c r="H42" s="101"/>
      <c r="I42" s="101"/>
      <c r="J42" s="101"/>
      <c r="K42" s="102"/>
      <c r="L42" s="102"/>
      <c r="M42" s="102"/>
    </row>
    <row r="43" spans="1:14" s="100" customFormat="1" ht="34.5" customHeight="1">
      <c r="A43" s="98" t="s">
        <v>123</v>
      </c>
      <c r="B43" s="98"/>
      <c r="C43" s="103"/>
      <c r="D43" s="103"/>
      <c r="E43" s="103"/>
      <c r="F43" s="103"/>
      <c r="G43" s="103"/>
      <c r="H43" s="103"/>
      <c r="I43" s="103"/>
      <c r="J43" s="103"/>
      <c r="K43" s="103"/>
      <c r="L43" s="103"/>
      <c r="M43" s="103"/>
      <c r="N43" s="101"/>
    </row>
    <row r="44" spans="1:14" s="100" customFormat="1" ht="34.5" customHeight="1">
      <c r="A44" s="98"/>
      <c r="B44" s="98" t="s">
        <v>122</v>
      </c>
      <c r="C44" s="103"/>
      <c r="D44" s="103"/>
      <c r="E44" s="103"/>
      <c r="F44" s="103"/>
      <c r="G44" s="103"/>
      <c r="H44" s="103"/>
      <c r="I44" s="103"/>
      <c r="J44" s="103"/>
      <c r="K44" s="103"/>
      <c r="L44" s="103"/>
      <c r="M44" s="103"/>
      <c r="N44" s="101"/>
    </row>
    <row r="45" spans="1:14" s="100" customFormat="1" ht="34.5" customHeight="1">
      <c r="A45" s="101" t="s">
        <v>121</v>
      </c>
      <c r="K45" s="102"/>
      <c r="L45" s="102"/>
      <c r="M45" s="102"/>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U20" sqref="U20:AK20"/>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6" t="s">
        <v>100</v>
      </c>
      <c r="L2" s="5"/>
    </row>
    <row r="3" spans="1:37" ht="24.75" customHeight="1" thickBot="1">
      <c r="B3" s="12"/>
      <c r="C3" s="13" t="s">
        <v>68</v>
      </c>
      <c r="D3" s="301" t="s">
        <v>76</v>
      </c>
      <c r="E3" s="302"/>
      <c r="F3" s="302"/>
      <c r="G3" s="302"/>
      <c r="H3" s="302"/>
      <c r="I3" s="302"/>
      <c r="J3" s="302"/>
      <c r="K3" s="302"/>
      <c r="L3" s="302"/>
      <c r="M3" s="302"/>
      <c r="N3" s="302"/>
      <c r="O3" s="302"/>
      <c r="P3" s="302"/>
      <c r="Q3" s="302"/>
      <c r="R3" s="302"/>
      <c r="S3" s="302"/>
      <c r="T3" s="303"/>
      <c r="U3" s="302" t="s">
        <v>77</v>
      </c>
      <c r="V3" s="302"/>
      <c r="W3" s="302"/>
      <c r="X3" s="302"/>
      <c r="Y3" s="302"/>
      <c r="Z3" s="302"/>
      <c r="AA3" s="302"/>
      <c r="AB3" s="302"/>
      <c r="AC3" s="302"/>
      <c r="AD3" s="302"/>
      <c r="AE3" s="302"/>
      <c r="AF3" s="302"/>
      <c r="AG3" s="302"/>
      <c r="AH3" s="302"/>
      <c r="AI3" s="302"/>
      <c r="AJ3" s="302"/>
      <c r="AK3" s="303"/>
    </row>
    <row r="4" spans="1:37" ht="57.75" customHeight="1">
      <c r="B4" s="304" t="s">
        <v>11</v>
      </c>
      <c r="C4" s="14" t="s">
        <v>2</v>
      </c>
      <c r="D4" s="307" t="s">
        <v>164</v>
      </c>
      <c r="E4" s="308"/>
      <c r="F4" s="308"/>
      <c r="G4" s="308"/>
      <c r="H4" s="308"/>
      <c r="I4" s="308"/>
      <c r="J4" s="308"/>
      <c r="K4" s="308"/>
      <c r="L4" s="308"/>
      <c r="M4" s="308"/>
      <c r="N4" s="308"/>
      <c r="O4" s="308"/>
      <c r="P4" s="308"/>
      <c r="Q4" s="308"/>
      <c r="R4" s="308"/>
      <c r="S4" s="308"/>
      <c r="T4" s="309"/>
      <c r="U4" s="310" t="s">
        <v>192</v>
      </c>
      <c r="V4" s="310"/>
      <c r="W4" s="310"/>
      <c r="X4" s="310"/>
      <c r="Y4" s="310"/>
      <c r="Z4" s="310"/>
      <c r="AA4" s="310"/>
      <c r="AB4" s="310"/>
      <c r="AC4" s="310"/>
      <c r="AD4" s="310"/>
      <c r="AE4" s="310"/>
      <c r="AF4" s="310"/>
      <c r="AG4" s="310"/>
      <c r="AH4" s="310"/>
      <c r="AI4" s="310"/>
      <c r="AJ4" s="310"/>
      <c r="AK4" s="311"/>
    </row>
    <row r="5" spans="1:37" ht="126.75" customHeight="1">
      <c r="B5" s="305"/>
      <c r="C5" s="15" t="s">
        <v>3</v>
      </c>
      <c r="D5" s="312" t="s">
        <v>165</v>
      </c>
      <c r="E5" s="313"/>
      <c r="F5" s="313"/>
      <c r="G5" s="313"/>
      <c r="H5" s="313"/>
      <c r="I5" s="313"/>
      <c r="J5" s="313"/>
      <c r="K5" s="313"/>
      <c r="L5" s="313"/>
      <c r="M5" s="313"/>
      <c r="N5" s="313"/>
      <c r="O5" s="313"/>
      <c r="P5" s="313"/>
      <c r="Q5" s="313"/>
      <c r="R5" s="313"/>
      <c r="S5" s="313"/>
      <c r="T5" s="314"/>
      <c r="U5" s="315" t="s">
        <v>191</v>
      </c>
      <c r="V5" s="315"/>
      <c r="W5" s="315"/>
      <c r="X5" s="315"/>
      <c r="Y5" s="315"/>
      <c r="Z5" s="315"/>
      <c r="AA5" s="315"/>
      <c r="AB5" s="315"/>
      <c r="AC5" s="315"/>
      <c r="AD5" s="315"/>
      <c r="AE5" s="315"/>
      <c r="AF5" s="315"/>
      <c r="AG5" s="315"/>
      <c r="AH5" s="315"/>
      <c r="AI5" s="315"/>
      <c r="AJ5" s="315"/>
      <c r="AK5" s="316"/>
    </row>
    <row r="6" spans="1:37" ht="57.75" customHeight="1">
      <c r="B6" s="305"/>
      <c r="C6" s="15" t="s">
        <v>4</v>
      </c>
      <c r="D6" s="312" t="s">
        <v>103</v>
      </c>
      <c r="E6" s="313"/>
      <c r="F6" s="313"/>
      <c r="G6" s="313"/>
      <c r="H6" s="313"/>
      <c r="I6" s="313"/>
      <c r="J6" s="313"/>
      <c r="K6" s="313"/>
      <c r="L6" s="313"/>
      <c r="M6" s="313"/>
      <c r="N6" s="313"/>
      <c r="O6" s="313"/>
      <c r="P6" s="313"/>
      <c r="Q6" s="313"/>
      <c r="R6" s="313"/>
      <c r="S6" s="313"/>
      <c r="T6" s="314"/>
      <c r="U6" s="315" t="s">
        <v>101</v>
      </c>
      <c r="V6" s="315"/>
      <c r="W6" s="315"/>
      <c r="X6" s="315"/>
      <c r="Y6" s="315"/>
      <c r="Z6" s="315"/>
      <c r="AA6" s="315"/>
      <c r="AB6" s="315"/>
      <c r="AC6" s="315"/>
      <c r="AD6" s="315"/>
      <c r="AE6" s="315"/>
      <c r="AF6" s="315"/>
      <c r="AG6" s="315"/>
      <c r="AH6" s="315"/>
      <c r="AI6" s="315"/>
      <c r="AJ6" s="315"/>
      <c r="AK6" s="316"/>
    </row>
    <row r="7" spans="1:37" ht="57.75" customHeight="1">
      <c r="B7" s="305"/>
      <c r="C7" s="15" t="s">
        <v>58</v>
      </c>
      <c r="D7" s="312" t="s">
        <v>104</v>
      </c>
      <c r="E7" s="313"/>
      <c r="F7" s="313"/>
      <c r="G7" s="313"/>
      <c r="H7" s="313"/>
      <c r="I7" s="313"/>
      <c r="J7" s="313"/>
      <c r="K7" s="313"/>
      <c r="L7" s="313"/>
      <c r="M7" s="313"/>
      <c r="N7" s="313"/>
      <c r="O7" s="313"/>
      <c r="P7" s="313"/>
      <c r="Q7" s="313"/>
      <c r="R7" s="313"/>
      <c r="S7" s="313"/>
      <c r="T7" s="314"/>
      <c r="U7" s="315" t="s">
        <v>88</v>
      </c>
      <c r="V7" s="315"/>
      <c r="W7" s="315"/>
      <c r="X7" s="315"/>
      <c r="Y7" s="315"/>
      <c r="Z7" s="315"/>
      <c r="AA7" s="315"/>
      <c r="AB7" s="315"/>
      <c r="AC7" s="315"/>
      <c r="AD7" s="315"/>
      <c r="AE7" s="315"/>
      <c r="AF7" s="315"/>
      <c r="AG7" s="315"/>
      <c r="AH7" s="315"/>
      <c r="AI7" s="315"/>
      <c r="AJ7" s="315"/>
      <c r="AK7" s="316"/>
    </row>
    <row r="8" spans="1:37" ht="57.75" customHeight="1">
      <c r="B8" s="305"/>
      <c r="C8" s="15" t="s">
        <v>59</v>
      </c>
      <c r="D8" s="312" t="s">
        <v>105</v>
      </c>
      <c r="E8" s="313"/>
      <c r="F8" s="313"/>
      <c r="G8" s="313"/>
      <c r="H8" s="313"/>
      <c r="I8" s="313"/>
      <c r="J8" s="313"/>
      <c r="K8" s="313"/>
      <c r="L8" s="313"/>
      <c r="M8" s="313"/>
      <c r="N8" s="313"/>
      <c r="O8" s="313"/>
      <c r="P8" s="313"/>
      <c r="Q8" s="313"/>
      <c r="R8" s="313"/>
      <c r="S8" s="313"/>
      <c r="T8" s="314"/>
      <c r="U8" s="315" t="s">
        <v>206</v>
      </c>
      <c r="V8" s="315"/>
      <c r="W8" s="315"/>
      <c r="X8" s="315"/>
      <c r="Y8" s="315"/>
      <c r="Z8" s="315"/>
      <c r="AA8" s="315"/>
      <c r="AB8" s="315"/>
      <c r="AC8" s="315"/>
      <c r="AD8" s="315"/>
      <c r="AE8" s="315"/>
      <c r="AF8" s="315"/>
      <c r="AG8" s="315"/>
      <c r="AH8" s="315"/>
      <c r="AI8" s="315"/>
      <c r="AJ8" s="315"/>
      <c r="AK8" s="316"/>
    </row>
    <row r="9" spans="1:37" ht="57.75" customHeight="1">
      <c r="B9" s="305"/>
      <c r="C9" s="15" t="s">
        <v>60</v>
      </c>
      <c r="D9" s="312" t="s">
        <v>106</v>
      </c>
      <c r="E9" s="313"/>
      <c r="F9" s="313"/>
      <c r="G9" s="313"/>
      <c r="H9" s="313"/>
      <c r="I9" s="313"/>
      <c r="J9" s="313"/>
      <c r="K9" s="313"/>
      <c r="L9" s="313"/>
      <c r="M9" s="313"/>
      <c r="N9" s="313"/>
      <c r="O9" s="313"/>
      <c r="P9" s="313"/>
      <c r="Q9" s="313"/>
      <c r="R9" s="313"/>
      <c r="S9" s="313"/>
      <c r="T9" s="314"/>
      <c r="U9" s="315" t="s">
        <v>93</v>
      </c>
      <c r="V9" s="315"/>
      <c r="W9" s="315"/>
      <c r="X9" s="315"/>
      <c r="Y9" s="315"/>
      <c r="Z9" s="315"/>
      <c r="AA9" s="315"/>
      <c r="AB9" s="315"/>
      <c r="AC9" s="315"/>
      <c r="AD9" s="315"/>
      <c r="AE9" s="315"/>
      <c r="AF9" s="315"/>
      <c r="AG9" s="315"/>
      <c r="AH9" s="315"/>
      <c r="AI9" s="315"/>
      <c r="AJ9" s="315"/>
      <c r="AK9" s="316"/>
    </row>
    <row r="10" spans="1:37" ht="57.75" customHeight="1">
      <c r="B10" s="305"/>
      <c r="C10" s="15" t="s">
        <v>5</v>
      </c>
      <c r="D10" s="312" t="s">
        <v>225</v>
      </c>
      <c r="E10" s="313"/>
      <c r="F10" s="313"/>
      <c r="G10" s="313"/>
      <c r="H10" s="313"/>
      <c r="I10" s="313"/>
      <c r="J10" s="313"/>
      <c r="K10" s="313"/>
      <c r="L10" s="313"/>
      <c r="M10" s="313"/>
      <c r="N10" s="313"/>
      <c r="O10" s="313"/>
      <c r="P10" s="313"/>
      <c r="Q10" s="313"/>
      <c r="R10" s="313"/>
      <c r="S10" s="313"/>
      <c r="T10" s="314"/>
      <c r="U10" s="315" t="s">
        <v>78</v>
      </c>
      <c r="V10" s="315"/>
      <c r="W10" s="315"/>
      <c r="X10" s="315"/>
      <c r="Y10" s="315"/>
      <c r="Z10" s="315"/>
      <c r="AA10" s="315"/>
      <c r="AB10" s="315"/>
      <c r="AC10" s="315"/>
      <c r="AD10" s="315"/>
      <c r="AE10" s="315"/>
      <c r="AF10" s="315"/>
      <c r="AG10" s="315"/>
      <c r="AH10" s="315"/>
      <c r="AI10" s="315"/>
      <c r="AJ10" s="315"/>
      <c r="AK10" s="316"/>
    </row>
    <row r="11" spans="1:37" ht="57.75" customHeight="1">
      <c r="B11" s="305"/>
      <c r="C11" s="15" t="s">
        <v>6</v>
      </c>
      <c r="D11" s="312" t="s">
        <v>107</v>
      </c>
      <c r="E11" s="313"/>
      <c r="F11" s="313"/>
      <c r="G11" s="313"/>
      <c r="H11" s="313"/>
      <c r="I11" s="313"/>
      <c r="J11" s="313"/>
      <c r="K11" s="313"/>
      <c r="L11" s="313"/>
      <c r="M11" s="313"/>
      <c r="N11" s="313"/>
      <c r="O11" s="313"/>
      <c r="P11" s="313"/>
      <c r="Q11" s="313"/>
      <c r="R11" s="313"/>
      <c r="S11" s="313"/>
      <c r="T11" s="314"/>
      <c r="U11" s="315" t="s">
        <v>87</v>
      </c>
      <c r="V11" s="315"/>
      <c r="W11" s="315"/>
      <c r="X11" s="315"/>
      <c r="Y11" s="315"/>
      <c r="Z11" s="315"/>
      <c r="AA11" s="315"/>
      <c r="AB11" s="315"/>
      <c r="AC11" s="315"/>
      <c r="AD11" s="315"/>
      <c r="AE11" s="315"/>
      <c r="AF11" s="315"/>
      <c r="AG11" s="315"/>
      <c r="AH11" s="315"/>
      <c r="AI11" s="315"/>
      <c r="AJ11" s="315"/>
      <c r="AK11" s="316"/>
    </row>
    <row r="12" spans="1:37" ht="57.75" customHeight="1">
      <c r="B12" s="305"/>
      <c r="C12" s="15" t="s">
        <v>61</v>
      </c>
      <c r="D12" s="312" t="s">
        <v>108</v>
      </c>
      <c r="E12" s="313"/>
      <c r="F12" s="313"/>
      <c r="G12" s="313"/>
      <c r="H12" s="313"/>
      <c r="I12" s="313"/>
      <c r="J12" s="313"/>
      <c r="K12" s="313"/>
      <c r="L12" s="313"/>
      <c r="M12" s="313"/>
      <c r="N12" s="313"/>
      <c r="O12" s="313"/>
      <c r="P12" s="313"/>
      <c r="Q12" s="313"/>
      <c r="R12" s="313"/>
      <c r="S12" s="313"/>
      <c r="T12" s="314"/>
      <c r="U12" s="315" t="s">
        <v>84</v>
      </c>
      <c r="V12" s="315"/>
      <c r="W12" s="315"/>
      <c r="X12" s="315"/>
      <c r="Y12" s="315"/>
      <c r="Z12" s="315"/>
      <c r="AA12" s="315"/>
      <c r="AB12" s="315"/>
      <c r="AC12" s="315"/>
      <c r="AD12" s="315"/>
      <c r="AE12" s="315"/>
      <c r="AF12" s="315"/>
      <c r="AG12" s="315"/>
      <c r="AH12" s="315"/>
      <c r="AI12" s="315"/>
      <c r="AJ12" s="315"/>
      <c r="AK12" s="316"/>
    </row>
    <row r="13" spans="1:37" ht="134.25" customHeight="1">
      <c r="B13" s="305"/>
      <c r="C13" s="15" t="s">
        <v>13</v>
      </c>
      <c r="D13" s="312" t="s">
        <v>109</v>
      </c>
      <c r="E13" s="313"/>
      <c r="F13" s="313"/>
      <c r="G13" s="313"/>
      <c r="H13" s="313"/>
      <c r="I13" s="313"/>
      <c r="J13" s="313"/>
      <c r="K13" s="313"/>
      <c r="L13" s="313"/>
      <c r="M13" s="313"/>
      <c r="N13" s="313"/>
      <c r="O13" s="313"/>
      <c r="P13" s="313"/>
      <c r="Q13" s="313"/>
      <c r="R13" s="313"/>
      <c r="S13" s="313"/>
      <c r="T13" s="314"/>
      <c r="U13" s="315" t="s">
        <v>196</v>
      </c>
      <c r="V13" s="315"/>
      <c r="W13" s="315"/>
      <c r="X13" s="315"/>
      <c r="Y13" s="315"/>
      <c r="Z13" s="315"/>
      <c r="AA13" s="315"/>
      <c r="AB13" s="315"/>
      <c r="AC13" s="315"/>
      <c r="AD13" s="315"/>
      <c r="AE13" s="315"/>
      <c r="AF13" s="315"/>
      <c r="AG13" s="315"/>
      <c r="AH13" s="315"/>
      <c r="AI13" s="315"/>
      <c r="AJ13" s="315"/>
      <c r="AK13" s="316"/>
    </row>
    <row r="14" spans="1:37" ht="57.75" customHeight="1">
      <c r="B14" s="305"/>
      <c r="C14" s="15" t="s">
        <v>50</v>
      </c>
      <c r="D14" s="312" t="s">
        <v>110</v>
      </c>
      <c r="E14" s="313"/>
      <c r="F14" s="313"/>
      <c r="G14" s="313"/>
      <c r="H14" s="313"/>
      <c r="I14" s="313"/>
      <c r="J14" s="313"/>
      <c r="K14" s="313"/>
      <c r="L14" s="313"/>
      <c r="M14" s="313"/>
      <c r="N14" s="313"/>
      <c r="O14" s="313"/>
      <c r="P14" s="313"/>
      <c r="Q14" s="313"/>
      <c r="R14" s="313"/>
      <c r="S14" s="313"/>
      <c r="T14" s="314"/>
      <c r="U14" s="315" t="s">
        <v>94</v>
      </c>
      <c r="V14" s="315"/>
      <c r="W14" s="315"/>
      <c r="X14" s="315"/>
      <c r="Y14" s="315"/>
      <c r="Z14" s="315"/>
      <c r="AA14" s="315"/>
      <c r="AB14" s="315"/>
      <c r="AC14" s="315"/>
      <c r="AD14" s="315"/>
      <c r="AE14" s="315"/>
      <c r="AF14" s="315"/>
      <c r="AG14" s="315"/>
      <c r="AH14" s="315"/>
      <c r="AI14" s="315"/>
      <c r="AJ14" s="315"/>
      <c r="AK14" s="316"/>
    </row>
    <row r="15" spans="1:37" ht="57.75" customHeight="1">
      <c r="B15" s="305"/>
      <c r="C15" s="15" t="s">
        <v>51</v>
      </c>
      <c r="D15" s="312" t="s">
        <v>111</v>
      </c>
      <c r="E15" s="313"/>
      <c r="F15" s="313"/>
      <c r="G15" s="313"/>
      <c r="H15" s="313"/>
      <c r="I15" s="313"/>
      <c r="J15" s="313"/>
      <c r="K15" s="313"/>
      <c r="L15" s="313"/>
      <c r="M15" s="313"/>
      <c r="N15" s="313"/>
      <c r="O15" s="313"/>
      <c r="P15" s="313"/>
      <c r="Q15" s="313"/>
      <c r="R15" s="313"/>
      <c r="S15" s="313"/>
      <c r="T15" s="314"/>
      <c r="U15" s="315" t="s">
        <v>91</v>
      </c>
      <c r="V15" s="315"/>
      <c r="W15" s="315"/>
      <c r="X15" s="315"/>
      <c r="Y15" s="315"/>
      <c r="Z15" s="315"/>
      <c r="AA15" s="315"/>
      <c r="AB15" s="315"/>
      <c r="AC15" s="315"/>
      <c r="AD15" s="315"/>
      <c r="AE15" s="315"/>
      <c r="AF15" s="315"/>
      <c r="AG15" s="315"/>
      <c r="AH15" s="315"/>
      <c r="AI15" s="315"/>
      <c r="AJ15" s="315"/>
      <c r="AK15" s="316"/>
    </row>
    <row r="16" spans="1:37" ht="57.75" customHeight="1">
      <c r="B16" s="305"/>
      <c r="C16" s="15" t="s">
        <v>52</v>
      </c>
      <c r="D16" s="312" t="s">
        <v>112</v>
      </c>
      <c r="E16" s="313"/>
      <c r="F16" s="313"/>
      <c r="G16" s="313"/>
      <c r="H16" s="313"/>
      <c r="I16" s="313"/>
      <c r="J16" s="313"/>
      <c r="K16" s="313"/>
      <c r="L16" s="313"/>
      <c r="M16" s="313"/>
      <c r="N16" s="313"/>
      <c r="O16" s="313"/>
      <c r="P16" s="313"/>
      <c r="Q16" s="313"/>
      <c r="R16" s="313"/>
      <c r="S16" s="313"/>
      <c r="T16" s="314"/>
      <c r="U16" s="315" t="s">
        <v>92</v>
      </c>
      <c r="V16" s="315"/>
      <c r="W16" s="315"/>
      <c r="X16" s="315"/>
      <c r="Y16" s="315"/>
      <c r="Z16" s="315"/>
      <c r="AA16" s="315"/>
      <c r="AB16" s="315"/>
      <c r="AC16" s="315"/>
      <c r="AD16" s="315"/>
      <c r="AE16" s="315"/>
      <c r="AF16" s="315"/>
      <c r="AG16" s="315"/>
      <c r="AH16" s="315"/>
      <c r="AI16" s="315"/>
      <c r="AJ16" s="315"/>
      <c r="AK16" s="316"/>
    </row>
    <row r="17" spans="2:37" ht="57.75" customHeight="1">
      <c r="B17" s="305"/>
      <c r="C17" s="15" t="s">
        <v>7</v>
      </c>
      <c r="D17" s="312" t="s">
        <v>113</v>
      </c>
      <c r="E17" s="313"/>
      <c r="F17" s="313"/>
      <c r="G17" s="313"/>
      <c r="H17" s="313"/>
      <c r="I17" s="313"/>
      <c r="J17" s="313"/>
      <c r="K17" s="313"/>
      <c r="L17" s="313"/>
      <c r="M17" s="313"/>
      <c r="N17" s="313"/>
      <c r="O17" s="313"/>
      <c r="P17" s="313"/>
      <c r="Q17" s="313"/>
      <c r="R17" s="313"/>
      <c r="S17" s="313"/>
      <c r="T17" s="314"/>
      <c r="U17" s="315" t="s">
        <v>90</v>
      </c>
      <c r="V17" s="315"/>
      <c r="W17" s="315"/>
      <c r="X17" s="315"/>
      <c r="Y17" s="315"/>
      <c r="Z17" s="315"/>
      <c r="AA17" s="315"/>
      <c r="AB17" s="315"/>
      <c r="AC17" s="315"/>
      <c r="AD17" s="315"/>
      <c r="AE17" s="315"/>
      <c r="AF17" s="315"/>
      <c r="AG17" s="315"/>
      <c r="AH17" s="315"/>
      <c r="AI17" s="315"/>
      <c r="AJ17" s="315"/>
      <c r="AK17" s="316"/>
    </row>
    <row r="18" spans="2:37" ht="57.75" customHeight="1">
      <c r="B18" s="305"/>
      <c r="C18" s="15" t="s">
        <v>8</v>
      </c>
      <c r="D18" s="312" t="s">
        <v>114</v>
      </c>
      <c r="E18" s="313"/>
      <c r="F18" s="313"/>
      <c r="G18" s="313"/>
      <c r="H18" s="313"/>
      <c r="I18" s="313"/>
      <c r="J18" s="313"/>
      <c r="K18" s="313"/>
      <c r="L18" s="313"/>
      <c r="M18" s="313"/>
      <c r="N18" s="313"/>
      <c r="O18" s="313"/>
      <c r="P18" s="313"/>
      <c r="Q18" s="313"/>
      <c r="R18" s="313"/>
      <c r="S18" s="313"/>
      <c r="T18" s="314"/>
      <c r="U18" s="315" t="s">
        <v>89</v>
      </c>
      <c r="V18" s="315"/>
      <c r="W18" s="315"/>
      <c r="X18" s="315"/>
      <c r="Y18" s="315"/>
      <c r="Z18" s="315"/>
      <c r="AA18" s="315"/>
      <c r="AB18" s="315"/>
      <c r="AC18" s="315"/>
      <c r="AD18" s="315"/>
      <c r="AE18" s="315"/>
      <c r="AF18" s="315"/>
      <c r="AG18" s="315"/>
      <c r="AH18" s="315"/>
      <c r="AI18" s="315"/>
      <c r="AJ18" s="315"/>
      <c r="AK18" s="316"/>
    </row>
    <row r="19" spans="2:37" ht="57.75" customHeight="1" thickBot="1">
      <c r="B19" s="306"/>
      <c r="C19" s="16" t="s">
        <v>9</v>
      </c>
      <c r="D19" s="317" t="s">
        <v>115</v>
      </c>
      <c r="E19" s="318"/>
      <c r="F19" s="318"/>
      <c r="G19" s="318"/>
      <c r="H19" s="318"/>
      <c r="I19" s="318"/>
      <c r="J19" s="318"/>
      <c r="K19" s="318"/>
      <c r="L19" s="318"/>
      <c r="M19" s="318"/>
      <c r="N19" s="318"/>
      <c r="O19" s="318"/>
      <c r="P19" s="318"/>
      <c r="Q19" s="318"/>
      <c r="R19" s="318"/>
      <c r="S19" s="318"/>
      <c r="T19" s="319"/>
      <c r="U19" s="320" t="s">
        <v>205</v>
      </c>
      <c r="V19" s="320"/>
      <c r="W19" s="320"/>
      <c r="X19" s="320"/>
      <c r="Y19" s="320"/>
      <c r="Z19" s="320"/>
      <c r="AA19" s="320"/>
      <c r="AB19" s="320"/>
      <c r="AC19" s="320"/>
      <c r="AD19" s="320"/>
      <c r="AE19" s="320"/>
      <c r="AF19" s="320"/>
      <c r="AG19" s="320"/>
      <c r="AH19" s="320"/>
      <c r="AI19" s="320"/>
      <c r="AJ19" s="320"/>
      <c r="AK19" s="321"/>
    </row>
    <row r="20" spans="2:37" ht="57.75" customHeight="1">
      <c r="B20" s="304" t="s">
        <v>12</v>
      </c>
      <c r="C20" s="14" t="s">
        <v>69</v>
      </c>
      <c r="D20" s="307" t="s">
        <v>116</v>
      </c>
      <c r="E20" s="308"/>
      <c r="F20" s="308"/>
      <c r="G20" s="308"/>
      <c r="H20" s="308"/>
      <c r="I20" s="308"/>
      <c r="J20" s="308"/>
      <c r="K20" s="308"/>
      <c r="L20" s="308"/>
      <c r="M20" s="308"/>
      <c r="N20" s="308"/>
      <c r="O20" s="308"/>
      <c r="P20" s="308"/>
      <c r="Q20" s="308"/>
      <c r="R20" s="308"/>
      <c r="S20" s="308"/>
      <c r="T20" s="309"/>
      <c r="U20" s="310" t="s">
        <v>98</v>
      </c>
      <c r="V20" s="310"/>
      <c r="W20" s="310"/>
      <c r="X20" s="310"/>
      <c r="Y20" s="310"/>
      <c r="Z20" s="310"/>
      <c r="AA20" s="310"/>
      <c r="AB20" s="310"/>
      <c r="AC20" s="310"/>
      <c r="AD20" s="310"/>
      <c r="AE20" s="310"/>
      <c r="AF20" s="310"/>
      <c r="AG20" s="310"/>
      <c r="AH20" s="310"/>
      <c r="AI20" s="310"/>
      <c r="AJ20" s="310"/>
      <c r="AK20" s="311"/>
    </row>
    <row r="21" spans="2:37" ht="57.75" customHeight="1">
      <c r="B21" s="305"/>
      <c r="C21" s="15" t="s">
        <v>70</v>
      </c>
      <c r="D21" s="312" t="s">
        <v>117</v>
      </c>
      <c r="E21" s="313"/>
      <c r="F21" s="313"/>
      <c r="G21" s="313"/>
      <c r="H21" s="313"/>
      <c r="I21" s="313"/>
      <c r="J21" s="313"/>
      <c r="K21" s="313"/>
      <c r="L21" s="313"/>
      <c r="M21" s="313"/>
      <c r="N21" s="313"/>
      <c r="O21" s="313"/>
      <c r="P21" s="313"/>
      <c r="Q21" s="313"/>
      <c r="R21" s="313"/>
      <c r="S21" s="313"/>
      <c r="T21" s="314"/>
      <c r="U21" s="315" t="s">
        <v>97</v>
      </c>
      <c r="V21" s="315"/>
      <c r="W21" s="315"/>
      <c r="X21" s="315"/>
      <c r="Y21" s="315"/>
      <c r="Z21" s="315"/>
      <c r="AA21" s="315"/>
      <c r="AB21" s="315"/>
      <c r="AC21" s="315"/>
      <c r="AD21" s="315"/>
      <c r="AE21" s="315"/>
      <c r="AF21" s="315"/>
      <c r="AG21" s="315"/>
      <c r="AH21" s="315"/>
      <c r="AI21" s="315"/>
      <c r="AJ21" s="315"/>
      <c r="AK21" s="316"/>
    </row>
    <row r="22" spans="2:37" ht="57.75" customHeight="1">
      <c r="B22" s="305"/>
      <c r="C22" s="15" t="s">
        <v>71</v>
      </c>
      <c r="D22" s="312" t="s">
        <v>118</v>
      </c>
      <c r="E22" s="313"/>
      <c r="F22" s="313"/>
      <c r="G22" s="313"/>
      <c r="H22" s="313"/>
      <c r="I22" s="313"/>
      <c r="J22" s="313"/>
      <c r="K22" s="313"/>
      <c r="L22" s="313"/>
      <c r="M22" s="313"/>
      <c r="N22" s="313"/>
      <c r="O22" s="313"/>
      <c r="P22" s="313"/>
      <c r="Q22" s="313"/>
      <c r="R22" s="313"/>
      <c r="S22" s="313"/>
      <c r="T22" s="314"/>
      <c r="U22" s="315" t="s">
        <v>79</v>
      </c>
      <c r="V22" s="315"/>
      <c r="W22" s="315"/>
      <c r="X22" s="315"/>
      <c r="Y22" s="315"/>
      <c r="Z22" s="315"/>
      <c r="AA22" s="315"/>
      <c r="AB22" s="315"/>
      <c r="AC22" s="315"/>
      <c r="AD22" s="315"/>
      <c r="AE22" s="315"/>
      <c r="AF22" s="315"/>
      <c r="AG22" s="315"/>
      <c r="AH22" s="315"/>
      <c r="AI22" s="315"/>
      <c r="AJ22" s="315"/>
      <c r="AK22" s="316"/>
    </row>
    <row r="23" spans="2:37" ht="57.75" customHeight="1">
      <c r="B23" s="305"/>
      <c r="C23" s="17" t="s">
        <v>72</v>
      </c>
      <c r="D23" s="312" t="s">
        <v>119</v>
      </c>
      <c r="E23" s="313"/>
      <c r="F23" s="313"/>
      <c r="G23" s="313"/>
      <c r="H23" s="313"/>
      <c r="I23" s="313"/>
      <c r="J23" s="313"/>
      <c r="K23" s="313"/>
      <c r="L23" s="313"/>
      <c r="M23" s="313"/>
      <c r="N23" s="313"/>
      <c r="O23" s="313"/>
      <c r="P23" s="313"/>
      <c r="Q23" s="313"/>
      <c r="R23" s="313"/>
      <c r="S23" s="313"/>
      <c r="T23" s="314"/>
      <c r="U23" s="315" t="s">
        <v>96</v>
      </c>
      <c r="V23" s="315"/>
      <c r="W23" s="315"/>
      <c r="X23" s="315"/>
      <c r="Y23" s="315"/>
      <c r="Z23" s="315"/>
      <c r="AA23" s="315"/>
      <c r="AB23" s="315"/>
      <c r="AC23" s="315"/>
      <c r="AD23" s="315"/>
      <c r="AE23" s="315"/>
      <c r="AF23" s="315"/>
      <c r="AG23" s="315"/>
      <c r="AH23" s="315"/>
      <c r="AI23" s="315"/>
      <c r="AJ23" s="315"/>
      <c r="AK23" s="316"/>
    </row>
    <row r="24" spans="2:37" ht="57.75" customHeight="1" thickBot="1">
      <c r="B24" s="306"/>
      <c r="C24" s="16" t="s">
        <v>73</v>
      </c>
      <c r="D24" s="317" t="s">
        <v>120</v>
      </c>
      <c r="E24" s="318"/>
      <c r="F24" s="318"/>
      <c r="G24" s="318"/>
      <c r="H24" s="318"/>
      <c r="I24" s="318"/>
      <c r="J24" s="318"/>
      <c r="K24" s="318"/>
      <c r="L24" s="318"/>
      <c r="M24" s="318"/>
      <c r="N24" s="318"/>
      <c r="O24" s="318"/>
      <c r="P24" s="318"/>
      <c r="Q24" s="318"/>
      <c r="R24" s="318"/>
      <c r="S24" s="318"/>
      <c r="T24" s="319"/>
      <c r="U24" s="320" t="s">
        <v>95</v>
      </c>
      <c r="V24" s="320"/>
      <c r="W24" s="320"/>
      <c r="X24" s="320"/>
      <c r="Y24" s="320"/>
      <c r="Z24" s="320"/>
      <c r="AA24" s="320"/>
      <c r="AB24" s="320"/>
      <c r="AC24" s="320"/>
      <c r="AD24" s="320"/>
      <c r="AE24" s="320"/>
      <c r="AF24" s="320"/>
      <c r="AG24" s="320"/>
      <c r="AH24" s="320"/>
      <c r="AI24" s="320"/>
      <c r="AJ24" s="320"/>
      <c r="AK24" s="321"/>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個別協議様式ア（ア）分(令和５年４月１日～令和５年５月７日)</vt:lpstr>
      <vt:lpstr>個別協議様式ア（ウ）分（令和５年４月１日～令和５年５月７日）</vt:lpstr>
      <vt:lpstr>【非表示】基準額</vt:lpstr>
      <vt:lpstr>別添３ </vt:lpstr>
      <vt:lpstr>「費用の概要、積算内訳」記載例</vt:lpstr>
      <vt:lpstr>参照</vt:lpstr>
      <vt:lpstr>'「費用の概要、積算内訳」記載例'!Print_Area</vt:lpstr>
      <vt:lpstr>【非表示】基準額!Print_Area</vt:lpstr>
      <vt:lpstr>'個別協議様式ア（ア）分(令和５年４月１日～令和５年５月７日)'!Print_Area</vt:lpstr>
      <vt:lpstr>'個別協議様式ア（ウ）分（令和５年４月１日～令和５年５月７日）'!Print_Area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ookubo makoto</cp:lastModifiedBy>
  <cp:lastPrinted>2023-11-08T09:05:24Z</cp:lastPrinted>
  <dcterms:created xsi:type="dcterms:W3CDTF">2020-07-28T08:02:09Z</dcterms:created>
  <dcterms:modified xsi:type="dcterms:W3CDTF">2023-12-04T02:14:05Z</dcterms:modified>
</cp:coreProperties>
</file>