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30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<sst xmlns="http://schemas.openxmlformats.org/spreadsheetml/2006/main" xmlns:r="http://schemas.openxmlformats.org/officeDocument/2006/relationships" count="550" uniqueCount="550">
  <si>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</si>
  <si>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</si>
  <si>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</si>
  <si>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</si>
  <si>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</si>
  <si>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</si>
  <si>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</si>
  <si>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</si>
  <si>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</si>
  <si>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</si>
  <si>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</si>
  <si>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</si>
  <si>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</si>
  <si>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</si>
  <si>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</si>
  <si>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</si>
  <si>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</si>
  <si>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</si>
  <si>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</si>
  <si>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</si>
  <si>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</si>
  <si>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</si>
  <si>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</si>
  <si>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</si>
  <si>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</si>
  <si>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</si>
  <si>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</si>
  <si>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</si>
  <si>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</si>
  <si>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</si>
  <si>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</si>
  <si>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</si>
  <si>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</si>
  <si>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</si>
  <si>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</si>
  <si>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</si>
  <si>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</si>
  <si>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</si>
  <si>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</si>
  <si>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</si>
  <si>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</si>
  <si>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</si>
  <si>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</si>
  <si>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</si>
  <si>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</si>
  <si>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</si>
  <si>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</si>
  <si>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</si>
  <si>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</si>
  <si>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</si>
  <si>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</si>
  <si>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</si>
  <si>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</si>
  <si>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</si>
  <si>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</si>
  <si>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</si>
  <si>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</si>
  <si>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</si>
  <si>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</si>
  <si>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</si>
  <si>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</si>
  <si>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</si>
  <si>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</si>
  <si>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</si>
  <si>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</si>
  <si>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</si>
  <si>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</si>
  <si>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</si>
  <si>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</si>
  <si>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</si>
  <si>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</si>
  <si>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</si>
  <si>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</si>
  <si>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</si>
  <si>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</si>
  <si>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</si>
  <si>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</si>
  <si>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</si>
  <si>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</si>
  <si>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</si>
  <si>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</si>
  <si>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</si>
  <si>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</si>
  <si>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</si>
  <si>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</si>
  <si>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</si>
  <si>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</si>
  <si>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</si>
  <si>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</si>
  <si>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</si>
  <si>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</si>
  <si>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</si>
  <si>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</si>
  <si>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</si>
  <si>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</si>
  <si>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</si>
  <si>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</si>
  <si>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</si>
  <si>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</si>
  <si>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</si>
  <si>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</si>
  <si>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</si>
  <si>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介護保険事業会計</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</si>
  <si>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</si>
  <si>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</si>
  <si>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</si>
  <si>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</si>
  <si>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</si>
  <si>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</si>
  <si>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</si>
  <si>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</si>
  <si>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</si>
  <si>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</si>
  <si>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</si>
  <si>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</si>
  <si>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</si>
  <si>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</si>
  <si>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</si>
  <si>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</si>
  <si>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</si>
  <si>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</si>
  <si>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</si>
  <si>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</si>
  <si>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</si>
  <si>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</si>
  <si>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</si>
  <si>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</si>
  <si>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</si>
  <si>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</si>
  <si>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</si>
  <si>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</si>
  <si>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</si>
  <si>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</si>
  <si>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</si>
  <si>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</si>
  <si>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</si>
  <si>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</si>
  <si>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</si>
  <si>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</si>
  <si>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徳島県</t>
  </si>
  <si>
    <t>　うち補助</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</si>
  <si>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</si>
  <si>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</si>
  <si>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</si>
  <si>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</si>
  <si>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</si>
  <si>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</si>
  <si>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</si>
  <si>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</si>
  <si>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</si>
  <si>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</si>
  <si>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</si>
  <si>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</si>
  <si>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</si>
  <si>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</si>
  <si>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住宅新築資金等貸付事業会計</t>
  </si>
  <si>
    <t>歳入総額</t>
  </si>
  <si>
    <t>財政健全化等</t>
    <rPh sb="0" eb="2">
      <t>ザイセイ</t>
    </rPh>
    <rPh sb="2" eb="5">
      <t>ケンゼンカ</t>
    </rPh>
    <rPh sb="5" eb="6">
      <t>トウ</t>
    </rPh>
    <phoneticPr fontId="5"/>
  </si>
  <si>
    <t>分担金・負担金</t>
  </si>
  <si>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</si>
  <si>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</si>
  <si>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</si>
  <si>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</si>
  <si>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</si>
  <si>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阿南市</t>
  </si>
  <si>
    <t>徳島県阿南市</t>
  </si>
  <si>
    <t>地方交付税種地</t>
    <rPh sb="0" eb="2">
      <t>チホウ</t>
    </rPh>
    <rPh sb="2" eb="5">
      <t>コウフゼイ</t>
    </rPh>
    <rPh sb="5" eb="6">
      <t>シュ</t>
    </rPh>
    <rPh sb="6" eb="7">
      <t>チ</t>
    </rPh>
    <phoneticPr fontId="5"/>
  </si>
  <si>
    <t>1-2</t>
  </si>
  <si>
    <t>▲ 2.73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</si>
  <si>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</si>
  <si>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</si>
  <si>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</si>
  <si>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</si>
  <si>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</si>
  <si>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</si>
  <si>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</si>
  <si>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</si>
  <si>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</si>
  <si>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</si>
  <si>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</si>
  <si>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</si>
  <si>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</si>
  <si>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t>日亜化学工業河川水質改良基金</t>
  </si>
  <si>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</si>
  <si>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</si>
  <si>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</si>
  <si>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</si>
  <si>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</si>
  <si>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</si>
  <si>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</si>
  <si>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</si>
  <si>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</si>
  <si>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</si>
  <si>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</si>
  <si>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</si>
  <si>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</si>
  <si>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椿診療所事業会計</t>
  </si>
  <si>
    <t>-4.9</t>
  </si>
  <si>
    <t>山振</t>
    <rPh sb="0" eb="1">
      <t>ヤマ</t>
    </rPh>
    <rPh sb="1" eb="2">
      <t>フ</t>
    </rPh>
    <phoneticPr fontId="5"/>
  </si>
  <si>
    <t>繰上償還金</t>
  </si>
  <si>
    <t>※5：産業構造の比率は、分母を就業人口総数とし、分類不能の産業を除いて算出。</t>
  </si>
  <si>
    <t>　人件費</t>
  </si>
  <si>
    <t>伊島地区生活排水処理事業会計</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</si>
  <si>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</si>
  <si>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</si>
  <si>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</si>
  <si>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</si>
  <si>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</si>
  <si>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</si>
  <si>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</si>
  <si>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</si>
  <si>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</si>
  <si>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</si>
  <si>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</si>
  <si>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</si>
  <si>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</si>
  <si>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</si>
  <si>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</si>
  <si>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</si>
  <si>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</si>
  <si>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</si>
  <si>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</si>
  <si>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</si>
  <si>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</si>
  <si>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</si>
  <si>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 2.51</t>
  </si>
  <si>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</si>
  <si>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</si>
  <si>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</si>
  <si>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</si>
  <si>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</si>
  <si>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</si>
  <si>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</si>
  <si>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当該団体（円）</t>
    <rPh sb="0" eb="2">
      <t>トウガイ</t>
    </rPh>
    <rPh sb="2" eb="4">
      <t>ダンタイ</t>
    </rPh>
    <rPh sb="5" eb="6">
      <t>エン</t>
    </rPh>
    <phoneticPr fontId="5"/>
  </si>
  <si>
    <t xml:space="preserve"> H30</t>
  </si>
  <si>
    <t>-1.2</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</si>
  <si>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</si>
  <si>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</si>
  <si>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</si>
  <si>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</si>
  <si>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</si>
  <si>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</si>
  <si>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</si>
  <si>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</si>
  <si>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</si>
  <si>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</si>
  <si>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</si>
  <si>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</si>
  <si>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</si>
  <si>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</si>
  <si>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</si>
  <si>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</si>
  <si>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</si>
  <si>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</si>
  <si>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</si>
  <si>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</si>
  <si>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</si>
  <si>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</si>
  <si>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</si>
  <si>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</si>
  <si>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</si>
  <si>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</si>
  <si>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</si>
  <si>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</si>
  <si>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</si>
  <si>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</si>
  <si>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</si>
  <si>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</si>
  <si>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</si>
  <si>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</si>
  <si>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</si>
  <si>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</si>
  <si>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</si>
  <si>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</si>
  <si>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</si>
  <si>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</si>
  <si>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</si>
  <si>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</si>
  <si>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</si>
  <si>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</si>
  <si>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</si>
  <si>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</si>
  <si>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</si>
  <si>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</si>
  <si>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</si>
  <si>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</si>
  <si>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</si>
  <si>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</si>
  <si>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</si>
  <si>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</si>
  <si>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</si>
  <si>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</si>
  <si>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</si>
  <si>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</si>
  <si>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</si>
  <si>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</si>
  <si>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</si>
  <si>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</si>
  <si>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</si>
  <si>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</si>
  <si>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</si>
  <si>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</si>
  <si>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</si>
  <si>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</si>
  <si>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</si>
  <si>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</si>
  <si>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</si>
  <si>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豊香野地区生活排水処理事業会計</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</si>
  <si>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</si>
  <si>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</si>
  <si>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</si>
  <si>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</si>
  <si>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</si>
  <si>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</si>
  <si>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</si>
  <si>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</si>
  <si>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</si>
  <si>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</si>
  <si>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</si>
  <si>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</si>
  <si>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</si>
  <si>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</si>
  <si>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</si>
  <si>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</si>
  <si>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</si>
  <si>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</si>
  <si>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</si>
  <si>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</si>
  <si>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</si>
  <si>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</si>
  <si>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</si>
  <si>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</si>
  <si>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</si>
  <si>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</si>
  <si>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</si>
  <si>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</si>
  <si>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</si>
  <si>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夜間休日診療所事業会計</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</si>
  <si>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</si>
  <si>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</si>
  <si>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</si>
  <si>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</si>
  <si>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</si>
  <si>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</si>
  <si>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</si>
  <si>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</si>
  <si>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</si>
  <si>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</si>
  <si>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</si>
  <si>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</si>
  <si>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</si>
  <si>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</si>
  <si>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</si>
  <si>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</si>
  <si>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</si>
  <si>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</si>
  <si>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</si>
  <si>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</si>
  <si>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</si>
  <si>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</si>
  <si>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</si>
  <si>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</si>
  <si>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</si>
  <si>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</si>
  <si>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</si>
  <si>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</si>
  <si>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</si>
  <si>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</si>
  <si>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</si>
  <si>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</si>
  <si>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</si>
  <si>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</si>
  <si>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</si>
  <si>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</si>
  <si>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</si>
  <si>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</si>
  <si>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</si>
  <si>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</si>
  <si>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</si>
  <si>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</si>
  <si>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</si>
  <si>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</si>
  <si>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</si>
  <si>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</si>
  <si>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</si>
  <si>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</si>
  <si>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</si>
  <si>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</si>
  <si>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</si>
  <si>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</si>
  <si>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</si>
  <si>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</si>
  <si>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</si>
  <si>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</si>
  <si>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</si>
  <si>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</si>
  <si>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</si>
  <si>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</si>
  <si>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</si>
  <si>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</si>
  <si>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</si>
  <si>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</si>
  <si>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</si>
  <si>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</si>
  <si>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</si>
  <si>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</si>
  <si>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</si>
  <si>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</si>
  <si>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</si>
  <si>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</si>
  <si>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</si>
  <si>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</si>
  <si>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</si>
  <si>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</si>
  <si>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</si>
  <si>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</si>
  <si>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</si>
  <si>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</si>
  <si>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</si>
  <si>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加茂谷診療所事業会計</t>
  </si>
  <si>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</si>
  <si>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</si>
  <si>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</si>
  <si>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工業用水道</t>
  </si>
  <si>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</si>
  <si>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</si>
  <si>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</si>
  <si>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</si>
  <si>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</si>
  <si>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</si>
  <si>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</si>
  <si>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</si>
  <si>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</si>
  <si>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</si>
  <si>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</si>
  <si>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</si>
  <si>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</si>
  <si>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</si>
  <si>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</si>
  <si>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</si>
  <si>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</si>
  <si>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人口１人当たり決算額</t>
    <rPh sb="0" eb="2">
      <t>ジンコウ</t>
    </rPh>
    <rPh sb="2" eb="4">
      <t>ヒトリ</t>
    </rPh>
    <rPh sb="4" eb="5">
      <t>ア</t>
    </rPh>
    <rPh sb="7" eb="10">
      <t>ケッサンガク</t>
    </rPh>
    <phoneticPr fontId="5"/>
  </si>
  <si>
    <t>地方債
現在高</t>
  </si>
  <si>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</si>
  <si>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</si>
  <si>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</si>
  <si>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</si>
  <si>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</si>
  <si>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</si>
  <si>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</si>
  <si>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</si>
  <si>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</si>
  <si>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</si>
  <si>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学校給食事業会計</t>
  </si>
  <si>
    <t>奨学資金貸付事業会計</t>
  </si>
  <si>
    <t>春日野地域下水道事業会計</t>
  </si>
  <si>
    <t>西春日野生活排水処理事業会計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</si>
  <si>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</si>
  <si>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</si>
  <si>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</si>
  <si>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四国横断自動車道に関係する阿南市道の整備に係る日亜化学工業基金</t>
  </si>
  <si>
    <t>総費用
（歳出）</t>
  </si>
  <si>
    <t>純損益
（形式収支）</t>
  </si>
  <si>
    <t>左のうち
一般会計等
繰入見込額</t>
  </si>
  <si>
    <t>資金不足
比率</t>
    <rPh sb="0" eb="2">
      <t>シキン</t>
    </rPh>
    <rPh sb="2" eb="4">
      <t>フソク</t>
    </rPh>
    <rPh sb="5" eb="7">
      <t>ヒリツ</t>
    </rPh>
    <phoneticPr fontId="5"/>
  </si>
  <si>
    <t>国民健康保険事業会計</t>
  </si>
  <si>
    <t>実質公債費比率　　（千円・％）</t>
    <rPh sb="0" eb="2">
      <t>ジッシツ</t>
    </rPh>
    <rPh sb="2" eb="4">
      <t>コウサイ</t>
    </rPh>
    <rPh sb="4" eb="5">
      <t>ヒ</t>
    </rPh>
    <rPh sb="5" eb="7">
      <t>ヒリツ</t>
    </rPh>
    <rPh sb="10" eb="12">
      <t>センエン</t>
    </rPh>
    <phoneticPr fontId="5"/>
  </si>
  <si>
    <t>伊島診療所事業会計</t>
  </si>
  <si>
    <t>後期高齢者医療会計</t>
  </si>
  <si>
    <t>阿南市水道事業会計</t>
  </si>
  <si>
    <t>法適用企業</t>
  </si>
  <si>
    <t>阿南市公共下水道事業会計</t>
  </si>
  <si>
    <t>羽ノ浦農業集落排水事業会計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</si>
  <si>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</si>
  <si>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</si>
  <si>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</si>
  <si>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</si>
  <si>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</si>
  <si>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</si>
  <si>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</si>
  <si>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</si>
  <si>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</si>
  <si>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</si>
  <si>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</si>
  <si>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</si>
  <si>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</si>
  <si>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</si>
  <si>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</si>
  <si>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</si>
  <si>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</si>
  <si>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</si>
  <si>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</si>
  <si>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</si>
  <si>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</si>
  <si>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</si>
  <si>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</si>
  <si>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</si>
  <si>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</si>
  <si>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</si>
  <si>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</si>
  <si>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</si>
  <si>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</si>
  <si>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</si>
  <si>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</si>
  <si>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</si>
  <si>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</si>
  <si>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</si>
  <si>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</si>
  <si>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</si>
  <si>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</si>
  <si>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</si>
  <si>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</si>
  <si>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</si>
  <si>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</si>
  <si>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</si>
  <si>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</si>
  <si>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</si>
  <si>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</si>
  <si>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</si>
  <si>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</si>
  <si>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</si>
  <si>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</si>
  <si>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阿南市ごみ処理施設建設基金</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</si>
  <si>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</si>
  <si>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</si>
  <si>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</si>
  <si>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増減率(%)(A)</t>
    <rPh sb="0" eb="3">
      <t>ゾウゲンリツ</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</si>
  <si>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</si>
  <si>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</si>
  <si>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</si>
  <si>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</si>
  <si>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</si>
  <si>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</si>
  <si>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</si>
  <si>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</si>
  <si>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</si>
  <si>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</si>
  <si>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</si>
  <si>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7.51</t>
  </si>
  <si>
    <t>その他会計（赤字）</t>
  </si>
  <si>
    <t>（百万円）</t>
  </si>
  <si>
    <t>老人ホーム福寿荘組合</t>
    <rPh sb="0" eb="2">
      <t>ロウジン</t>
    </rPh>
    <rPh sb="5" eb="7">
      <t>フクジュ</t>
    </rPh>
    <rPh sb="7" eb="8">
      <t>ソウ</t>
    </rPh>
    <rPh sb="8" eb="10">
      <t>クミアイ</t>
    </rPh>
    <phoneticPr fontId="5"/>
  </si>
  <si>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</si>
  <si>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</si>
  <si>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</si>
  <si>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徳島県後期高齢者広域連合(後期高齢者医療事業会計)</t>
    <rPh sb="0" eb="3">
      <t>トクシマケン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</si>
  <si>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株式会社コートベール徳島</t>
    <rPh sb="0" eb="2">
      <t>カブシキ</t>
    </rPh>
    <rPh sb="2" eb="4">
      <t>カイシャ</t>
    </rPh>
    <rPh sb="10" eb="12">
      <t>トクシマ</t>
    </rPh>
    <phoneticPr fontId="5"/>
  </si>
  <si>
    <t>輝けあなんふるさと創造基金</t>
  </si>
  <si>
    <t>阿南市地域福祉基金</t>
  </si>
  <si>
    <t>－</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</si>
</sst>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178" fontId="14" fillId="0" borderId="23"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87" fontId="14" fillId="3" borderId="32"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178" fontId="14" fillId="0" borderId="32" xfId="20" applyNumberFormat="1" applyFont="1" applyFill="1" applyBorder="1">
      <alignment vertical="center"/>
    </xf>
    <xf numFmtId="178" fontId="21" fillId="0" borderId="32" xfId="20" applyNumberFormat="1" applyFont="1" applyBorder="1">
      <alignment vertical="center"/>
    </xf>
    <xf numFmtId="178" fontId="14" fillId="3" borderId="32"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0" fontId="14" fillId="3" borderId="32" xfId="20" applyFont="1" applyFill="1" applyBorder="1" applyAlignment="1">
      <alignment vertical="center"/>
    </xf>
    <xf numFmtId="0" fontId="14" fillId="0" borderId="0" xfId="20"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87" fontId="14" fillId="3" borderId="35" xfId="19" applyNumberFormat="1" applyFont="1" applyFill="1" applyBorder="1" applyAlignment="1">
      <alignment horizontal="left" vertical="center" wrapText="1"/>
    </xf>
    <xf numFmtId="0" fontId="14" fillId="3" borderId="35" xfId="19" applyFont="1" applyFill="1" applyBorder="1" applyAlignment="1">
      <alignment horizontal="left" vertical="center"/>
    </xf>
    <xf numFmtId="178" fontId="14" fillId="0" borderId="35" xfId="20" applyNumberFormat="1" applyFont="1" applyFill="1" applyBorder="1">
      <alignment vertical="center"/>
    </xf>
    <xf numFmtId="178" fontId="21" fillId="0" borderId="35" xfId="20" applyNumberFormat="1" applyFont="1" applyBorder="1">
      <alignment vertical="center"/>
    </xf>
    <xf numFmtId="178" fontId="14" fillId="3" borderId="35"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0" fontId="14" fillId="3" borderId="35" xfId="20"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87" fontId="14" fillId="3" borderId="37" xfId="19" applyNumberFormat="1" applyFont="1" applyFill="1" applyBorder="1" applyAlignment="1">
      <alignment horizontal="left" vertical="center" wrapText="1"/>
    </xf>
    <xf numFmtId="0" fontId="14" fillId="3" borderId="37" xfId="19" applyFont="1" applyFill="1" applyBorder="1" applyAlignment="1">
      <alignment horizontal="left" vertical="center"/>
    </xf>
    <xf numFmtId="178" fontId="14" fillId="0" borderId="37" xfId="20" applyNumberFormat="1" applyFont="1" applyFill="1" applyBorder="1">
      <alignment vertical="center"/>
    </xf>
    <xf numFmtId="178" fontId="21" fillId="0" borderId="37" xfId="20" applyNumberFormat="1" applyFont="1" applyBorder="1">
      <alignment vertical="center"/>
    </xf>
    <xf numFmtId="178" fontId="14" fillId="3" borderId="37"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0" fontId="14" fillId="3" borderId="37" xfId="20"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22"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36" xfId="18" applyFont="1" applyFill="1" applyBorder="1" applyAlignment="1">
      <alignment horizontal="left" vertical="center" wrapText="1"/>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4" fillId="0" borderId="50"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52" xfId="18" applyFont="1" applyBorder="1" applyAlignment="1">
      <alignment horizontal="left" vertical="center" wrapText="1"/>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3_決算状況カード(各会計・関係団体)_O-JJ1016-001-3_財政状況資料集(決算状況カード(各会計・関係団体))(Rev2)2 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95537</c:v>
                </c:pt>
                <c:pt idx="1">
                  <c:v>74229</c:v>
                </c:pt>
                <c:pt idx="2">
                  <c:v>45708</c:v>
                </c:pt>
                <c:pt idx="3">
                  <c:v>49687</c:v>
                </c:pt>
                <c:pt idx="4">
                  <c:v>55544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0.94</c:v>
                </c:pt>
                <c:pt idx="1">
                  <c:v>0.59</c:v>
                </c:pt>
                <c:pt idx="2">
                  <c:v>0.61</c:v>
                </c:pt>
                <c:pt idx="3">
                  <c:v>6.05</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47.33</c:v>
                </c:pt>
                <c:pt idx="1">
                  <c:v>44.96</c:v>
                </c:pt>
                <c:pt idx="2">
                  <c:v>40.65</c:v>
                </c:pt>
                <c:pt idx="3">
                  <c:v>43.17</c:v>
                </c:pt>
                <c:pt idx="4">
                  <c:v>48.65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-7.51</c:v>
                </c:pt>
                <c:pt idx="1">
                  <c:v>-2.5099999999999998</c:v>
                </c:pt>
                <c:pt idx="2">
                  <c:v>-2.73</c:v>
                </c:pt>
                <c:pt idx="3">
                  <c:v>9.6300000000000008</c:v>
                </c:pt>
                <c:pt idx="4">
                  <c:v>0.27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9.e-002</c:v>
                </c:pt>
                <c:pt idx="2">
                  <c:v>#N/A</c:v>
                </c:pt>
                <c:pt idx="3">
                  <c:v>0.17</c:v>
                </c:pt>
                <c:pt idx="4">
                  <c:v>#N/A</c:v>
                </c:pt>
                <c:pt idx="5">
                  <c:v>8.e-002</c:v>
                </c:pt>
                <c:pt idx="6">
                  <c:v>#N/A</c:v>
                </c:pt>
                <c:pt idx="7">
                  <c:v>4.e-002</c:v>
                </c:pt>
                <c:pt idx="8">
                  <c:v>#N/A</c:v>
                </c:pt>
                <c:pt idx="9">
                  <c:v>2.e-002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加茂谷診療所事業会計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3.e-002</c:v>
                </c:pt>
                <c:pt idx="8">
                  <c:v>#N/A</c:v>
                </c:pt>
                <c:pt idx="9">
                  <c:v>2.e-002</c:v>
                </c:pt>
              </c:numCache>
            </c:numRef>
          </c:val>
        </c:ser>
        <c:ser>
          <c:idx val="3"/>
          <c:order val="3"/>
          <c:tx>
            <c:strRef>
              <c:f>データシート!$A$30</c:f>
              <c:strCache>
                <c:ptCount val="1"/>
                <c:pt idx="0">
                  <c:v>住宅新築資金等貸付事業会計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3.e-002</c:v>
                </c:pt>
                <c:pt idx="2">
                  <c:v>#N/A</c:v>
                </c:pt>
                <c:pt idx="3">
                  <c:v>3.e-002</c:v>
                </c:pt>
                <c:pt idx="4">
                  <c:v>#N/A</c:v>
                </c:pt>
                <c:pt idx="5">
                  <c:v>4.e-002</c:v>
                </c:pt>
                <c:pt idx="6">
                  <c:v>#N/A</c:v>
                </c:pt>
                <c:pt idx="7">
                  <c:v>1.e-002</c:v>
                </c:pt>
                <c:pt idx="8">
                  <c:v>#N/A</c:v>
                </c:pt>
                <c:pt idx="9">
                  <c:v>2.e-002</c:v>
                </c:pt>
              </c:numCache>
            </c:numRef>
          </c:val>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c:v>
                </c:pt>
                <c:pt idx="4">
                  <c:v>#N/A</c:v>
                </c:pt>
                <c:pt idx="5">
                  <c:v>9.e-002</c:v>
                </c:pt>
                <c:pt idx="6">
                  <c:v>#N/A</c:v>
                </c:pt>
                <c:pt idx="7">
                  <c:v>0.1</c:v>
                </c:pt>
                <c:pt idx="8">
                  <c:v>#N/A</c:v>
                </c:pt>
                <c:pt idx="9">
                  <c:v>0.12</c:v>
                </c:pt>
              </c:numCache>
            </c:numRef>
          </c:val>
        </c:ser>
        <c:ser>
          <c:idx val="5"/>
          <c:order val="5"/>
          <c:tx>
            <c:strRef>
              <c:f>データシート!$A$32</c:f>
              <c:strCache>
                <c:ptCount val="1"/>
                <c:pt idx="0">
                  <c:v>阿南市公共下水道事業会計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5.e-002</c:v>
                </c:pt>
                <c:pt idx="6">
                  <c:v>#N/A</c:v>
                </c:pt>
                <c:pt idx="7">
                  <c:v>0.13</c:v>
                </c:pt>
                <c:pt idx="8">
                  <c:v>#N/A</c:v>
                </c:pt>
                <c:pt idx="9">
                  <c:v>0.13</c:v>
                </c:pt>
              </c:numCache>
            </c:numRef>
          </c:val>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1.38</c:v>
                </c:pt>
                <c:pt idx="2">
                  <c:v>#N/A</c:v>
                </c:pt>
                <c:pt idx="3">
                  <c:v>0</c:v>
                </c:pt>
                <c:pt idx="4">
                  <c:v>#N/A</c:v>
                </c:pt>
                <c:pt idx="5">
                  <c:v>0.25</c:v>
                </c:pt>
                <c:pt idx="6">
                  <c:v>#N/A</c:v>
                </c:pt>
                <c:pt idx="7">
                  <c:v>0.45</c:v>
                </c:pt>
                <c:pt idx="8">
                  <c:v>#N/A</c:v>
                </c:pt>
                <c:pt idx="9">
                  <c:v>0.52</c:v>
                </c:pt>
              </c:numCache>
            </c:numRef>
          </c:val>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1.87</c:v>
                </c:pt>
                <c:pt idx="2">
                  <c:v>#N/A</c:v>
                </c:pt>
                <c:pt idx="3">
                  <c:v>0.46</c:v>
                </c:pt>
                <c:pt idx="4">
                  <c:v>#N/A</c:v>
                </c:pt>
                <c:pt idx="5">
                  <c:v>9.e-002</c:v>
                </c:pt>
                <c:pt idx="6">
                  <c:v>#N/A</c:v>
                </c:pt>
                <c:pt idx="7">
                  <c:v>1.18</c:v>
                </c:pt>
                <c:pt idx="8">
                  <c:v>#N/A</c:v>
                </c:pt>
                <c:pt idx="9">
                  <c:v>1.72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0.81</c:v>
                </c:pt>
                <c:pt idx="2">
                  <c:v>#N/A</c:v>
                </c:pt>
                <c:pt idx="3">
                  <c:v>0.47</c:v>
                </c:pt>
                <c:pt idx="4">
                  <c:v>#N/A</c:v>
                </c:pt>
                <c:pt idx="5">
                  <c:v>0.48</c:v>
                </c:pt>
                <c:pt idx="6">
                  <c:v>#N/A</c:v>
                </c:pt>
                <c:pt idx="7">
                  <c:v>5.98</c:v>
                </c:pt>
                <c:pt idx="8">
                  <c:v>#N/A</c:v>
                </c:pt>
                <c:pt idx="9">
                  <c:v>2.08</c:v>
                </c:pt>
              </c:numCache>
            </c:numRef>
          </c:val>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8.15</c:v>
                </c:pt>
                <c:pt idx="2">
                  <c:v>#N/A</c:v>
                </c:pt>
                <c:pt idx="3">
                  <c:v>9.16</c:v>
                </c:pt>
                <c:pt idx="4">
                  <c:v>#N/A</c:v>
                </c:pt>
                <c:pt idx="5">
                  <c:v>9.93</c:v>
                </c:pt>
                <c:pt idx="6">
                  <c:v>#N/A</c:v>
                </c:pt>
                <c:pt idx="7">
                  <c:v>9.9600000000000009</c:v>
                </c:pt>
                <c:pt idx="8">
                  <c:v>#N/A</c:v>
                </c:pt>
                <c:pt idx="9">
                  <c:v>10.34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2627</c:v>
                </c:pt>
                <c:pt idx="5">
                  <c:v>2648</c:v>
                </c:pt>
                <c:pt idx="8">
                  <c:v>2637</c:v>
                </c:pt>
                <c:pt idx="11">
                  <c:v>2731</c:v>
                </c:pt>
                <c:pt idx="14">
                  <c:v>2741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393</c:v>
                </c:pt>
                <c:pt idx="3">
                  <c:v>392</c:v>
                </c:pt>
                <c:pt idx="6">
                  <c:v>419</c:v>
                </c:pt>
                <c:pt idx="9">
                  <c:v>404</c:v>
                </c:pt>
                <c:pt idx="12">
                  <c:v>452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3058</c:v>
                </c:pt>
                <c:pt idx="3">
                  <c:v>3157</c:v>
                </c:pt>
                <c:pt idx="6">
                  <c:v>3127</c:v>
                </c:pt>
                <c:pt idx="9">
                  <c:v>3273</c:v>
                </c:pt>
                <c:pt idx="12">
                  <c:v>3426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825</c:v>
                </c:pt>
                <c:pt idx="2">
                  <c:v>#N/A</c:v>
                </c:pt>
                <c:pt idx="3">
                  <c:v>#N/A</c:v>
                </c:pt>
                <c:pt idx="4">
                  <c:v>902</c:v>
                </c:pt>
                <c:pt idx="5">
                  <c:v>#N/A</c:v>
                </c:pt>
                <c:pt idx="6">
                  <c:v>#N/A</c:v>
                </c:pt>
                <c:pt idx="7">
                  <c:v>910</c:v>
                </c:pt>
                <c:pt idx="8">
                  <c:v>#N/A</c:v>
                </c:pt>
                <c:pt idx="9">
                  <c:v>#N/A</c:v>
                </c:pt>
                <c:pt idx="10">
                  <c:v>946</c:v>
                </c:pt>
                <c:pt idx="11">
                  <c:v>#N/A</c:v>
                </c:pt>
                <c:pt idx="12">
                  <c:v>#N/A</c:v>
                </c:pt>
                <c:pt idx="13">
                  <c:v>1137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30996</c:v>
                </c:pt>
                <c:pt idx="5">
                  <c:v>30661</c:v>
                </c:pt>
                <c:pt idx="8">
                  <c:v>30973</c:v>
                </c:pt>
                <c:pt idx="11">
                  <c:v>30761</c:v>
                </c:pt>
                <c:pt idx="14">
                  <c:v>29604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1418</c:v>
                </c:pt>
                <c:pt idx="5">
                  <c:v>1329</c:v>
                </c:pt>
                <c:pt idx="8">
                  <c:v>1212</c:v>
                </c:pt>
                <c:pt idx="11">
                  <c:v>918</c:v>
                </c:pt>
                <c:pt idx="14">
                  <c:v>834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17467</c:v>
                </c:pt>
                <c:pt idx="5">
                  <c:v>17418</c:v>
                </c:pt>
                <c:pt idx="8">
                  <c:v>16998</c:v>
                </c:pt>
                <c:pt idx="11">
                  <c:v>18703</c:v>
                </c:pt>
                <c:pt idx="14">
                  <c:v>20205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570</c:v>
                </c:pt>
                <c:pt idx="3">
                  <c:v>568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5654</c:v>
                </c:pt>
                <c:pt idx="3">
                  <c:v>5436</c:v>
                </c:pt>
                <c:pt idx="6">
                  <c:v>5169</c:v>
                </c:pt>
                <c:pt idx="9">
                  <c:v>4964</c:v>
                </c:pt>
                <c:pt idx="12">
                  <c:v>4800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5283</c:v>
                </c:pt>
                <c:pt idx="3">
                  <c:v>5165</c:v>
                </c:pt>
                <c:pt idx="6">
                  <c:v>4833</c:v>
                </c:pt>
                <c:pt idx="9">
                  <c:v>4559</c:v>
                </c:pt>
                <c:pt idx="12">
                  <c:v>4435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36250</c:v>
                </c:pt>
                <c:pt idx="3">
                  <c:v>36356</c:v>
                </c:pt>
                <c:pt idx="6">
                  <c:v>37379</c:v>
                </c:pt>
                <c:pt idx="9">
                  <c:v>38280</c:v>
                </c:pt>
                <c:pt idx="12">
                  <c:v>37515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8364</c:v>
                </c:pt>
                <c:pt idx="1">
                  <c:v>9258</c:v>
                </c:pt>
                <c:pt idx="2">
                  <c:v>10165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3618</c:v>
                </c:pt>
                <c:pt idx="1">
                  <c:v>4227</c:v>
                </c:pt>
                <c:pt idx="2">
                  <c:v>4243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6291</c:v>
                </c:pt>
                <c:pt idx="1">
                  <c:v>6417</c:v>
                </c:pt>
                <c:pt idx="2">
                  <c:v>6901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実質公債費比率については、平成19年度以降減少傾向であったが平成29年度から微増し令和３年度は</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％、令和４年度では5.</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％となり増加している。なお、類似団体平均より1.</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ポイント下回っており、全国・県平均と比較しても依然として低水準にある。</a:t>
          </a:r>
          <a:endParaRPr lang="ja-JP" altLang="ja-JP" sz="1000">
            <a:effectLst/>
          </a:endParaRPr>
        </a:p>
        <a:p>
          <a:r>
            <a:rPr kumimoji="1" lang="ja-JP" altLang="ja-JP" sz="1000">
              <a:solidFill>
                <a:schemeClr val="dk1"/>
              </a:solidFill>
              <a:effectLst/>
              <a:latin typeface="+mn-lt"/>
              <a:ea typeface="+mn-ea"/>
              <a:cs typeface="+mn-cs"/>
            </a:rPr>
            <a:t>　既発債の定期償還に加えて高利残債の利率見直し交渉を積極的に行っていることや交付税算入率の高い合併特例債を計画的に活用してきたことにより、現在の水準に抑えらているものと分析している。</a:t>
          </a:r>
          <a:endParaRPr lang="ja-JP" altLang="ja-JP" sz="1000">
            <a:effectLst/>
          </a:endParaRPr>
        </a:p>
        <a:p>
          <a:r>
            <a:rPr kumimoji="1" lang="ja-JP" altLang="ja-JP" sz="1000">
              <a:solidFill>
                <a:schemeClr val="dk1"/>
              </a:solidFill>
              <a:effectLst/>
              <a:latin typeface="+mn-lt"/>
              <a:ea typeface="+mn-ea"/>
              <a:cs typeface="+mn-cs"/>
            </a:rPr>
            <a:t>　今後は、令和２年度で合併特例債の発行が終了し、本来の対象事業における地方債の活用が増加し、交付税算入公債費等が減少することが想定されるため、実質公債費比率の悪化が懸念される。そのため、慎重な財政計画の下、適量、適切な事業実施により各比率の改善に努める必要がある。</a:t>
          </a:r>
          <a:endParaRPr lang="ja-JP" altLang="ja-JP" sz="100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満期一括償還地方債の借入がなく満期一括償還地方債の償還の財源として積み立てていない。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合併特例債の発行が終了し償還額が増加したことなどによる市債の定期償還等による将来負担の減少をはじめとし、分子構成項目全体で減少した。</a:t>
          </a:r>
          <a:endParaRPr lang="ja-JP" altLang="ja-JP" sz="1400">
            <a:effectLst/>
          </a:endParaRPr>
        </a:p>
        <a:p>
          <a:r>
            <a:rPr kumimoji="1" lang="ja-JP" altLang="ja-JP" sz="1100">
              <a:solidFill>
                <a:schemeClr val="dk1"/>
              </a:solidFill>
              <a:effectLst/>
              <a:latin typeface="+mn-lt"/>
              <a:ea typeface="+mn-ea"/>
              <a:cs typeface="+mn-cs"/>
            </a:rPr>
            <a:t>　分子となる将来負担額に対し、約</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億円(令和４年度末)の充当可能基金を保有していることなどから、将来負担比率は生じていない。</a:t>
          </a:r>
          <a:endParaRPr lang="ja-JP" altLang="ja-JP" sz="1400">
            <a:effectLst/>
          </a:endParaRPr>
        </a:p>
        <a:p>
          <a:r>
            <a:rPr kumimoji="1" lang="ja-JP" altLang="ja-JP" sz="1100">
              <a:solidFill>
                <a:schemeClr val="dk1"/>
              </a:solidFill>
              <a:effectLst/>
              <a:latin typeface="+mn-lt"/>
              <a:ea typeface="+mn-ea"/>
              <a:cs typeface="+mn-cs"/>
            </a:rPr>
            <a:t>　また、退職手当負担(見込額)についても適正な定員管理により新規採用を最小限に留めていることなどから抑制されているが、今後は市税収入が景気に左右されやすく不安定であることや普通交付税の合併算定替が終了したことを鑑み、財源不足を補い収支の均衡を保つための財政調整基金等からの繰入が想定されるため、より一層の事務事業の効率化、適正化を図り歳出抑制に努めるとともに慎重な市債発行と基金運用に努めることが重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徳島県阿南市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　新型コロナウイルス感染症に関する対策の実施に要する資金として「新型コロナウイルス感染症対策応援基金」を約</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百万円取り崩す等したが、基金運用から生ずる収益等により</a:t>
          </a:r>
          <a:r>
            <a:rPr kumimoji="1" lang="ja-JP" altLang="ja-JP" sz="1100">
              <a:solidFill>
                <a:schemeClr val="dk1"/>
              </a:solidFill>
              <a:effectLst/>
              <a:latin typeface="+mn-lt"/>
              <a:ea typeface="+mn-ea"/>
              <a:cs typeface="+mn-cs"/>
            </a:rPr>
            <a:t>財源調整のため財政調整基金を約</a:t>
          </a:r>
          <a:r>
            <a:rPr kumimoji="1" lang="en-US" altLang="ja-JP" sz="1100">
              <a:solidFill>
                <a:schemeClr val="dk1"/>
              </a:solidFill>
              <a:effectLst/>
              <a:latin typeface="+mn-lt"/>
              <a:ea typeface="+mn-ea"/>
              <a:cs typeface="+mn-cs"/>
            </a:rPr>
            <a:t>907</a:t>
          </a:r>
          <a:r>
            <a:rPr kumimoji="1" lang="ja-JP" altLang="ja-JP" sz="1100">
              <a:solidFill>
                <a:schemeClr val="dk1"/>
              </a:solidFill>
              <a:effectLst/>
              <a:latin typeface="+mn-lt"/>
              <a:ea typeface="+mn-ea"/>
              <a:cs typeface="+mn-cs"/>
            </a:rPr>
            <a:t>百万円、市債の償還財源のための減債基金を約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r>
            <a:rPr lang="ja-JP" altLang="ja-JP" sz="1100" b="0" i="0">
              <a:solidFill>
                <a:schemeClr val="dk1"/>
              </a:solidFill>
              <a:effectLst/>
              <a:latin typeface="+mn-lt"/>
              <a:ea typeface="+mn-ea"/>
              <a:cs typeface="+mn-cs"/>
            </a:rPr>
            <a:t>四国横断自動車道に関係する阿南市道の整備に要する資金として日亜化学工業株式会社から寄附された寄附金</a:t>
          </a:r>
          <a:r>
            <a:rPr lang="en-US" altLang="ja-JP" sz="1100" b="0" i="0">
              <a:solidFill>
                <a:schemeClr val="dk1"/>
              </a:solidFill>
              <a:effectLst/>
              <a:latin typeface="+mn-lt"/>
              <a:ea typeface="+mn-ea"/>
              <a:cs typeface="+mn-cs"/>
            </a:rPr>
            <a:t>400</a:t>
          </a:r>
          <a:r>
            <a:rPr lang="ja-JP" altLang="ja-JP" sz="1100" b="0" i="0">
              <a:solidFill>
                <a:schemeClr val="dk1"/>
              </a:solidFill>
              <a:effectLst/>
              <a:latin typeface="+mn-lt"/>
              <a:ea typeface="+mn-ea"/>
              <a:cs typeface="+mn-cs"/>
            </a:rPr>
            <a:t>百万円を</a:t>
          </a:r>
          <a:r>
            <a:rPr kumimoji="1"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四国横断自動車道に関係する阿南市道の整備に係る日亜化学工業基金」に</a:t>
          </a:r>
          <a:r>
            <a:rPr kumimoji="1" lang="ja-JP" altLang="ja-JP" sz="1100">
              <a:solidFill>
                <a:schemeClr val="dk1"/>
              </a:solidFill>
              <a:effectLst/>
              <a:latin typeface="+mn-lt"/>
              <a:ea typeface="+mn-ea"/>
              <a:cs typeface="+mn-cs"/>
            </a:rPr>
            <a:t>積み立てたことで、基金全体としては約</a:t>
          </a:r>
          <a:r>
            <a:rPr kumimoji="1" lang="en-US" altLang="ja-JP" sz="1100">
              <a:solidFill>
                <a:schemeClr val="dk1"/>
              </a:solidFill>
              <a:effectLst/>
              <a:latin typeface="+mn-lt"/>
              <a:ea typeface="+mn-ea"/>
              <a:cs typeface="+mn-cs"/>
            </a:rPr>
            <a:t>1,408</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新市まちづくり計画に掲げる事業に充てていくことを目的として、平成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合併特例債を活用した基金である「輝けあなんふるさと創造基金」を造成し、令和２年度に更に積み立てを行ったが、老朽化した公共施設の更新に係る費用や義務的経費が増大していること、大幅な税収増が見込めないことから、基金全体の額は今後減少していく見込みである。　</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・輝けあなんふるさと創造基金：地域振興及び市民の一体感の醸成を図るために行うまちづくり事業に資する。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・阿南市ごみ処理施設建設基金：</a:t>
          </a:r>
          <a:r>
            <a:rPr lang="ja-JP" altLang="ja-JP" sz="1100" b="0" i="0" baseline="0">
              <a:solidFill>
                <a:schemeClr val="dk1"/>
              </a:solidFill>
              <a:effectLst/>
              <a:latin typeface="+mn-lt"/>
              <a:ea typeface="+mn-ea"/>
              <a:cs typeface="+mn-cs"/>
            </a:rPr>
            <a:t>ごみ処理施設の建設及び解体に要する経費の財源に充てる。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・新型コロナウイルス感染症対策応援基金：</a:t>
          </a:r>
          <a:r>
            <a:rPr lang="ja-JP" altLang="ja-JP" sz="1100" b="0" i="0" baseline="0">
              <a:solidFill>
                <a:schemeClr val="dk1"/>
              </a:solidFill>
              <a:effectLst/>
              <a:latin typeface="+mn-lt"/>
              <a:ea typeface="+mn-ea"/>
              <a:cs typeface="+mn-cs"/>
            </a:rPr>
            <a:t>新型コロナウイルス感染症に関する対策の実施に要する経費の財源に充てるため。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・阿南市ふるさと阿南応援事業基金：</a:t>
          </a:r>
          <a:r>
            <a:rPr lang="ja-JP" altLang="ja-JP" sz="1100" b="0" i="0" baseline="0">
              <a:solidFill>
                <a:schemeClr val="dk1"/>
              </a:solidFill>
              <a:effectLst/>
              <a:latin typeface="+mn-lt"/>
              <a:ea typeface="+mn-ea"/>
              <a:cs typeface="+mn-cs"/>
            </a:rPr>
            <a:t>ふるさと阿南応援事業寄附金を阿南</a:t>
          </a:r>
          <a:r>
            <a:rPr lang="en-US" altLang="ja-JP" sz="1100" b="0" i="0" baseline="0">
              <a:solidFill>
                <a:schemeClr val="dk1"/>
              </a:solidFill>
              <a:effectLst/>
              <a:latin typeface="+mn-lt"/>
              <a:ea typeface="+mn-ea"/>
              <a:cs typeface="+mn-cs"/>
            </a:rPr>
            <a:t>SUP</a:t>
          </a:r>
          <a:r>
            <a:rPr lang="ja-JP" altLang="ja-JP" sz="1100" b="0" i="0" baseline="0">
              <a:solidFill>
                <a:schemeClr val="dk1"/>
              </a:solidFill>
              <a:effectLst/>
              <a:latin typeface="+mn-lt"/>
              <a:ea typeface="+mn-ea"/>
              <a:cs typeface="+mn-cs"/>
            </a:rPr>
            <a:t>タウンプロジェクトの推進に関する事業、関係人口の創出・拡大・深化に関する事業、環境保全に関する事業、観光振興に関する事業、創業支援に関する事業、その寄附をした者が特に指定する事項で、市長が認める事業の財源に充てる。</a:t>
          </a:r>
          <a:endParaRPr lang="ja-JP" altLang="ja-JP" sz="1400">
            <a:effectLst/>
          </a:endParaRPr>
        </a:p>
        <a:p>
          <a:r>
            <a:rPr kumimoji="1" lang="ja-JP" altLang="ja-JP" sz="1100">
              <a:solidFill>
                <a:schemeClr val="dk1"/>
              </a:solidFill>
              <a:effectLst/>
              <a:latin typeface="+mn-lt"/>
              <a:ea typeface="+mn-ea"/>
              <a:cs typeface="+mn-cs"/>
            </a:rPr>
            <a:t>・四国横断自動車道に関係する阿南市道の整備に係る日亜化学工業基金：四国横断自動車道に関係する阿南市道の整備に要する経費の財源に充てる。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・輝けあなんふるさと創造基金：地域振興及び市民の一体感の醸成を図るために行うまちづくり事業に要する経費に約９百万円取崩し、財産収入等を約</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百万円積立。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・新型コロナウイルス感染症対策応援基金：新型コロナウイルス感染症に関する対策の実施に要する経費に約</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百万円取崩。</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・阿南市ごみ処理施設建設基金：クリーンセンター解体に要する経費に約</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百万円取崩し、財産収入等を約５百万円積立。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・阿南市ふるさと阿南応援事業基金：環境保全や観光振興などの事業に要する経費に約</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百万円取崩し、阿南応援事業寄附金等を活用して約</a:t>
          </a:r>
          <a:r>
            <a:rPr kumimoji="1" lang="en-US" altLang="ja-JP" sz="1100" b="0" i="0" baseline="0">
              <a:solidFill>
                <a:schemeClr val="dk1"/>
              </a:solidFill>
              <a:effectLst/>
              <a:latin typeface="+mn-lt"/>
              <a:ea typeface="+mn-ea"/>
              <a:cs typeface="+mn-cs"/>
            </a:rPr>
            <a:t>243</a:t>
          </a:r>
          <a:r>
            <a:rPr kumimoji="1" lang="ja-JP" altLang="ja-JP" sz="1100" b="0" i="0" baseline="0">
              <a:solidFill>
                <a:schemeClr val="dk1"/>
              </a:solidFill>
              <a:effectLst/>
              <a:latin typeface="+mn-lt"/>
              <a:ea typeface="+mn-ea"/>
              <a:cs typeface="+mn-cs"/>
            </a:rPr>
            <a:t>百万円積立。</a:t>
          </a:r>
          <a:endParaRPr lang="ja-JP" altLang="ja-JP" sz="1400">
            <a:effectLst/>
          </a:endParaRPr>
        </a:p>
        <a:p>
          <a:r>
            <a:rPr kumimoji="1" lang="ja-JP" altLang="ja-JP" sz="1100">
              <a:solidFill>
                <a:schemeClr val="dk1"/>
              </a:solidFill>
              <a:effectLst/>
              <a:latin typeface="+mn-lt"/>
              <a:ea typeface="+mn-ea"/>
              <a:cs typeface="+mn-cs"/>
            </a:rPr>
            <a:t>・四国横断自動車道に関係する阿南市道の整備に係る日亜化学工業基金：</a:t>
          </a:r>
          <a:r>
            <a:rPr lang="ja-JP" altLang="ja-JP" sz="1100" b="0" i="0">
              <a:solidFill>
                <a:schemeClr val="dk1"/>
              </a:solidFill>
              <a:effectLst/>
              <a:latin typeface="+mn-lt"/>
              <a:ea typeface="+mn-ea"/>
              <a:cs typeface="+mn-cs"/>
            </a:rPr>
            <a:t>四国横断自動車道に関係する阿南市道の整備に要する資金として日亜化学工業株式会社から寄附された寄附金</a:t>
          </a:r>
          <a:r>
            <a:rPr lang="en-US" altLang="ja-JP" sz="1100" b="0" i="0">
              <a:solidFill>
                <a:schemeClr val="dk1"/>
              </a:solidFill>
              <a:effectLst/>
              <a:latin typeface="+mn-lt"/>
              <a:ea typeface="+mn-ea"/>
              <a:cs typeface="+mn-cs"/>
            </a:rPr>
            <a:t>400</a:t>
          </a:r>
          <a:r>
            <a:rPr lang="ja-JP" altLang="ja-JP" sz="1100" b="0" i="0">
              <a:solidFill>
                <a:schemeClr val="dk1"/>
              </a:solidFill>
              <a:effectLst/>
              <a:latin typeface="+mn-lt"/>
              <a:ea typeface="+mn-ea"/>
              <a:cs typeface="+mn-cs"/>
            </a:rPr>
            <a:t>百万円を積立。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・阿南市ごみ処理施設建設基金：クリーンセンター解体に関する経費に活用予定。</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新型コロナウイルス感染症対策応援基金：新型コロナウイルス感染症に関する対策の実施に要する経費に充てる予定。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・阿南市ふるさと阿南応援事業基金：環境保全や観光振興などの事業に要する経費に充てる予定。</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・基金運用から生ずる収益及び普通交付税の再算定による交付額増加、法人市民税の増加などによる財源調整を行ったことにより増加した。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・老朽化施設の更新費用、扶助費等義務的経費などが年々増加することが見込まれるため、残高は減少していくことが想定される。　</a:t>
          </a:r>
          <a:endParaRPr lang="ja-JP" altLang="ja-JP" sz="1400">
            <a:effectLst/>
          </a:endParaRPr>
        </a:p>
        <a:p>
          <a:r>
            <a:rPr kumimoji="1" lang="ja-JP" altLang="ja-JP" sz="1100">
              <a:solidFill>
                <a:schemeClr val="dk1"/>
              </a:solidFill>
              <a:effectLst/>
              <a:latin typeface="+mn-lt"/>
              <a:ea typeface="+mn-ea"/>
              <a:cs typeface="+mn-cs"/>
            </a:rPr>
            <a:t>・災害の備え等を考慮しつつ、必要事業をしゅん別し、効果的に取り崩し・積み立てを行う。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・基金運用から生ずる収益や普通交付税再算定による臨時財政対策債償還基金費を積み立てたことにより増加した。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市債の償還及び適正な管理に必要な財源を確保するため、計画的に積み立てる。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69,954
69,592
279.25
37,014,203
36,228,756
447,553
20,894,623
37,515,045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平成20年度から財源不足団体となっており、令和４年度の財政力指数は前年度に比べ0.0</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市税については前年度と比較し増加しているものの、急速な高齢化等を背景とした社会保障関連経費の増大などが大きく、財政力指数は低下している。今後も引き続き税の徴収強化等により、歳入確保に努めるとともに定員管理・給与の適正化、実施事業の取捨など歳出の見直しを行い、財政基盤の強化に努め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38100</xdr:rowOff>
    </xdr:from>
    <xdr:to xmlns:xdr="http://schemas.openxmlformats.org/drawingml/2006/spreadsheetDrawing">
      <xdr:col>23</xdr:col>
      <xdr:colOff>133350</xdr:colOff>
      <xdr:row>45</xdr:row>
      <xdr:rowOff>33655</xdr:rowOff>
    </xdr:to>
    <xdr:cxnSp macro="">
      <xdr:nvCxnSpPr>
        <xdr:cNvPr id="64" name="直線コネクタ 63"/>
        <xdr:cNvCxnSpPr/>
      </xdr:nvCxnSpPr>
      <xdr:spPr>
        <a:xfrm flipV="1">
          <a:off x="4953000" y="638175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6350</xdr:rowOff>
    </xdr:from>
    <xdr:ext cx="762000" cy="258445"/>
    <xdr:sp macro="" textlink="">
      <xdr:nvSpPr>
        <xdr:cNvPr id="65" name="財政力最小値テキスト"/>
        <xdr:cNvSpPr txBox="1"/>
      </xdr:nvSpPr>
      <xdr:spPr>
        <a:xfrm>
          <a:off x="50419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33655</xdr:rowOff>
    </xdr:from>
    <xdr:to xmlns:xdr="http://schemas.openxmlformats.org/drawingml/2006/spreadsheetDrawing">
      <xdr:col>24</xdr:col>
      <xdr:colOff>12700</xdr:colOff>
      <xdr:row>45</xdr:row>
      <xdr:rowOff>33655</xdr:rowOff>
    </xdr:to>
    <xdr:cxnSp macro="">
      <xdr:nvCxnSpPr>
        <xdr:cNvPr id="66" name="直線コネクタ 65"/>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124460</xdr:rowOff>
    </xdr:from>
    <xdr:ext cx="762000" cy="259080"/>
    <xdr:sp macro="" textlink="">
      <xdr:nvSpPr>
        <xdr:cNvPr id="67" name="財政力最大値テキスト"/>
        <xdr:cNvSpPr txBox="1"/>
      </xdr:nvSpPr>
      <xdr:spPr>
        <a:xfrm>
          <a:off x="5041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38100</xdr:rowOff>
    </xdr:from>
    <xdr:to xmlns:xdr="http://schemas.openxmlformats.org/drawingml/2006/spreadsheetDrawing">
      <xdr:col>24</xdr:col>
      <xdr:colOff>12700</xdr:colOff>
      <xdr:row>37</xdr:row>
      <xdr:rowOff>38100</xdr:rowOff>
    </xdr:to>
    <xdr:cxnSp macro="">
      <xdr:nvCxnSpPr>
        <xdr:cNvPr id="68" name="直線コネクタ 67"/>
        <xdr:cNvCxnSpPr/>
      </xdr:nvCxnSpPr>
      <xdr:spPr>
        <a:xfrm>
          <a:off x="4864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102870</xdr:rowOff>
    </xdr:from>
    <xdr:to xmlns:xdr="http://schemas.openxmlformats.org/drawingml/2006/spreadsheetDrawing">
      <xdr:col>23</xdr:col>
      <xdr:colOff>133350</xdr:colOff>
      <xdr:row>41</xdr:row>
      <xdr:rowOff>143510</xdr:rowOff>
    </xdr:to>
    <xdr:cxnSp macro="">
      <xdr:nvCxnSpPr>
        <xdr:cNvPr id="69" name="直線コネクタ 68"/>
        <xdr:cNvCxnSpPr/>
      </xdr:nvCxnSpPr>
      <xdr:spPr>
        <a:xfrm>
          <a:off x="4114800" y="71323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132080</xdr:rowOff>
    </xdr:from>
    <xdr:ext cx="762000" cy="258445"/>
    <xdr:sp macro="" textlink="">
      <xdr:nvSpPr>
        <xdr:cNvPr id="70" name="財政力平均値テキスト"/>
        <xdr:cNvSpPr txBox="1"/>
      </xdr:nvSpPr>
      <xdr:spPr>
        <a:xfrm>
          <a:off x="5041900" y="71615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159385</xdr:rowOff>
    </xdr:from>
    <xdr:to xmlns:xdr="http://schemas.openxmlformats.org/drawingml/2006/spreadsheetDrawing">
      <xdr:col>23</xdr:col>
      <xdr:colOff>184150</xdr:colOff>
      <xdr:row>42</xdr:row>
      <xdr:rowOff>89535</xdr:rowOff>
    </xdr:to>
    <xdr:sp macro="" textlink="">
      <xdr:nvSpPr>
        <xdr:cNvPr id="71" name="フローチャート: 判断 70"/>
        <xdr:cNvSpPr/>
      </xdr:nvSpPr>
      <xdr:spPr>
        <a:xfrm>
          <a:off x="49022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49530</xdr:rowOff>
    </xdr:from>
    <xdr:to xmlns:xdr="http://schemas.openxmlformats.org/drawingml/2006/spreadsheetDrawing">
      <xdr:col>19</xdr:col>
      <xdr:colOff>133350</xdr:colOff>
      <xdr:row>41</xdr:row>
      <xdr:rowOff>102870</xdr:rowOff>
    </xdr:to>
    <xdr:cxnSp macro="">
      <xdr:nvCxnSpPr>
        <xdr:cNvPr id="72" name="直線コネクタ 71"/>
        <xdr:cNvCxnSpPr/>
      </xdr:nvCxnSpPr>
      <xdr:spPr>
        <a:xfrm>
          <a:off x="3225800" y="70789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4" name="テキスト ボックス 73"/>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36195</xdr:rowOff>
    </xdr:from>
    <xdr:to xmlns:xdr="http://schemas.openxmlformats.org/drawingml/2006/spreadsheetDrawing">
      <xdr:col>15</xdr:col>
      <xdr:colOff>82550</xdr:colOff>
      <xdr:row>41</xdr:row>
      <xdr:rowOff>49530</xdr:rowOff>
    </xdr:to>
    <xdr:cxnSp macro="">
      <xdr:nvCxnSpPr>
        <xdr:cNvPr id="75" name="直線コネクタ 74"/>
        <xdr:cNvCxnSpPr/>
      </xdr:nvCxnSpPr>
      <xdr:spPr>
        <a:xfrm>
          <a:off x="2336800" y="70656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57785</xdr:rowOff>
    </xdr:from>
    <xdr:to xmlns:xdr="http://schemas.openxmlformats.org/drawingml/2006/spreadsheetDrawing">
      <xdr:col>15</xdr:col>
      <xdr:colOff>133350</xdr:colOff>
      <xdr:row>43</xdr:row>
      <xdr:rowOff>159385</xdr:rowOff>
    </xdr:to>
    <xdr:sp macro="" textlink="">
      <xdr:nvSpPr>
        <xdr:cNvPr id="76" name="フローチャート: 判断 75"/>
        <xdr:cNvSpPr/>
      </xdr:nvSpPr>
      <xdr:spPr>
        <a:xfrm>
          <a:off x="3175000" y="74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144145</xdr:rowOff>
    </xdr:from>
    <xdr:ext cx="762000" cy="258445"/>
    <xdr:sp macro="" textlink="">
      <xdr:nvSpPr>
        <xdr:cNvPr id="77" name="テキスト ボックス 76"/>
        <xdr:cNvSpPr txBox="1"/>
      </xdr:nvSpPr>
      <xdr:spPr>
        <a:xfrm>
          <a:off x="2844800" y="751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22860</xdr:rowOff>
    </xdr:from>
    <xdr:to xmlns:xdr="http://schemas.openxmlformats.org/drawingml/2006/spreadsheetDrawing">
      <xdr:col>11</xdr:col>
      <xdr:colOff>31750</xdr:colOff>
      <xdr:row>41</xdr:row>
      <xdr:rowOff>36195</xdr:rowOff>
    </xdr:to>
    <xdr:cxnSp macro="">
      <xdr:nvCxnSpPr>
        <xdr:cNvPr id="78" name="直線コネクタ 77"/>
        <xdr:cNvCxnSpPr/>
      </xdr:nvCxnSpPr>
      <xdr:spPr>
        <a:xfrm>
          <a:off x="1447800" y="7052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71120</xdr:rowOff>
    </xdr:from>
    <xdr:to xmlns:xdr="http://schemas.openxmlformats.org/drawingml/2006/spreadsheetDrawing">
      <xdr:col>11</xdr:col>
      <xdr:colOff>82550</xdr:colOff>
      <xdr:row>44</xdr:row>
      <xdr:rowOff>1270</xdr:rowOff>
    </xdr:to>
    <xdr:sp macro="" textlink="">
      <xdr:nvSpPr>
        <xdr:cNvPr id="79" name="フローチャート: 判断 78"/>
        <xdr:cNvSpPr/>
      </xdr:nvSpPr>
      <xdr:spPr>
        <a:xfrm>
          <a:off x="2286000" y="744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157480</xdr:rowOff>
    </xdr:from>
    <xdr:ext cx="762000" cy="258445"/>
    <xdr:sp macro="" textlink="">
      <xdr:nvSpPr>
        <xdr:cNvPr id="80" name="テキスト ボックス 79"/>
        <xdr:cNvSpPr txBox="1"/>
      </xdr:nvSpPr>
      <xdr:spPr>
        <a:xfrm>
          <a:off x="1955800" y="7529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84455</xdr:rowOff>
    </xdr:from>
    <xdr:to xmlns:xdr="http://schemas.openxmlformats.org/drawingml/2006/spreadsheetDrawing">
      <xdr:col>7</xdr:col>
      <xdr:colOff>31750</xdr:colOff>
      <xdr:row>44</xdr:row>
      <xdr:rowOff>14605</xdr:rowOff>
    </xdr:to>
    <xdr:sp macro="" textlink="">
      <xdr:nvSpPr>
        <xdr:cNvPr id="81" name="フローチャート: 判断 80"/>
        <xdr:cNvSpPr/>
      </xdr:nvSpPr>
      <xdr:spPr>
        <a:xfrm>
          <a:off x="1397000" y="745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170815</xdr:rowOff>
    </xdr:from>
    <xdr:ext cx="762000" cy="258445"/>
    <xdr:sp macro="" textlink="">
      <xdr:nvSpPr>
        <xdr:cNvPr id="82" name="テキスト ボックス 81"/>
        <xdr:cNvSpPr txBox="1"/>
      </xdr:nvSpPr>
      <xdr:spPr>
        <a:xfrm>
          <a:off x="1066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92710</xdr:rowOff>
    </xdr:from>
    <xdr:to xmlns:xdr="http://schemas.openxmlformats.org/drawingml/2006/spreadsheetDrawing">
      <xdr:col>23</xdr:col>
      <xdr:colOff>184150</xdr:colOff>
      <xdr:row>42</xdr:row>
      <xdr:rowOff>22860</xdr:rowOff>
    </xdr:to>
    <xdr:sp macro="" textlink="">
      <xdr:nvSpPr>
        <xdr:cNvPr id="88" name="楕円 87"/>
        <xdr:cNvSpPr/>
      </xdr:nvSpPr>
      <xdr:spPr>
        <a:xfrm>
          <a:off x="49022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109220</xdr:rowOff>
    </xdr:from>
    <xdr:ext cx="762000" cy="258445"/>
    <xdr:sp macro="" textlink="">
      <xdr:nvSpPr>
        <xdr:cNvPr id="89" name="財政力該当値テキスト"/>
        <xdr:cNvSpPr txBox="1"/>
      </xdr:nvSpPr>
      <xdr:spPr>
        <a:xfrm>
          <a:off x="5041900" y="696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52070</xdr:rowOff>
    </xdr:from>
    <xdr:to xmlns:xdr="http://schemas.openxmlformats.org/drawingml/2006/spreadsheetDrawing">
      <xdr:col>19</xdr:col>
      <xdr:colOff>184150</xdr:colOff>
      <xdr:row>41</xdr:row>
      <xdr:rowOff>153670</xdr:rowOff>
    </xdr:to>
    <xdr:sp macro="" textlink="">
      <xdr:nvSpPr>
        <xdr:cNvPr id="90" name="楕円 89"/>
        <xdr:cNvSpPr/>
      </xdr:nvSpPr>
      <xdr:spPr>
        <a:xfrm>
          <a:off x="40640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163830</xdr:rowOff>
    </xdr:from>
    <xdr:ext cx="736600" cy="259080"/>
    <xdr:sp macro="" textlink="">
      <xdr:nvSpPr>
        <xdr:cNvPr id="91" name="テキスト ボックス 90"/>
        <xdr:cNvSpPr txBox="1"/>
      </xdr:nvSpPr>
      <xdr:spPr>
        <a:xfrm>
          <a:off x="3733800" y="6850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170180</xdr:rowOff>
    </xdr:from>
    <xdr:to xmlns:xdr="http://schemas.openxmlformats.org/drawingml/2006/spreadsheetDrawing">
      <xdr:col>15</xdr:col>
      <xdr:colOff>133350</xdr:colOff>
      <xdr:row>41</xdr:row>
      <xdr:rowOff>100330</xdr:rowOff>
    </xdr:to>
    <xdr:sp macro="" textlink="">
      <xdr:nvSpPr>
        <xdr:cNvPr id="92" name="楕円 91"/>
        <xdr:cNvSpPr/>
      </xdr:nvSpPr>
      <xdr:spPr>
        <a:xfrm>
          <a:off x="3175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110490</xdr:rowOff>
    </xdr:from>
    <xdr:ext cx="762000" cy="258445"/>
    <xdr:sp macro="" textlink="">
      <xdr:nvSpPr>
        <xdr:cNvPr id="93" name="テキスト ボックス 92"/>
        <xdr:cNvSpPr txBox="1"/>
      </xdr:nvSpPr>
      <xdr:spPr>
        <a:xfrm>
          <a:off x="2844800" y="6797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156845</xdr:rowOff>
    </xdr:from>
    <xdr:to xmlns:xdr="http://schemas.openxmlformats.org/drawingml/2006/spreadsheetDrawing">
      <xdr:col>11</xdr:col>
      <xdr:colOff>82550</xdr:colOff>
      <xdr:row>41</xdr:row>
      <xdr:rowOff>86995</xdr:rowOff>
    </xdr:to>
    <xdr:sp macro="" textlink="">
      <xdr:nvSpPr>
        <xdr:cNvPr id="94" name="楕円 93"/>
        <xdr:cNvSpPr/>
      </xdr:nvSpPr>
      <xdr:spPr>
        <a:xfrm>
          <a:off x="2286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97790</xdr:rowOff>
    </xdr:from>
    <xdr:ext cx="762000" cy="258445"/>
    <xdr:sp macro="" textlink="">
      <xdr:nvSpPr>
        <xdr:cNvPr id="95" name="テキスト ボックス 94"/>
        <xdr:cNvSpPr txBox="1"/>
      </xdr:nvSpPr>
      <xdr:spPr>
        <a:xfrm>
          <a:off x="1955800"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143510</xdr:rowOff>
    </xdr:from>
    <xdr:to xmlns:xdr="http://schemas.openxmlformats.org/drawingml/2006/spreadsheetDrawing">
      <xdr:col>7</xdr:col>
      <xdr:colOff>31750</xdr:colOff>
      <xdr:row>41</xdr:row>
      <xdr:rowOff>73660</xdr:rowOff>
    </xdr:to>
    <xdr:sp macro="" textlink="">
      <xdr:nvSpPr>
        <xdr:cNvPr id="96" name="楕円 95"/>
        <xdr:cNvSpPr/>
      </xdr:nvSpPr>
      <xdr:spPr>
        <a:xfrm>
          <a:off x="13970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83820</xdr:rowOff>
    </xdr:from>
    <xdr:ext cx="762000" cy="259080"/>
    <xdr:sp macro="" textlink="">
      <xdr:nvSpPr>
        <xdr:cNvPr id="97" name="テキスト ボックス 96"/>
        <xdr:cNvSpPr txBox="1"/>
      </xdr:nvSpPr>
      <xdr:spPr>
        <a:xfrm>
          <a:off x="106680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900">
              <a:solidFill>
                <a:schemeClr val="dk1"/>
              </a:solidFill>
              <a:effectLst/>
              <a:latin typeface="+mn-lt"/>
              <a:ea typeface="+mn-ea"/>
              <a:cs typeface="+mn-cs"/>
            </a:rPr>
            <a:t>　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年度の経常収支比率は8</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％と前年度より</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悪化したが、これは臨時財政対策債が大幅に減少したことが影響している。前年度と比較し、歳入面では普通交付税の再算定等により地方交付税の増加及び法人市民税は増加した。歳出面では公債費が増加したものの人件費、扶助費が減となり、義務的経費は減少した。</a:t>
          </a:r>
          <a:endParaRPr lang="ja-JP" altLang="ja-JP" sz="1050">
            <a:effectLst/>
          </a:endParaRPr>
        </a:p>
        <a:p>
          <a:r>
            <a:rPr kumimoji="1" lang="ja-JP" altLang="ja-JP" sz="900">
              <a:solidFill>
                <a:schemeClr val="dk1"/>
              </a:solidFill>
              <a:effectLst/>
              <a:latin typeface="+mn-lt"/>
              <a:ea typeface="+mn-ea"/>
              <a:cs typeface="+mn-cs"/>
            </a:rPr>
            <a:t>　歳入増加の要因である交付税は依存財源であり、また法人市民税についても景気の影響を受けやすく、経常一般財源収入に先行きに不安要素は多い。歳出においても社会保障関係費や人件費などの増加による経常経費の増加が見込まれることから、行財政改革による経常経費の削減と普通建設事業等の取捨による公債費の抑制に努める必要があ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5" name="テキスト ボックス 114"/>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132715</xdr:rowOff>
    </xdr:from>
    <xdr:to xmlns:xdr="http://schemas.openxmlformats.org/drawingml/2006/spreadsheetDrawing">
      <xdr:col>23</xdr:col>
      <xdr:colOff>133350</xdr:colOff>
      <xdr:row>66</xdr:row>
      <xdr:rowOff>34290</xdr:rowOff>
    </xdr:to>
    <xdr:cxnSp macro="">
      <xdr:nvCxnSpPr>
        <xdr:cNvPr id="123" name="直線コネクタ 122"/>
        <xdr:cNvCxnSpPr/>
      </xdr:nvCxnSpPr>
      <xdr:spPr>
        <a:xfrm flipV="1">
          <a:off x="4953000" y="10076815"/>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6350</xdr:rowOff>
    </xdr:from>
    <xdr:ext cx="762000" cy="258445"/>
    <xdr:sp macro="" textlink="">
      <xdr:nvSpPr>
        <xdr:cNvPr id="124" name="財政構造の弾力性最小値テキスト"/>
        <xdr:cNvSpPr txBox="1"/>
      </xdr:nvSpPr>
      <xdr:spPr>
        <a:xfrm>
          <a:off x="5041900" y="11322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34290</xdr:rowOff>
    </xdr:from>
    <xdr:to xmlns:xdr="http://schemas.openxmlformats.org/drawingml/2006/spreadsheetDrawing">
      <xdr:col>24</xdr:col>
      <xdr:colOff>12700</xdr:colOff>
      <xdr:row>66</xdr:row>
      <xdr:rowOff>34290</xdr:rowOff>
    </xdr:to>
    <xdr:cxnSp macro="">
      <xdr:nvCxnSpPr>
        <xdr:cNvPr id="125" name="直線コネクタ 124"/>
        <xdr:cNvCxnSpPr/>
      </xdr:nvCxnSpPr>
      <xdr:spPr>
        <a:xfrm>
          <a:off x="4864100" y="1134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48260</xdr:rowOff>
    </xdr:from>
    <xdr:ext cx="762000" cy="259080"/>
    <xdr:sp macro="" textlink="">
      <xdr:nvSpPr>
        <xdr:cNvPr id="126" name="財政構造の弾力性最大値テキスト"/>
        <xdr:cNvSpPr txBox="1"/>
      </xdr:nvSpPr>
      <xdr:spPr>
        <a:xfrm>
          <a:off x="5041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132715</xdr:rowOff>
    </xdr:from>
    <xdr:to xmlns:xdr="http://schemas.openxmlformats.org/drawingml/2006/spreadsheetDrawing">
      <xdr:col>24</xdr:col>
      <xdr:colOff>12700</xdr:colOff>
      <xdr:row>58</xdr:row>
      <xdr:rowOff>132715</xdr:rowOff>
    </xdr:to>
    <xdr:cxnSp macro="">
      <xdr:nvCxnSpPr>
        <xdr:cNvPr id="127" name="直線コネクタ 126"/>
        <xdr:cNvCxnSpPr/>
      </xdr:nvCxnSpPr>
      <xdr:spPr>
        <a:xfrm>
          <a:off x="4864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1270</xdr:rowOff>
    </xdr:from>
    <xdr:to xmlns:xdr="http://schemas.openxmlformats.org/drawingml/2006/spreadsheetDrawing">
      <xdr:col>23</xdr:col>
      <xdr:colOff>133350</xdr:colOff>
      <xdr:row>62</xdr:row>
      <xdr:rowOff>92710</xdr:rowOff>
    </xdr:to>
    <xdr:cxnSp macro="">
      <xdr:nvCxnSpPr>
        <xdr:cNvPr id="128" name="直線コネクタ 127"/>
        <xdr:cNvCxnSpPr/>
      </xdr:nvCxnSpPr>
      <xdr:spPr>
        <a:xfrm>
          <a:off x="4114800" y="1028827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146685</xdr:rowOff>
    </xdr:from>
    <xdr:ext cx="762000" cy="258445"/>
    <xdr:sp macro="" textlink="">
      <xdr:nvSpPr>
        <xdr:cNvPr id="129" name="財政構造の弾力性平均値テキスト"/>
        <xdr:cNvSpPr txBox="1"/>
      </xdr:nvSpPr>
      <xdr:spPr>
        <a:xfrm>
          <a:off x="5041900" y="107765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3175</xdr:rowOff>
    </xdr:from>
    <xdr:to xmlns:xdr="http://schemas.openxmlformats.org/drawingml/2006/spreadsheetDrawing">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1270</xdr:rowOff>
    </xdr:from>
    <xdr:to xmlns:xdr="http://schemas.openxmlformats.org/drawingml/2006/spreadsheetDrawing">
      <xdr:col>19</xdr:col>
      <xdr:colOff>133350</xdr:colOff>
      <xdr:row>63</xdr:row>
      <xdr:rowOff>120650</xdr:rowOff>
    </xdr:to>
    <xdr:cxnSp macro="">
      <xdr:nvCxnSpPr>
        <xdr:cNvPr id="131" name="直線コネクタ 130"/>
        <xdr:cNvCxnSpPr/>
      </xdr:nvCxnSpPr>
      <xdr:spPr>
        <a:xfrm flipV="1">
          <a:off x="3225800" y="10288270"/>
          <a:ext cx="889000" cy="633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122555</xdr:rowOff>
    </xdr:from>
    <xdr:to xmlns:xdr="http://schemas.openxmlformats.org/drawingml/2006/spreadsheetDrawing">
      <xdr:col>19</xdr:col>
      <xdr:colOff>184150</xdr:colOff>
      <xdr:row>62</xdr:row>
      <xdr:rowOff>52705</xdr:rowOff>
    </xdr:to>
    <xdr:sp macro="" textlink="">
      <xdr:nvSpPr>
        <xdr:cNvPr id="132" name="フローチャート: 判断 131"/>
        <xdr:cNvSpPr/>
      </xdr:nvSpPr>
      <xdr:spPr>
        <a:xfrm>
          <a:off x="40640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38100</xdr:rowOff>
    </xdr:from>
    <xdr:ext cx="736600" cy="259080"/>
    <xdr:sp macro="" textlink="">
      <xdr:nvSpPr>
        <xdr:cNvPr id="133" name="テキスト ボックス 132"/>
        <xdr:cNvSpPr txBox="1"/>
      </xdr:nvSpPr>
      <xdr:spPr>
        <a:xfrm>
          <a:off x="3733800" y="10668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90170</xdr:rowOff>
    </xdr:from>
    <xdr:to xmlns:xdr="http://schemas.openxmlformats.org/drawingml/2006/spreadsheetDrawing">
      <xdr:col>15</xdr:col>
      <xdr:colOff>82550</xdr:colOff>
      <xdr:row>63</xdr:row>
      <xdr:rowOff>120650</xdr:rowOff>
    </xdr:to>
    <xdr:cxnSp macro="">
      <xdr:nvCxnSpPr>
        <xdr:cNvPr id="134" name="直線コネクタ 133"/>
        <xdr:cNvCxnSpPr/>
      </xdr:nvCxnSpPr>
      <xdr:spPr>
        <a:xfrm>
          <a:off x="2336800" y="108915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69215</xdr:rowOff>
    </xdr:from>
    <xdr:to xmlns:xdr="http://schemas.openxmlformats.org/drawingml/2006/spreadsheetDrawing">
      <xdr:col>15</xdr:col>
      <xdr:colOff>133350</xdr:colOff>
      <xdr:row>63</xdr:row>
      <xdr:rowOff>170815</xdr:rowOff>
    </xdr:to>
    <xdr:sp macro="" textlink="">
      <xdr:nvSpPr>
        <xdr:cNvPr id="135" name="フローチャート: 判断 134"/>
        <xdr:cNvSpPr/>
      </xdr:nvSpPr>
      <xdr:spPr>
        <a:xfrm>
          <a:off x="31750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10160</xdr:rowOff>
    </xdr:from>
    <xdr:ext cx="762000" cy="259080"/>
    <xdr:sp macro="" textlink="">
      <xdr:nvSpPr>
        <xdr:cNvPr id="136" name="テキスト ボックス 135"/>
        <xdr:cNvSpPr txBox="1"/>
      </xdr:nvSpPr>
      <xdr:spPr>
        <a:xfrm>
          <a:off x="28448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147320</xdr:rowOff>
    </xdr:from>
    <xdr:to xmlns:xdr="http://schemas.openxmlformats.org/drawingml/2006/spreadsheetDrawing">
      <xdr:col>11</xdr:col>
      <xdr:colOff>31750</xdr:colOff>
      <xdr:row>63</xdr:row>
      <xdr:rowOff>90170</xdr:rowOff>
    </xdr:to>
    <xdr:cxnSp macro="">
      <xdr:nvCxnSpPr>
        <xdr:cNvPr id="137" name="直線コネクタ 136"/>
        <xdr:cNvCxnSpPr/>
      </xdr:nvCxnSpPr>
      <xdr:spPr>
        <a:xfrm>
          <a:off x="1447800" y="107772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111760</xdr:rowOff>
    </xdr:from>
    <xdr:to xmlns:xdr="http://schemas.openxmlformats.org/drawingml/2006/spreadsheetDrawing">
      <xdr:col>11</xdr:col>
      <xdr:colOff>82550</xdr:colOff>
      <xdr:row>64</xdr:row>
      <xdr:rowOff>41910</xdr:rowOff>
    </xdr:to>
    <xdr:sp macro="" textlink="">
      <xdr:nvSpPr>
        <xdr:cNvPr id="138" name="フローチャート: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26670</xdr:rowOff>
    </xdr:from>
    <xdr:ext cx="762000" cy="259080"/>
    <xdr:sp macro="" textlink="">
      <xdr:nvSpPr>
        <xdr:cNvPr id="139" name="テキスト ボックス 138"/>
        <xdr:cNvSpPr txBox="1"/>
      </xdr:nvSpPr>
      <xdr:spPr>
        <a:xfrm>
          <a:off x="1955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0" name="フローチャート: 判断 139"/>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161925</xdr:rowOff>
    </xdr:from>
    <xdr:ext cx="762000" cy="259080"/>
    <xdr:sp macro="" textlink="">
      <xdr:nvSpPr>
        <xdr:cNvPr id="141" name="テキスト ボックス 140"/>
        <xdr:cNvSpPr txBox="1"/>
      </xdr:nvSpPr>
      <xdr:spPr>
        <a:xfrm>
          <a:off x="10668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2" name="テキスト ボックス 141"/>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3" name="テキスト ボックス 142"/>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4" name="テキスト ボックス 143"/>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5" name="テキスト ボックス 144"/>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6" name="テキスト ボックス 145"/>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41910</xdr:rowOff>
    </xdr:from>
    <xdr:to xmlns:xdr="http://schemas.openxmlformats.org/drawingml/2006/spreadsheetDrawing">
      <xdr:col>23</xdr:col>
      <xdr:colOff>184150</xdr:colOff>
      <xdr:row>62</xdr:row>
      <xdr:rowOff>143510</xdr:rowOff>
    </xdr:to>
    <xdr:sp macro="" textlink="">
      <xdr:nvSpPr>
        <xdr:cNvPr id="147" name="楕円 146"/>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58420</xdr:rowOff>
    </xdr:from>
    <xdr:ext cx="762000" cy="259080"/>
    <xdr:sp macro="" textlink="">
      <xdr:nvSpPr>
        <xdr:cNvPr id="148" name="財政構造の弾力性該当値テキスト"/>
        <xdr:cNvSpPr txBox="1"/>
      </xdr:nvSpPr>
      <xdr:spPr>
        <a:xfrm>
          <a:off x="5041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121920</xdr:rowOff>
    </xdr:from>
    <xdr:to xmlns:xdr="http://schemas.openxmlformats.org/drawingml/2006/spreadsheetDrawing">
      <xdr:col>19</xdr:col>
      <xdr:colOff>184150</xdr:colOff>
      <xdr:row>60</xdr:row>
      <xdr:rowOff>52070</xdr:rowOff>
    </xdr:to>
    <xdr:sp macro="" textlink="">
      <xdr:nvSpPr>
        <xdr:cNvPr id="149" name="楕円 148"/>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62230</xdr:rowOff>
    </xdr:from>
    <xdr:ext cx="736600" cy="259080"/>
    <xdr:sp macro="" textlink="">
      <xdr:nvSpPr>
        <xdr:cNvPr id="150" name="テキスト ボックス 149"/>
        <xdr:cNvSpPr txBox="1"/>
      </xdr:nvSpPr>
      <xdr:spPr>
        <a:xfrm>
          <a:off x="3733800" y="10006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69215</xdr:rowOff>
    </xdr:from>
    <xdr:to xmlns:xdr="http://schemas.openxmlformats.org/drawingml/2006/spreadsheetDrawing">
      <xdr:col>15</xdr:col>
      <xdr:colOff>133350</xdr:colOff>
      <xdr:row>63</xdr:row>
      <xdr:rowOff>170815</xdr:rowOff>
    </xdr:to>
    <xdr:sp macro="" textlink="">
      <xdr:nvSpPr>
        <xdr:cNvPr id="151" name="楕円 150"/>
        <xdr:cNvSpPr/>
      </xdr:nvSpPr>
      <xdr:spPr>
        <a:xfrm>
          <a:off x="31750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156210</xdr:rowOff>
    </xdr:from>
    <xdr:ext cx="762000" cy="258445"/>
    <xdr:sp macro="" textlink="">
      <xdr:nvSpPr>
        <xdr:cNvPr id="152" name="テキスト ボックス 151"/>
        <xdr:cNvSpPr txBox="1"/>
      </xdr:nvSpPr>
      <xdr:spPr>
        <a:xfrm>
          <a:off x="284480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39370</xdr:rowOff>
    </xdr:from>
    <xdr:to xmlns:xdr="http://schemas.openxmlformats.org/drawingml/2006/spreadsheetDrawing">
      <xdr:col>11</xdr:col>
      <xdr:colOff>82550</xdr:colOff>
      <xdr:row>63</xdr:row>
      <xdr:rowOff>140970</xdr:rowOff>
    </xdr:to>
    <xdr:sp macro="" textlink="">
      <xdr:nvSpPr>
        <xdr:cNvPr id="153" name="楕円 152"/>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151130</xdr:rowOff>
    </xdr:from>
    <xdr:ext cx="762000" cy="259080"/>
    <xdr:sp macro="" textlink="">
      <xdr:nvSpPr>
        <xdr:cNvPr id="154" name="テキスト ボックス 153"/>
        <xdr:cNvSpPr txBox="1"/>
      </xdr:nvSpPr>
      <xdr:spPr>
        <a:xfrm>
          <a:off x="1955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96520</xdr:rowOff>
    </xdr:from>
    <xdr:to xmlns:xdr="http://schemas.openxmlformats.org/drawingml/2006/spreadsheetDrawing">
      <xdr:col>7</xdr:col>
      <xdr:colOff>31750</xdr:colOff>
      <xdr:row>63</xdr:row>
      <xdr:rowOff>26670</xdr:rowOff>
    </xdr:to>
    <xdr:sp macro="" textlink="">
      <xdr:nvSpPr>
        <xdr:cNvPr id="155" name="楕円 154"/>
        <xdr:cNvSpPr/>
      </xdr:nvSpPr>
      <xdr:spPr>
        <a:xfrm>
          <a:off x="13970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36830</xdr:rowOff>
    </xdr:from>
    <xdr:ext cx="762000" cy="259080"/>
    <xdr:sp macro="" textlink="">
      <xdr:nvSpPr>
        <xdr:cNvPr id="156" name="テキスト ボックス 155"/>
        <xdr:cNvSpPr txBox="1"/>
      </xdr:nvSpPr>
      <xdr:spPr>
        <a:xfrm>
          <a:off x="1066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59" name="テキスト ボックス 158"/>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[181,345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人件費、物件費及び維持管理費の人口1人あたりの決算額は前年度より</a:t>
          </a:r>
          <a:r>
            <a:rPr kumimoji="1" lang="en-US" altLang="ja-JP" sz="900">
              <a:solidFill>
                <a:schemeClr val="dk1"/>
              </a:solidFill>
              <a:effectLst/>
              <a:latin typeface="+mn-lt"/>
              <a:ea typeface="+mn-ea"/>
              <a:cs typeface="+mn-cs"/>
            </a:rPr>
            <a:t>1,895</a:t>
          </a:r>
          <a:r>
            <a:rPr kumimoji="1" lang="ja-JP" altLang="ja-JP" sz="900">
              <a:solidFill>
                <a:schemeClr val="dk1"/>
              </a:solidFill>
              <a:effectLst/>
              <a:latin typeface="+mn-lt"/>
              <a:ea typeface="+mn-ea"/>
              <a:cs typeface="+mn-cs"/>
            </a:rPr>
            <a:t>円増となっており、全国・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については検討を進めているものの、具体的な計画には至っておらず、既存施設の老朽化による維持コストが増加する見通しである。</a:t>
          </a:r>
          <a:endParaRPr lang="ja-JP" altLang="ja-JP" sz="900">
            <a:effectLst/>
          </a:endParaRPr>
        </a:p>
        <a:p>
          <a:r>
            <a:rPr kumimoji="1" lang="ja-JP" altLang="ja-JP" sz="900">
              <a:solidFill>
                <a:schemeClr val="dk1"/>
              </a:solidFill>
              <a:effectLst/>
              <a:latin typeface="+mn-lt"/>
              <a:ea typeface="+mn-ea"/>
              <a:cs typeface="+mn-cs"/>
            </a:rPr>
            <a:t>　今後は、公共施設等総合管理計画に基づき、全庁的に統廃合を進めていくとともに、民間委託・指定管理者制度導入を行い、管理コストの削減を図り、効率的な行政運営に努める必要がある。</a:t>
          </a:r>
          <a:endParaRPr lang="ja-JP" altLang="ja-JP" sz="9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0" name="テキスト ボックス 169"/>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4" name="テキスト ボックス 173"/>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6" name="テキスト ボックス 175"/>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88265</xdr:rowOff>
    </xdr:from>
    <xdr:to xmlns:xdr="http://schemas.openxmlformats.org/drawingml/2006/spreadsheetDrawing">
      <xdr:col>23</xdr:col>
      <xdr:colOff>133350</xdr:colOff>
      <xdr:row>88</xdr:row>
      <xdr:rowOff>146685</xdr:rowOff>
    </xdr:to>
    <xdr:cxnSp macro="">
      <xdr:nvCxnSpPr>
        <xdr:cNvPr id="186" name="直線コネクタ 185"/>
        <xdr:cNvCxnSpPr/>
      </xdr:nvCxnSpPr>
      <xdr:spPr>
        <a:xfrm flipV="1">
          <a:off x="4953000" y="1380426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118745</xdr:rowOff>
    </xdr:from>
    <xdr:ext cx="762000" cy="259080"/>
    <xdr:sp macro="" textlink="">
      <xdr:nvSpPr>
        <xdr:cNvPr id="187" name="人件費・物件費等の状況最小値テキスト"/>
        <xdr:cNvSpPr txBox="1"/>
      </xdr:nvSpPr>
      <xdr:spPr>
        <a:xfrm>
          <a:off x="5041900" y="152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146685</xdr:rowOff>
    </xdr:from>
    <xdr:to xmlns:xdr="http://schemas.openxmlformats.org/drawingml/2006/spreadsheetDrawing">
      <xdr:col>24</xdr:col>
      <xdr:colOff>12700</xdr:colOff>
      <xdr:row>88</xdr:row>
      <xdr:rowOff>146685</xdr:rowOff>
    </xdr:to>
    <xdr:cxnSp macro="">
      <xdr:nvCxnSpPr>
        <xdr:cNvPr id="188" name="直線コネクタ 187"/>
        <xdr:cNvCxnSpPr/>
      </xdr:nvCxnSpPr>
      <xdr:spPr>
        <a:xfrm>
          <a:off x="4864100" y="1523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3175</xdr:rowOff>
    </xdr:from>
    <xdr:ext cx="762000" cy="259080"/>
    <xdr:sp macro="" textlink="">
      <xdr:nvSpPr>
        <xdr:cNvPr id="189" name="人件費・物件費等の状況最大値テキスト"/>
        <xdr:cNvSpPr txBox="1"/>
      </xdr:nvSpPr>
      <xdr:spPr>
        <a:xfrm>
          <a:off x="5041900" y="1354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88265</xdr:rowOff>
    </xdr:from>
    <xdr:to xmlns:xdr="http://schemas.openxmlformats.org/drawingml/2006/spreadsheetDrawing">
      <xdr:col>24</xdr:col>
      <xdr:colOff>12700</xdr:colOff>
      <xdr:row>80</xdr:row>
      <xdr:rowOff>88265</xdr:rowOff>
    </xdr:to>
    <xdr:cxnSp macro="">
      <xdr:nvCxnSpPr>
        <xdr:cNvPr id="190" name="直線コネクタ 189"/>
        <xdr:cNvCxnSpPr/>
      </xdr:nvCxnSpPr>
      <xdr:spPr>
        <a:xfrm>
          <a:off x="4864100" y="1380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38100</xdr:rowOff>
    </xdr:from>
    <xdr:to xmlns:xdr="http://schemas.openxmlformats.org/drawingml/2006/spreadsheetDrawing">
      <xdr:col>23</xdr:col>
      <xdr:colOff>133350</xdr:colOff>
      <xdr:row>84</xdr:row>
      <xdr:rowOff>53340</xdr:rowOff>
    </xdr:to>
    <xdr:cxnSp macro="">
      <xdr:nvCxnSpPr>
        <xdr:cNvPr id="191" name="直線コネクタ 190"/>
        <xdr:cNvCxnSpPr/>
      </xdr:nvCxnSpPr>
      <xdr:spPr>
        <a:xfrm>
          <a:off x="4114800" y="144399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111760</xdr:rowOff>
    </xdr:from>
    <xdr:ext cx="762000" cy="258445"/>
    <xdr:sp macro="" textlink="">
      <xdr:nvSpPr>
        <xdr:cNvPr id="192" name="人件費・物件費等の状況平均値テキスト"/>
        <xdr:cNvSpPr txBox="1"/>
      </xdr:nvSpPr>
      <xdr:spPr>
        <a:xfrm>
          <a:off x="5041900" y="13999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95250</xdr:rowOff>
    </xdr:from>
    <xdr:to xmlns:xdr="http://schemas.openxmlformats.org/drawingml/2006/spreadsheetDrawing">
      <xdr:col>23</xdr:col>
      <xdr:colOff>184150</xdr:colOff>
      <xdr:row>83</xdr:row>
      <xdr:rowOff>25400</xdr:rowOff>
    </xdr:to>
    <xdr:sp macro="" textlink="">
      <xdr:nvSpPr>
        <xdr:cNvPr id="193" name="フローチャート: 判断 192"/>
        <xdr:cNvSpPr/>
      </xdr:nvSpPr>
      <xdr:spPr>
        <a:xfrm>
          <a:off x="49022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152400</xdr:rowOff>
    </xdr:from>
    <xdr:to xmlns:xdr="http://schemas.openxmlformats.org/drawingml/2006/spreadsheetDrawing">
      <xdr:col>19</xdr:col>
      <xdr:colOff>133350</xdr:colOff>
      <xdr:row>84</xdr:row>
      <xdr:rowOff>38100</xdr:rowOff>
    </xdr:to>
    <xdr:cxnSp macro="">
      <xdr:nvCxnSpPr>
        <xdr:cNvPr id="194" name="直線コネクタ 193"/>
        <xdr:cNvCxnSpPr/>
      </xdr:nvCxnSpPr>
      <xdr:spPr>
        <a:xfrm>
          <a:off x="3225800" y="14382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53340</xdr:rowOff>
    </xdr:from>
    <xdr:to xmlns:xdr="http://schemas.openxmlformats.org/drawingml/2006/spreadsheetDrawing">
      <xdr:col>19</xdr:col>
      <xdr:colOff>184150</xdr:colOff>
      <xdr:row>82</xdr:row>
      <xdr:rowOff>154940</xdr:rowOff>
    </xdr:to>
    <xdr:sp macro="" textlink="">
      <xdr:nvSpPr>
        <xdr:cNvPr id="195" name="フローチャート: 判断 194"/>
        <xdr:cNvSpPr/>
      </xdr:nvSpPr>
      <xdr:spPr>
        <a:xfrm>
          <a:off x="4064000" y="1411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165100</xdr:rowOff>
    </xdr:from>
    <xdr:ext cx="736600" cy="259080"/>
    <xdr:sp macro="" textlink="">
      <xdr:nvSpPr>
        <xdr:cNvPr id="196" name="テキスト ボックス 195"/>
        <xdr:cNvSpPr txBox="1"/>
      </xdr:nvSpPr>
      <xdr:spPr>
        <a:xfrm>
          <a:off x="3733800" y="1388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99060</xdr:rowOff>
    </xdr:from>
    <xdr:to xmlns:xdr="http://schemas.openxmlformats.org/drawingml/2006/spreadsheetDrawing">
      <xdr:col>15</xdr:col>
      <xdr:colOff>82550</xdr:colOff>
      <xdr:row>83</xdr:row>
      <xdr:rowOff>152400</xdr:rowOff>
    </xdr:to>
    <xdr:cxnSp macro="">
      <xdr:nvCxnSpPr>
        <xdr:cNvPr id="197" name="直線コネクタ 196"/>
        <xdr:cNvCxnSpPr/>
      </xdr:nvCxnSpPr>
      <xdr:spPr>
        <a:xfrm>
          <a:off x="2336800" y="143294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140970</xdr:rowOff>
    </xdr:from>
    <xdr:to xmlns:xdr="http://schemas.openxmlformats.org/drawingml/2006/spreadsheetDrawing">
      <xdr:col>15</xdr:col>
      <xdr:colOff>133350</xdr:colOff>
      <xdr:row>83</xdr:row>
      <xdr:rowOff>71120</xdr:rowOff>
    </xdr:to>
    <xdr:sp macro="" textlink="">
      <xdr:nvSpPr>
        <xdr:cNvPr id="198" name="フローチャート: 判断 197"/>
        <xdr:cNvSpPr/>
      </xdr:nvSpPr>
      <xdr:spPr>
        <a:xfrm>
          <a:off x="3175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81280</xdr:rowOff>
    </xdr:from>
    <xdr:ext cx="762000" cy="259080"/>
    <xdr:sp macro="" textlink="">
      <xdr:nvSpPr>
        <xdr:cNvPr id="199" name="テキスト ボックス 198"/>
        <xdr:cNvSpPr txBox="1"/>
      </xdr:nvSpPr>
      <xdr:spPr>
        <a:xfrm>
          <a:off x="28448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81915</xdr:rowOff>
    </xdr:from>
    <xdr:to xmlns:xdr="http://schemas.openxmlformats.org/drawingml/2006/spreadsheetDrawing">
      <xdr:col>11</xdr:col>
      <xdr:colOff>31750</xdr:colOff>
      <xdr:row>83</xdr:row>
      <xdr:rowOff>99060</xdr:rowOff>
    </xdr:to>
    <xdr:cxnSp macro="">
      <xdr:nvCxnSpPr>
        <xdr:cNvPr id="200" name="直線コネクタ 199"/>
        <xdr:cNvCxnSpPr/>
      </xdr:nvCxnSpPr>
      <xdr:spPr>
        <a:xfrm>
          <a:off x="1447800" y="143122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1" name="フローチャート: 判断 200"/>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147320</xdr:rowOff>
    </xdr:from>
    <xdr:ext cx="762000" cy="259080"/>
    <xdr:sp macro="" textlink="">
      <xdr:nvSpPr>
        <xdr:cNvPr id="202" name="テキスト ボックス 201"/>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1270</xdr:rowOff>
    </xdr:from>
    <xdr:to xmlns:xdr="http://schemas.openxmlformats.org/drawingml/2006/spreadsheetDrawing">
      <xdr:col>7</xdr:col>
      <xdr:colOff>31750</xdr:colOff>
      <xdr:row>82</xdr:row>
      <xdr:rowOff>102870</xdr:rowOff>
    </xdr:to>
    <xdr:sp macro="" textlink="">
      <xdr:nvSpPr>
        <xdr:cNvPr id="203" name="フローチャート: 判断 202"/>
        <xdr:cNvSpPr/>
      </xdr:nvSpPr>
      <xdr:spPr>
        <a:xfrm>
          <a:off x="1397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113030</xdr:rowOff>
    </xdr:from>
    <xdr:ext cx="762000" cy="259080"/>
    <xdr:sp macro="" textlink="">
      <xdr:nvSpPr>
        <xdr:cNvPr id="204" name="テキスト ボックス 203"/>
        <xdr:cNvSpPr txBox="1"/>
      </xdr:nvSpPr>
      <xdr:spPr>
        <a:xfrm>
          <a:off x="1066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2540</xdr:rowOff>
    </xdr:from>
    <xdr:to xmlns:xdr="http://schemas.openxmlformats.org/drawingml/2006/spreadsheetDrawing">
      <xdr:col>23</xdr:col>
      <xdr:colOff>184150</xdr:colOff>
      <xdr:row>84</xdr:row>
      <xdr:rowOff>104140</xdr:rowOff>
    </xdr:to>
    <xdr:sp macro="" textlink="">
      <xdr:nvSpPr>
        <xdr:cNvPr id="210" name="楕円 209"/>
        <xdr:cNvSpPr/>
      </xdr:nvSpPr>
      <xdr:spPr>
        <a:xfrm>
          <a:off x="4902200" y="144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146050</xdr:rowOff>
    </xdr:from>
    <xdr:ext cx="762000" cy="258445"/>
    <xdr:sp macro="" textlink="">
      <xdr:nvSpPr>
        <xdr:cNvPr id="211" name="人件費・物件費等の状況該当値テキスト"/>
        <xdr:cNvSpPr txBox="1"/>
      </xdr:nvSpPr>
      <xdr:spPr>
        <a:xfrm>
          <a:off x="50419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158750</xdr:rowOff>
    </xdr:from>
    <xdr:to xmlns:xdr="http://schemas.openxmlformats.org/drawingml/2006/spreadsheetDrawing">
      <xdr:col>19</xdr:col>
      <xdr:colOff>184150</xdr:colOff>
      <xdr:row>84</xdr:row>
      <xdr:rowOff>88900</xdr:rowOff>
    </xdr:to>
    <xdr:sp macro="" textlink="">
      <xdr:nvSpPr>
        <xdr:cNvPr id="212" name="楕円 211"/>
        <xdr:cNvSpPr/>
      </xdr:nvSpPr>
      <xdr:spPr>
        <a:xfrm>
          <a:off x="40640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73660</xdr:rowOff>
    </xdr:from>
    <xdr:ext cx="736600" cy="259080"/>
    <xdr:sp macro="" textlink="">
      <xdr:nvSpPr>
        <xdr:cNvPr id="213" name="テキスト ボックス 212"/>
        <xdr:cNvSpPr txBox="1"/>
      </xdr:nvSpPr>
      <xdr:spPr>
        <a:xfrm>
          <a:off x="3733800" y="14475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101600</xdr:rowOff>
    </xdr:from>
    <xdr:to xmlns:xdr="http://schemas.openxmlformats.org/drawingml/2006/spreadsheetDrawing">
      <xdr:col>15</xdr:col>
      <xdr:colOff>133350</xdr:colOff>
      <xdr:row>84</xdr:row>
      <xdr:rowOff>31750</xdr:rowOff>
    </xdr:to>
    <xdr:sp macro="" textlink="">
      <xdr:nvSpPr>
        <xdr:cNvPr id="214" name="楕円 213"/>
        <xdr:cNvSpPr/>
      </xdr:nvSpPr>
      <xdr:spPr>
        <a:xfrm>
          <a:off x="31750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16510</xdr:rowOff>
    </xdr:from>
    <xdr:ext cx="762000" cy="259080"/>
    <xdr:sp macro="" textlink="">
      <xdr:nvSpPr>
        <xdr:cNvPr id="215" name="テキスト ボックス 214"/>
        <xdr:cNvSpPr txBox="1"/>
      </xdr:nvSpPr>
      <xdr:spPr>
        <a:xfrm>
          <a:off x="2844800" y="1441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48260</xdr:rowOff>
    </xdr:from>
    <xdr:to xmlns:xdr="http://schemas.openxmlformats.org/drawingml/2006/spreadsheetDrawing">
      <xdr:col>11</xdr:col>
      <xdr:colOff>82550</xdr:colOff>
      <xdr:row>83</xdr:row>
      <xdr:rowOff>149860</xdr:rowOff>
    </xdr:to>
    <xdr:sp macro="" textlink="">
      <xdr:nvSpPr>
        <xdr:cNvPr id="216" name="楕円 215"/>
        <xdr:cNvSpPr/>
      </xdr:nvSpPr>
      <xdr:spPr>
        <a:xfrm>
          <a:off x="2286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134620</xdr:rowOff>
    </xdr:from>
    <xdr:ext cx="762000" cy="258445"/>
    <xdr:sp macro="" textlink="">
      <xdr:nvSpPr>
        <xdr:cNvPr id="217" name="テキスト ボックス 216"/>
        <xdr:cNvSpPr txBox="1"/>
      </xdr:nvSpPr>
      <xdr:spPr>
        <a:xfrm>
          <a:off x="1955800" y="1436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31115</xdr:rowOff>
    </xdr:from>
    <xdr:to xmlns:xdr="http://schemas.openxmlformats.org/drawingml/2006/spreadsheetDrawing">
      <xdr:col>7</xdr:col>
      <xdr:colOff>31750</xdr:colOff>
      <xdr:row>83</xdr:row>
      <xdr:rowOff>132715</xdr:rowOff>
    </xdr:to>
    <xdr:sp macro="" textlink="">
      <xdr:nvSpPr>
        <xdr:cNvPr id="218" name="楕円 217"/>
        <xdr:cNvSpPr/>
      </xdr:nvSpPr>
      <xdr:spPr>
        <a:xfrm>
          <a:off x="1397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117475</xdr:rowOff>
    </xdr:from>
    <xdr:ext cx="762000" cy="259080"/>
    <xdr:sp macro="" textlink="">
      <xdr:nvSpPr>
        <xdr:cNvPr id="219" name="テキスト ボックス 218"/>
        <xdr:cNvSpPr txBox="1"/>
      </xdr:nvSpPr>
      <xdr:spPr>
        <a:xfrm>
          <a:off x="10668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全国市平均を下回る状況が続いているが、今後においても国家公務員の給与に関する政策や、人事院勧告等の動向を注視しつつ、給与水準の適正化に努めていく必要がある。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6" name="テキスト ボックス 235"/>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38" name="テキスト ボックス 237"/>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27940</xdr:rowOff>
    </xdr:from>
    <xdr:to xmlns:xdr="http://schemas.openxmlformats.org/drawingml/2006/spreadsheetDrawing">
      <xdr:col>81</xdr:col>
      <xdr:colOff>44450</xdr:colOff>
      <xdr:row>90</xdr:row>
      <xdr:rowOff>19050</xdr:rowOff>
    </xdr:to>
    <xdr:cxnSp macro="">
      <xdr:nvCxnSpPr>
        <xdr:cNvPr id="250" name="直線コネクタ 249"/>
        <xdr:cNvCxnSpPr/>
      </xdr:nvCxnSpPr>
      <xdr:spPr>
        <a:xfrm flipV="1">
          <a:off x="17018000" y="1391539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162560</xdr:rowOff>
    </xdr:from>
    <xdr:ext cx="762000" cy="259080"/>
    <xdr:sp macro="" textlink="">
      <xdr:nvSpPr>
        <xdr:cNvPr id="251" name="給与水準   （国との比較）最小値テキスト"/>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19050</xdr:rowOff>
    </xdr:from>
    <xdr:to xmlns:xdr="http://schemas.openxmlformats.org/drawingml/2006/spreadsheetDrawing">
      <xdr:col>81</xdr:col>
      <xdr:colOff>133350</xdr:colOff>
      <xdr:row>90</xdr:row>
      <xdr:rowOff>19050</xdr:rowOff>
    </xdr:to>
    <xdr:cxnSp macro="">
      <xdr:nvCxnSpPr>
        <xdr:cNvPr id="252" name="直線コネクタ 251"/>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2000" cy="259080"/>
    <xdr:sp macro="" textlink="">
      <xdr:nvSpPr>
        <xdr:cNvPr id="253"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27940</xdr:rowOff>
    </xdr:from>
    <xdr:to xmlns:xdr="http://schemas.openxmlformats.org/drawingml/2006/spreadsheetDrawing">
      <xdr:col>81</xdr:col>
      <xdr:colOff>133350</xdr:colOff>
      <xdr:row>81</xdr:row>
      <xdr:rowOff>27940</xdr:rowOff>
    </xdr:to>
    <xdr:cxnSp macro="">
      <xdr:nvCxnSpPr>
        <xdr:cNvPr id="254" name="直線コネクタ 253"/>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169545</xdr:rowOff>
    </xdr:from>
    <xdr:to xmlns:xdr="http://schemas.openxmlformats.org/drawingml/2006/spreadsheetDrawing">
      <xdr:col>81</xdr:col>
      <xdr:colOff>44450</xdr:colOff>
      <xdr:row>85</xdr:row>
      <xdr:rowOff>169545</xdr:rowOff>
    </xdr:to>
    <xdr:cxnSp macro="">
      <xdr:nvCxnSpPr>
        <xdr:cNvPr id="255" name="直線コネクタ 254"/>
        <xdr:cNvCxnSpPr/>
      </xdr:nvCxnSpPr>
      <xdr:spPr>
        <a:xfrm>
          <a:off x="16179800" y="1474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56"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169545</xdr:rowOff>
    </xdr:from>
    <xdr:to xmlns:xdr="http://schemas.openxmlformats.org/drawingml/2006/spreadsheetDrawing">
      <xdr:col>77</xdr:col>
      <xdr:colOff>44450</xdr:colOff>
      <xdr:row>86</xdr:row>
      <xdr:rowOff>15240</xdr:rowOff>
    </xdr:to>
    <xdr:cxnSp macro="">
      <xdr:nvCxnSpPr>
        <xdr:cNvPr id="258" name="直線コネクタ 257"/>
        <xdr:cNvCxnSpPr/>
      </xdr:nvCxnSpPr>
      <xdr:spPr>
        <a:xfrm flipV="1">
          <a:off x="15290800" y="147427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67945</xdr:rowOff>
    </xdr:from>
    <xdr:to xmlns:xdr="http://schemas.openxmlformats.org/drawingml/2006/spreadsheetDrawing">
      <xdr:col>77</xdr:col>
      <xdr:colOff>95250</xdr:colOff>
      <xdr:row>86</xdr:row>
      <xdr:rowOff>169545</xdr:rowOff>
    </xdr:to>
    <xdr:sp macro="" textlink="">
      <xdr:nvSpPr>
        <xdr:cNvPr id="259" name="フローチャート: 判断 258"/>
        <xdr:cNvSpPr/>
      </xdr:nvSpPr>
      <xdr:spPr>
        <a:xfrm>
          <a:off x="16129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154940</xdr:rowOff>
    </xdr:from>
    <xdr:ext cx="736600" cy="258445"/>
    <xdr:sp macro="" textlink="">
      <xdr:nvSpPr>
        <xdr:cNvPr id="260" name="テキスト ボックス 259"/>
        <xdr:cNvSpPr txBox="1"/>
      </xdr:nvSpPr>
      <xdr:spPr>
        <a:xfrm>
          <a:off x="15798800" y="14899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15240</xdr:rowOff>
    </xdr:from>
    <xdr:to xmlns:xdr="http://schemas.openxmlformats.org/drawingml/2006/spreadsheetDrawing">
      <xdr:col>72</xdr:col>
      <xdr:colOff>203200</xdr:colOff>
      <xdr:row>86</xdr:row>
      <xdr:rowOff>118745</xdr:rowOff>
    </xdr:to>
    <xdr:cxnSp macro="">
      <xdr:nvCxnSpPr>
        <xdr:cNvPr id="261" name="直線コネクタ 260"/>
        <xdr:cNvCxnSpPr/>
      </xdr:nvCxnSpPr>
      <xdr:spPr>
        <a:xfrm flipV="1">
          <a:off x="14401800" y="1475994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170815</xdr:rowOff>
    </xdr:from>
    <xdr:to xmlns:xdr="http://schemas.openxmlformats.org/drawingml/2006/spreadsheetDrawing">
      <xdr:col>73</xdr:col>
      <xdr:colOff>44450</xdr:colOff>
      <xdr:row>86</xdr:row>
      <xdr:rowOff>100965</xdr:rowOff>
    </xdr:to>
    <xdr:sp macro="" textlink="">
      <xdr:nvSpPr>
        <xdr:cNvPr id="262" name="フローチャート: 判断 261"/>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86360</xdr:rowOff>
    </xdr:from>
    <xdr:ext cx="762000" cy="258445"/>
    <xdr:sp macro="" textlink="">
      <xdr:nvSpPr>
        <xdr:cNvPr id="263" name="テキスト ボックス 262"/>
        <xdr:cNvSpPr txBox="1"/>
      </xdr:nvSpPr>
      <xdr:spPr>
        <a:xfrm>
          <a:off x="14909800" y="14831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84455</xdr:rowOff>
    </xdr:from>
    <xdr:to xmlns:xdr="http://schemas.openxmlformats.org/drawingml/2006/spreadsheetDrawing">
      <xdr:col>68</xdr:col>
      <xdr:colOff>152400</xdr:colOff>
      <xdr:row>86</xdr:row>
      <xdr:rowOff>118745</xdr:rowOff>
    </xdr:to>
    <xdr:cxnSp macro="">
      <xdr:nvCxnSpPr>
        <xdr:cNvPr id="264" name="直線コネクタ 263"/>
        <xdr:cNvCxnSpPr/>
      </xdr:nvCxnSpPr>
      <xdr:spPr>
        <a:xfrm>
          <a:off x="13512800" y="14829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135890</xdr:rowOff>
    </xdr:from>
    <xdr:to xmlns:xdr="http://schemas.openxmlformats.org/drawingml/2006/spreadsheetDrawing">
      <xdr:col>68</xdr:col>
      <xdr:colOff>203200</xdr:colOff>
      <xdr:row>86</xdr:row>
      <xdr:rowOff>66040</xdr:rowOff>
    </xdr:to>
    <xdr:sp macro="" textlink="">
      <xdr:nvSpPr>
        <xdr:cNvPr id="265" name="フローチャート: 判断 264"/>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76200</xdr:rowOff>
    </xdr:from>
    <xdr:ext cx="762000" cy="258445"/>
    <xdr:sp macro="" textlink="">
      <xdr:nvSpPr>
        <xdr:cNvPr id="266" name="テキスト ボックス 265"/>
        <xdr:cNvSpPr txBox="1"/>
      </xdr:nvSpPr>
      <xdr:spPr>
        <a:xfrm>
          <a:off x="14020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67" name="フローチャート: 判断 266"/>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76200</xdr:rowOff>
    </xdr:from>
    <xdr:ext cx="762000" cy="258445"/>
    <xdr:sp macro="" textlink="">
      <xdr:nvSpPr>
        <xdr:cNvPr id="268" name="テキスト ボックス 267"/>
        <xdr:cNvSpPr txBox="1"/>
      </xdr:nvSpPr>
      <xdr:spPr>
        <a:xfrm>
          <a:off x="13131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118745</xdr:rowOff>
    </xdr:from>
    <xdr:to xmlns:xdr="http://schemas.openxmlformats.org/drawingml/2006/spreadsheetDrawing">
      <xdr:col>81</xdr:col>
      <xdr:colOff>95250</xdr:colOff>
      <xdr:row>86</xdr:row>
      <xdr:rowOff>48895</xdr:rowOff>
    </xdr:to>
    <xdr:sp macro="" textlink="">
      <xdr:nvSpPr>
        <xdr:cNvPr id="274" name="楕円 273"/>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135255</xdr:rowOff>
    </xdr:from>
    <xdr:ext cx="762000" cy="258445"/>
    <xdr:sp macro="" textlink="">
      <xdr:nvSpPr>
        <xdr:cNvPr id="275" name="給与水準   （国との比較）該当値テキスト"/>
        <xdr:cNvSpPr txBox="1"/>
      </xdr:nvSpPr>
      <xdr:spPr>
        <a:xfrm>
          <a:off x="17106900" y="1453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118745</xdr:rowOff>
    </xdr:from>
    <xdr:to xmlns:xdr="http://schemas.openxmlformats.org/drawingml/2006/spreadsheetDrawing">
      <xdr:col>77</xdr:col>
      <xdr:colOff>95250</xdr:colOff>
      <xdr:row>86</xdr:row>
      <xdr:rowOff>48895</xdr:rowOff>
    </xdr:to>
    <xdr:sp macro="" textlink="">
      <xdr:nvSpPr>
        <xdr:cNvPr id="276" name="楕円 275"/>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59055</xdr:rowOff>
    </xdr:from>
    <xdr:ext cx="736600" cy="259080"/>
    <xdr:sp macro="" textlink="">
      <xdr:nvSpPr>
        <xdr:cNvPr id="277" name="テキスト ボックス 276"/>
        <xdr:cNvSpPr txBox="1"/>
      </xdr:nvSpPr>
      <xdr:spPr>
        <a:xfrm>
          <a:off x="15798800" y="1446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78" name="楕円 277"/>
        <xdr:cNvSpPr/>
      </xdr:nvSpPr>
      <xdr:spPr>
        <a:xfrm>
          <a:off x="15240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76200</xdr:rowOff>
    </xdr:from>
    <xdr:ext cx="762000" cy="258445"/>
    <xdr:sp macro="" textlink="">
      <xdr:nvSpPr>
        <xdr:cNvPr id="279" name="テキスト ボックス 278"/>
        <xdr:cNvSpPr txBox="1"/>
      </xdr:nvSpPr>
      <xdr:spPr>
        <a:xfrm>
          <a:off x="14909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80" name="楕円 279"/>
        <xdr:cNvSpPr/>
      </xdr:nvSpPr>
      <xdr:spPr>
        <a:xfrm>
          <a:off x="14351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154940</xdr:rowOff>
    </xdr:from>
    <xdr:ext cx="762000" cy="258445"/>
    <xdr:sp macro="" textlink="">
      <xdr:nvSpPr>
        <xdr:cNvPr id="281" name="テキスト ボックス 280"/>
        <xdr:cNvSpPr txBox="1"/>
      </xdr:nvSpPr>
      <xdr:spPr>
        <a:xfrm>
          <a:off x="14020800" y="14899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33655</xdr:rowOff>
    </xdr:from>
    <xdr:to xmlns:xdr="http://schemas.openxmlformats.org/drawingml/2006/spreadsheetDrawing">
      <xdr:col>64</xdr:col>
      <xdr:colOff>152400</xdr:colOff>
      <xdr:row>86</xdr:row>
      <xdr:rowOff>135255</xdr:rowOff>
    </xdr:to>
    <xdr:sp macro="" textlink="">
      <xdr:nvSpPr>
        <xdr:cNvPr id="282" name="楕円 281"/>
        <xdr:cNvSpPr/>
      </xdr:nvSpPr>
      <xdr:spPr>
        <a:xfrm>
          <a:off x="13462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120650</xdr:rowOff>
    </xdr:from>
    <xdr:ext cx="762000" cy="258445"/>
    <xdr:sp macro="" textlink="">
      <xdr:nvSpPr>
        <xdr:cNvPr id="283" name="テキスト ボックス 282"/>
        <xdr:cNvSpPr txBox="1"/>
      </xdr:nvSpPr>
      <xdr:spPr>
        <a:xfrm>
          <a:off x="131318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5" name="テキスト ボックス 284"/>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6" name="テキスト ボックス 285"/>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広大な行政面積を有し、保育所等の公共施設も点在していることから、人口千人当たりの職員数については全国・県平均より高い状況で推移している。令和４年４月１日時点の正規職員数は、前年と比較し△１３人となっているが、今後も住民サービスの維持に配慮しつつ、既存施設の統廃合や業務の民間委託等を積極的に進めるとともに、今後の定年延長制度を踏まえ、総人件費を意識した定員管理を行っていくことが重要である。</a:t>
          </a:r>
          <a:endParaRPr lang="ja-JP" altLang="ja-JP" sz="1400">
            <a:effectLst/>
          </a:endParaRPr>
        </a:p>
        <a:p>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7" name="テキスト ボックス 306"/>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9" name="テキスト ボックス 308"/>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17780</xdr:rowOff>
    </xdr:from>
    <xdr:to xmlns:xdr="http://schemas.openxmlformats.org/drawingml/2006/spreadsheetDrawing">
      <xdr:col>81</xdr:col>
      <xdr:colOff>44450</xdr:colOff>
      <xdr:row>67</xdr:row>
      <xdr:rowOff>148590</xdr:rowOff>
    </xdr:to>
    <xdr:cxnSp macro="">
      <xdr:nvCxnSpPr>
        <xdr:cNvPr id="313" name="直線コネクタ 312"/>
        <xdr:cNvCxnSpPr/>
      </xdr:nvCxnSpPr>
      <xdr:spPr>
        <a:xfrm flipV="1">
          <a:off x="17018000" y="10133330"/>
          <a:ext cx="0" cy="1502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120650</xdr:rowOff>
    </xdr:from>
    <xdr:ext cx="762000" cy="258445"/>
    <xdr:sp macro="" textlink="">
      <xdr:nvSpPr>
        <xdr:cNvPr id="314" name="定員管理の状況最小値テキスト"/>
        <xdr:cNvSpPr txBox="1"/>
      </xdr:nvSpPr>
      <xdr:spPr>
        <a:xfrm>
          <a:off x="17106900" y="11607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148590</xdr:rowOff>
    </xdr:from>
    <xdr:to xmlns:xdr="http://schemas.openxmlformats.org/drawingml/2006/spreadsheetDrawing">
      <xdr:col>81</xdr:col>
      <xdr:colOff>133350</xdr:colOff>
      <xdr:row>67</xdr:row>
      <xdr:rowOff>148590</xdr:rowOff>
    </xdr:to>
    <xdr:cxnSp macro="">
      <xdr:nvCxnSpPr>
        <xdr:cNvPr id="315" name="直線コネクタ 314"/>
        <xdr:cNvCxnSpPr/>
      </xdr:nvCxnSpPr>
      <xdr:spPr>
        <a:xfrm>
          <a:off x="16929100" y="1163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104140</xdr:rowOff>
    </xdr:from>
    <xdr:ext cx="762000" cy="259080"/>
    <xdr:sp macro="" textlink="">
      <xdr:nvSpPr>
        <xdr:cNvPr id="316" name="定員管理の状況最大値テキスト"/>
        <xdr:cNvSpPr txBox="1"/>
      </xdr:nvSpPr>
      <xdr:spPr>
        <a:xfrm>
          <a:off x="17106900" y="987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17780</xdr:rowOff>
    </xdr:from>
    <xdr:to xmlns:xdr="http://schemas.openxmlformats.org/drawingml/2006/spreadsheetDrawing">
      <xdr:col>81</xdr:col>
      <xdr:colOff>133350</xdr:colOff>
      <xdr:row>59</xdr:row>
      <xdr:rowOff>17780</xdr:rowOff>
    </xdr:to>
    <xdr:cxnSp macro="">
      <xdr:nvCxnSpPr>
        <xdr:cNvPr id="317" name="直線コネクタ 316"/>
        <xdr:cNvCxnSpPr/>
      </xdr:nvCxnSpPr>
      <xdr:spPr>
        <a:xfrm>
          <a:off x="169291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139065</xdr:rowOff>
    </xdr:from>
    <xdr:to xmlns:xdr="http://schemas.openxmlformats.org/drawingml/2006/spreadsheetDrawing">
      <xdr:col>81</xdr:col>
      <xdr:colOff>44450</xdr:colOff>
      <xdr:row>66</xdr:row>
      <xdr:rowOff>140970</xdr:rowOff>
    </xdr:to>
    <xdr:cxnSp macro="">
      <xdr:nvCxnSpPr>
        <xdr:cNvPr id="318" name="直線コネクタ 317"/>
        <xdr:cNvCxnSpPr/>
      </xdr:nvCxnSpPr>
      <xdr:spPr>
        <a:xfrm flipV="1">
          <a:off x="16179800" y="114547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46355</xdr:rowOff>
    </xdr:from>
    <xdr:ext cx="762000" cy="259080"/>
    <xdr:sp macro="" textlink="">
      <xdr:nvSpPr>
        <xdr:cNvPr id="319" name="定員管理の状況平均値テキスト"/>
        <xdr:cNvSpPr txBox="1"/>
      </xdr:nvSpPr>
      <xdr:spPr>
        <a:xfrm>
          <a:off x="17106900" y="10504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29845</xdr:rowOff>
    </xdr:from>
    <xdr:to xmlns:xdr="http://schemas.openxmlformats.org/drawingml/2006/spreadsheetDrawing">
      <xdr:col>81</xdr:col>
      <xdr:colOff>95250</xdr:colOff>
      <xdr:row>62</xdr:row>
      <xdr:rowOff>132080</xdr:rowOff>
    </xdr:to>
    <xdr:sp macro="" textlink="">
      <xdr:nvSpPr>
        <xdr:cNvPr id="320" name="フローチャート: 判断 319"/>
        <xdr:cNvSpPr/>
      </xdr:nvSpPr>
      <xdr:spPr>
        <a:xfrm>
          <a:off x="16967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109220</xdr:rowOff>
    </xdr:from>
    <xdr:to xmlns:xdr="http://schemas.openxmlformats.org/drawingml/2006/spreadsheetDrawing">
      <xdr:col>77</xdr:col>
      <xdr:colOff>44450</xdr:colOff>
      <xdr:row>66</xdr:row>
      <xdr:rowOff>140970</xdr:rowOff>
    </xdr:to>
    <xdr:cxnSp macro="">
      <xdr:nvCxnSpPr>
        <xdr:cNvPr id="321" name="直線コネクタ 320"/>
        <xdr:cNvCxnSpPr/>
      </xdr:nvCxnSpPr>
      <xdr:spPr>
        <a:xfrm>
          <a:off x="15290800" y="114249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13970</xdr:rowOff>
    </xdr:from>
    <xdr:to xmlns:xdr="http://schemas.openxmlformats.org/drawingml/2006/spreadsheetDrawing">
      <xdr:col>77</xdr:col>
      <xdr:colOff>95250</xdr:colOff>
      <xdr:row>62</xdr:row>
      <xdr:rowOff>115570</xdr:rowOff>
    </xdr:to>
    <xdr:sp macro="" textlink="">
      <xdr:nvSpPr>
        <xdr:cNvPr id="322" name="フローチャート: 判断 321"/>
        <xdr:cNvSpPr/>
      </xdr:nvSpPr>
      <xdr:spPr>
        <a:xfrm>
          <a:off x="161290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125730</xdr:rowOff>
    </xdr:from>
    <xdr:ext cx="736600" cy="259080"/>
    <xdr:sp macro="" textlink="">
      <xdr:nvSpPr>
        <xdr:cNvPr id="323" name="テキスト ボックス 322"/>
        <xdr:cNvSpPr txBox="1"/>
      </xdr:nvSpPr>
      <xdr:spPr>
        <a:xfrm>
          <a:off x="15798800" y="1041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109220</xdr:rowOff>
    </xdr:from>
    <xdr:to xmlns:xdr="http://schemas.openxmlformats.org/drawingml/2006/spreadsheetDrawing">
      <xdr:col>72</xdr:col>
      <xdr:colOff>203200</xdr:colOff>
      <xdr:row>66</xdr:row>
      <xdr:rowOff>116840</xdr:rowOff>
    </xdr:to>
    <xdr:cxnSp macro="">
      <xdr:nvCxnSpPr>
        <xdr:cNvPr id="324" name="直線コネクタ 323"/>
        <xdr:cNvCxnSpPr/>
      </xdr:nvCxnSpPr>
      <xdr:spPr>
        <a:xfrm flipV="1">
          <a:off x="14401800" y="114249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154940</xdr:rowOff>
    </xdr:from>
    <xdr:to xmlns:xdr="http://schemas.openxmlformats.org/drawingml/2006/spreadsheetDrawing">
      <xdr:col>73</xdr:col>
      <xdr:colOff>44450</xdr:colOff>
      <xdr:row>63</xdr:row>
      <xdr:rowOff>84455</xdr:rowOff>
    </xdr:to>
    <xdr:sp macro="" textlink="">
      <xdr:nvSpPr>
        <xdr:cNvPr id="325" name="フローチャート: 判断 324"/>
        <xdr:cNvSpPr/>
      </xdr:nvSpPr>
      <xdr:spPr>
        <a:xfrm>
          <a:off x="15240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94615</xdr:rowOff>
    </xdr:from>
    <xdr:ext cx="762000" cy="259080"/>
    <xdr:sp macro="" textlink="">
      <xdr:nvSpPr>
        <xdr:cNvPr id="326" name="テキスト ボックス 325"/>
        <xdr:cNvSpPr txBox="1"/>
      </xdr:nvSpPr>
      <xdr:spPr>
        <a:xfrm>
          <a:off x="14909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66</xdr:row>
      <xdr:rowOff>78740</xdr:rowOff>
    </xdr:from>
    <xdr:to xmlns:xdr="http://schemas.openxmlformats.org/drawingml/2006/spreadsheetDrawing">
      <xdr:col>68</xdr:col>
      <xdr:colOff>152400</xdr:colOff>
      <xdr:row>66</xdr:row>
      <xdr:rowOff>116840</xdr:rowOff>
    </xdr:to>
    <xdr:cxnSp macro="">
      <xdr:nvCxnSpPr>
        <xdr:cNvPr id="327" name="直線コネクタ 326"/>
        <xdr:cNvCxnSpPr/>
      </xdr:nvCxnSpPr>
      <xdr:spPr>
        <a:xfrm>
          <a:off x="13512800" y="113944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162560</xdr:rowOff>
    </xdr:from>
    <xdr:to xmlns:xdr="http://schemas.openxmlformats.org/drawingml/2006/spreadsheetDrawing">
      <xdr:col>68</xdr:col>
      <xdr:colOff>203200</xdr:colOff>
      <xdr:row>63</xdr:row>
      <xdr:rowOff>92710</xdr:rowOff>
    </xdr:to>
    <xdr:sp macro="" textlink="">
      <xdr:nvSpPr>
        <xdr:cNvPr id="328" name="フローチャート: 判断 327"/>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102870</xdr:rowOff>
    </xdr:from>
    <xdr:ext cx="762000" cy="259080"/>
    <xdr:sp macro="" textlink="">
      <xdr:nvSpPr>
        <xdr:cNvPr id="329" name="テキスト ボックス 328"/>
        <xdr:cNvSpPr txBox="1"/>
      </xdr:nvSpPr>
      <xdr:spPr>
        <a:xfrm>
          <a:off x="14020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154940</xdr:rowOff>
    </xdr:from>
    <xdr:to xmlns:xdr="http://schemas.openxmlformats.org/drawingml/2006/spreadsheetDrawing">
      <xdr:col>64</xdr:col>
      <xdr:colOff>152400</xdr:colOff>
      <xdr:row>63</xdr:row>
      <xdr:rowOff>84455</xdr:rowOff>
    </xdr:to>
    <xdr:sp macro="" textlink="">
      <xdr:nvSpPr>
        <xdr:cNvPr id="330" name="フローチャート: 判断 329"/>
        <xdr:cNvSpPr/>
      </xdr:nvSpPr>
      <xdr:spPr>
        <a:xfrm>
          <a:off x="13462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94615</xdr:rowOff>
    </xdr:from>
    <xdr:ext cx="762000" cy="259080"/>
    <xdr:sp macro="" textlink="">
      <xdr:nvSpPr>
        <xdr:cNvPr id="331" name="テキスト ボックス 330"/>
        <xdr:cNvSpPr txBox="1"/>
      </xdr:nvSpPr>
      <xdr:spPr>
        <a:xfrm>
          <a:off x="13131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88265</xdr:rowOff>
    </xdr:from>
    <xdr:to xmlns:xdr="http://schemas.openxmlformats.org/drawingml/2006/spreadsheetDrawing">
      <xdr:col>81</xdr:col>
      <xdr:colOff>95250</xdr:colOff>
      <xdr:row>67</xdr:row>
      <xdr:rowOff>18415</xdr:rowOff>
    </xdr:to>
    <xdr:sp macro="" textlink="">
      <xdr:nvSpPr>
        <xdr:cNvPr id="337" name="楕円 336"/>
        <xdr:cNvSpPr/>
      </xdr:nvSpPr>
      <xdr:spPr>
        <a:xfrm>
          <a:off x="16967200" y="114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60325</xdr:rowOff>
    </xdr:from>
    <xdr:ext cx="762000" cy="259080"/>
    <xdr:sp macro="" textlink="">
      <xdr:nvSpPr>
        <xdr:cNvPr id="338" name="定員管理の状況該当値テキスト"/>
        <xdr:cNvSpPr txBox="1"/>
      </xdr:nvSpPr>
      <xdr:spPr>
        <a:xfrm>
          <a:off x="17106900" y="1137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90170</xdr:rowOff>
    </xdr:from>
    <xdr:to xmlns:xdr="http://schemas.openxmlformats.org/drawingml/2006/spreadsheetDrawing">
      <xdr:col>77</xdr:col>
      <xdr:colOff>95250</xdr:colOff>
      <xdr:row>67</xdr:row>
      <xdr:rowOff>20320</xdr:rowOff>
    </xdr:to>
    <xdr:sp macro="" textlink="">
      <xdr:nvSpPr>
        <xdr:cNvPr id="339" name="楕円 338"/>
        <xdr:cNvSpPr/>
      </xdr:nvSpPr>
      <xdr:spPr>
        <a:xfrm>
          <a:off x="16129000" y="114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5080</xdr:rowOff>
    </xdr:from>
    <xdr:ext cx="736600" cy="259080"/>
    <xdr:sp macro="" textlink="">
      <xdr:nvSpPr>
        <xdr:cNvPr id="340" name="テキスト ボックス 339"/>
        <xdr:cNvSpPr txBox="1"/>
      </xdr:nvSpPr>
      <xdr:spPr>
        <a:xfrm>
          <a:off x="15798800" y="1149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57785</xdr:rowOff>
    </xdr:from>
    <xdr:to xmlns:xdr="http://schemas.openxmlformats.org/drawingml/2006/spreadsheetDrawing">
      <xdr:col>73</xdr:col>
      <xdr:colOff>44450</xdr:colOff>
      <xdr:row>66</xdr:row>
      <xdr:rowOff>159385</xdr:rowOff>
    </xdr:to>
    <xdr:sp macro="" textlink="">
      <xdr:nvSpPr>
        <xdr:cNvPr id="341" name="楕円 340"/>
        <xdr:cNvSpPr/>
      </xdr:nvSpPr>
      <xdr:spPr>
        <a:xfrm>
          <a:off x="15240000" y="113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144145</xdr:rowOff>
    </xdr:from>
    <xdr:ext cx="762000" cy="258445"/>
    <xdr:sp macro="" textlink="">
      <xdr:nvSpPr>
        <xdr:cNvPr id="342" name="テキスト ボックス 341"/>
        <xdr:cNvSpPr txBox="1"/>
      </xdr:nvSpPr>
      <xdr:spPr>
        <a:xfrm>
          <a:off x="14909800" y="11459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66</xdr:row>
      <xdr:rowOff>66040</xdr:rowOff>
    </xdr:from>
    <xdr:to xmlns:xdr="http://schemas.openxmlformats.org/drawingml/2006/spreadsheetDrawing">
      <xdr:col>68</xdr:col>
      <xdr:colOff>203200</xdr:colOff>
      <xdr:row>66</xdr:row>
      <xdr:rowOff>167640</xdr:rowOff>
    </xdr:to>
    <xdr:sp macro="" textlink="">
      <xdr:nvSpPr>
        <xdr:cNvPr id="343" name="楕円 342"/>
        <xdr:cNvSpPr/>
      </xdr:nvSpPr>
      <xdr:spPr>
        <a:xfrm>
          <a:off x="14351000" y="113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152400</xdr:rowOff>
    </xdr:from>
    <xdr:ext cx="762000" cy="259080"/>
    <xdr:sp macro="" textlink="">
      <xdr:nvSpPr>
        <xdr:cNvPr id="344" name="テキスト ボックス 343"/>
        <xdr:cNvSpPr txBox="1"/>
      </xdr:nvSpPr>
      <xdr:spPr>
        <a:xfrm>
          <a:off x="14020800" y="1146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66</xdr:row>
      <xdr:rowOff>27940</xdr:rowOff>
    </xdr:from>
    <xdr:to xmlns:xdr="http://schemas.openxmlformats.org/drawingml/2006/spreadsheetDrawing">
      <xdr:col>64</xdr:col>
      <xdr:colOff>152400</xdr:colOff>
      <xdr:row>66</xdr:row>
      <xdr:rowOff>129540</xdr:rowOff>
    </xdr:to>
    <xdr:sp macro="" textlink="">
      <xdr:nvSpPr>
        <xdr:cNvPr id="345" name="楕円 344"/>
        <xdr:cNvSpPr/>
      </xdr:nvSpPr>
      <xdr:spPr>
        <a:xfrm>
          <a:off x="13462000" y="113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114300</xdr:rowOff>
    </xdr:from>
    <xdr:ext cx="762000" cy="259080"/>
    <xdr:sp macro="" textlink="">
      <xdr:nvSpPr>
        <xdr:cNvPr id="346" name="テキスト ボックス 345"/>
        <xdr:cNvSpPr txBox="1"/>
      </xdr:nvSpPr>
      <xdr:spPr>
        <a:xfrm>
          <a:off x="13131800" y="1143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事業採択過程において厳しい事業費の精査や交付税措置率の高い市債発行を行ってきたことから、全国平均を下回る5.</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ポイント下回った。その一方で、合併特例債の発行が終了し償還額が増加したことなどにより、前年度と比べると0.</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増加しているため、不要不急の事業を精査しつつ政策効果の高いものを採択し、市債発行を抑制するとともに、発行に当たっては交付税措置の手厚いものを取捨選択し、実質的な負担が増加しないように努める必要があ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6" name="テキスト ボックス 365"/>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8" name="テキスト ボックス 367"/>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50165</xdr:rowOff>
    </xdr:from>
    <xdr:to xmlns:xdr="http://schemas.openxmlformats.org/drawingml/2006/spreadsheetDrawing">
      <xdr:col>81</xdr:col>
      <xdr:colOff>44450</xdr:colOff>
      <xdr:row>45</xdr:row>
      <xdr:rowOff>60960</xdr:rowOff>
    </xdr:to>
    <xdr:cxnSp macro="">
      <xdr:nvCxnSpPr>
        <xdr:cNvPr id="373" name="直線コネクタ 372"/>
        <xdr:cNvCxnSpPr/>
      </xdr:nvCxnSpPr>
      <xdr:spPr>
        <a:xfrm flipV="1">
          <a:off x="17018000" y="6222365"/>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33020</xdr:rowOff>
    </xdr:from>
    <xdr:ext cx="762000" cy="259080"/>
    <xdr:sp macro="" textlink="">
      <xdr:nvSpPr>
        <xdr:cNvPr id="374"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60960</xdr:rowOff>
    </xdr:from>
    <xdr:to xmlns:xdr="http://schemas.openxmlformats.org/drawingml/2006/spreadsheetDrawing">
      <xdr:col>81</xdr:col>
      <xdr:colOff>133350</xdr:colOff>
      <xdr:row>45</xdr:row>
      <xdr:rowOff>60960</xdr:rowOff>
    </xdr:to>
    <xdr:cxnSp macro="">
      <xdr:nvCxnSpPr>
        <xdr:cNvPr id="375" name="直線コネクタ 374"/>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136525</xdr:rowOff>
    </xdr:from>
    <xdr:ext cx="762000" cy="258445"/>
    <xdr:sp macro="" textlink="">
      <xdr:nvSpPr>
        <xdr:cNvPr id="376" name="公債費負担の状況最大値テキスト"/>
        <xdr:cNvSpPr txBox="1"/>
      </xdr:nvSpPr>
      <xdr:spPr>
        <a:xfrm>
          <a:off x="17106900" y="5965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50165</xdr:rowOff>
    </xdr:from>
    <xdr:to xmlns:xdr="http://schemas.openxmlformats.org/drawingml/2006/spreadsheetDrawing">
      <xdr:col>81</xdr:col>
      <xdr:colOff>133350</xdr:colOff>
      <xdr:row>36</xdr:row>
      <xdr:rowOff>50165</xdr:rowOff>
    </xdr:to>
    <xdr:cxnSp macro="">
      <xdr:nvCxnSpPr>
        <xdr:cNvPr id="377" name="直線コネクタ 376"/>
        <xdr:cNvCxnSpPr/>
      </xdr:nvCxnSpPr>
      <xdr:spPr>
        <a:xfrm>
          <a:off x="16929100" y="622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57150</xdr:rowOff>
    </xdr:from>
    <xdr:to xmlns:xdr="http://schemas.openxmlformats.org/drawingml/2006/spreadsheetDrawing">
      <xdr:col>81</xdr:col>
      <xdr:colOff>44450</xdr:colOff>
      <xdr:row>39</xdr:row>
      <xdr:rowOff>95885</xdr:rowOff>
    </xdr:to>
    <xdr:cxnSp macro="">
      <xdr:nvCxnSpPr>
        <xdr:cNvPr id="378" name="直線コネクタ 377"/>
        <xdr:cNvCxnSpPr/>
      </xdr:nvCxnSpPr>
      <xdr:spPr>
        <a:xfrm>
          <a:off x="16179800" y="674370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132715</xdr:rowOff>
    </xdr:from>
    <xdr:ext cx="762000" cy="258445"/>
    <xdr:sp macro="" textlink="">
      <xdr:nvSpPr>
        <xdr:cNvPr id="379" name="公債費負担の状況平均値テキスト"/>
        <xdr:cNvSpPr txBox="1"/>
      </xdr:nvSpPr>
      <xdr:spPr>
        <a:xfrm>
          <a:off x="17106900" y="6819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160655</xdr:rowOff>
    </xdr:from>
    <xdr:to xmlns:xdr="http://schemas.openxmlformats.org/drawingml/2006/spreadsheetDrawing">
      <xdr:col>81</xdr:col>
      <xdr:colOff>95250</xdr:colOff>
      <xdr:row>40</xdr:row>
      <xdr:rowOff>90805</xdr:rowOff>
    </xdr:to>
    <xdr:sp macro="" textlink="">
      <xdr:nvSpPr>
        <xdr:cNvPr id="380" name="フローチャート: 判断 379"/>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47625</xdr:rowOff>
    </xdr:from>
    <xdr:to xmlns:xdr="http://schemas.openxmlformats.org/drawingml/2006/spreadsheetDrawing">
      <xdr:col>77</xdr:col>
      <xdr:colOff>44450</xdr:colOff>
      <xdr:row>39</xdr:row>
      <xdr:rowOff>57150</xdr:rowOff>
    </xdr:to>
    <xdr:cxnSp macro="">
      <xdr:nvCxnSpPr>
        <xdr:cNvPr id="381" name="直線コネクタ 380"/>
        <xdr:cNvCxnSpPr/>
      </xdr:nvCxnSpPr>
      <xdr:spPr>
        <a:xfrm>
          <a:off x="15290800" y="67341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160655</xdr:rowOff>
    </xdr:from>
    <xdr:to xmlns:xdr="http://schemas.openxmlformats.org/drawingml/2006/spreadsheetDrawing">
      <xdr:col>77</xdr:col>
      <xdr:colOff>95250</xdr:colOff>
      <xdr:row>40</xdr:row>
      <xdr:rowOff>90805</xdr:rowOff>
    </xdr:to>
    <xdr:sp macro="" textlink="">
      <xdr:nvSpPr>
        <xdr:cNvPr id="382" name="フローチャート: 判断 381"/>
        <xdr:cNvSpPr/>
      </xdr:nvSpPr>
      <xdr:spPr>
        <a:xfrm>
          <a:off x="16129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75565</xdr:rowOff>
    </xdr:from>
    <xdr:ext cx="736600" cy="258445"/>
    <xdr:sp macro="" textlink="">
      <xdr:nvSpPr>
        <xdr:cNvPr id="383" name="テキスト ボックス 382"/>
        <xdr:cNvSpPr txBox="1"/>
      </xdr:nvSpPr>
      <xdr:spPr>
        <a:xfrm>
          <a:off x="15798800" y="6933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47625</xdr:rowOff>
    </xdr:from>
    <xdr:to xmlns:xdr="http://schemas.openxmlformats.org/drawingml/2006/spreadsheetDrawing">
      <xdr:col>72</xdr:col>
      <xdr:colOff>203200</xdr:colOff>
      <xdr:row>39</xdr:row>
      <xdr:rowOff>66675</xdr:rowOff>
    </xdr:to>
    <xdr:cxnSp macro="">
      <xdr:nvCxnSpPr>
        <xdr:cNvPr id="384" name="直線コネクタ 383"/>
        <xdr:cNvCxnSpPr/>
      </xdr:nvCxnSpPr>
      <xdr:spPr>
        <a:xfrm flipV="1">
          <a:off x="14401800" y="67341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162560</xdr:rowOff>
    </xdr:from>
    <xdr:ext cx="762000" cy="259080"/>
    <xdr:sp macro="" textlink="">
      <xdr:nvSpPr>
        <xdr:cNvPr id="386" name="テキスト ボックス 385"/>
        <xdr:cNvSpPr txBox="1"/>
      </xdr:nvSpPr>
      <xdr:spPr>
        <a:xfrm>
          <a:off x="14909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66675</xdr:rowOff>
    </xdr:from>
    <xdr:to xmlns:xdr="http://schemas.openxmlformats.org/drawingml/2006/spreadsheetDrawing">
      <xdr:col>68</xdr:col>
      <xdr:colOff>152400</xdr:colOff>
      <xdr:row>39</xdr:row>
      <xdr:rowOff>76200</xdr:rowOff>
    </xdr:to>
    <xdr:cxnSp macro="">
      <xdr:nvCxnSpPr>
        <xdr:cNvPr id="387" name="直線コネクタ 386"/>
        <xdr:cNvCxnSpPr/>
      </xdr:nvCxnSpPr>
      <xdr:spPr>
        <a:xfrm flipV="1">
          <a:off x="13512800" y="67532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95250</xdr:rowOff>
    </xdr:from>
    <xdr:to xmlns:xdr="http://schemas.openxmlformats.org/drawingml/2006/spreadsheetDrawing">
      <xdr:col>68</xdr:col>
      <xdr:colOff>203200</xdr:colOff>
      <xdr:row>41</xdr:row>
      <xdr:rowOff>25400</xdr:rowOff>
    </xdr:to>
    <xdr:sp macro="" textlink="">
      <xdr:nvSpPr>
        <xdr:cNvPr id="388" name="フローチャート: 判断 387"/>
        <xdr:cNvSpPr/>
      </xdr:nvSpPr>
      <xdr:spPr>
        <a:xfrm>
          <a:off x="14351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10160</xdr:rowOff>
    </xdr:from>
    <xdr:ext cx="762000" cy="259080"/>
    <xdr:sp macro="" textlink="">
      <xdr:nvSpPr>
        <xdr:cNvPr id="389" name="テキスト ボックス 388"/>
        <xdr:cNvSpPr txBox="1"/>
      </xdr:nvSpPr>
      <xdr:spPr>
        <a:xfrm>
          <a:off x="140208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105410</xdr:rowOff>
    </xdr:from>
    <xdr:to xmlns:xdr="http://schemas.openxmlformats.org/drawingml/2006/spreadsheetDrawing">
      <xdr:col>64</xdr:col>
      <xdr:colOff>152400</xdr:colOff>
      <xdr:row>41</xdr:row>
      <xdr:rowOff>35560</xdr:rowOff>
    </xdr:to>
    <xdr:sp macro="" textlink="">
      <xdr:nvSpPr>
        <xdr:cNvPr id="390" name="フローチャート: 判断 389"/>
        <xdr:cNvSpPr/>
      </xdr:nvSpPr>
      <xdr:spPr>
        <a:xfrm>
          <a:off x="134620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20320</xdr:rowOff>
    </xdr:from>
    <xdr:ext cx="762000" cy="258445"/>
    <xdr:sp macro="" textlink="">
      <xdr:nvSpPr>
        <xdr:cNvPr id="391" name="テキスト ボックス 390"/>
        <xdr:cNvSpPr txBox="1"/>
      </xdr:nvSpPr>
      <xdr:spPr>
        <a:xfrm>
          <a:off x="13131800" y="7049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45085</xdr:rowOff>
    </xdr:from>
    <xdr:to xmlns:xdr="http://schemas.openxmlformats.org/drawingml/2006/spreadsheetDrawing">
      <xdr:col>81</xdr:col>
      <xdr:colOff>95250</xdr:colOff>
      <xdr:row>39</xdr:row>
      <xdr:rowOff>146685</xdr:rowOff>
    </xdr:to>
    <xdr:sp macro="" textlink="">
      <xdr:nvSpPr>
        <xdr:cNvPr id="397" name="楕円 396"/>
        <xdr:cNvSpPr/>
      </xdr:nvSpPr>
      <xdr:spPr>
        <a:xfrm>
          <a:off x="169672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61595</xdr:rowOff>
    </xdr:from>
    <xdr:ext cx="762000" cy="259080"/>
    <xdr:sp macro="" textlink="">
      <xdr:nvSpPr>
        <xdr:cNvPr id="398" name="公債費負担の状況該当値テキスト"/>
        <xdr:cNvSpPr txBox="1"/>
      </xdr:nvSpPr>
      <xdr:spPr>
        <a:xfrm>
          <a:off x="171069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6350</xdr:rowOff>
    </xdr:from>
    <xdr:to xmlns:xdr="http://schemas.openxmlformats.org/drawingml/2006/spreadsheetDrawing">
      <xdr:col>77</xdr:col>
      <xdr:colOff>95250</xdr:colOff>
      <xdr:row>39</xdr:row>
      <xdr:rowOff>107950</xdr:rowOff>
    </xdr:to>
    <xdr:sp macro="" textlink="">
      <xdr:nvSpPr>
        <xdr:cNvPr id="399" name="楕円 398"/>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118110</xdr:rowOff>
    </xdr:from>
    <xdr:ext cx="736600" cy="259080"/>
    <xdr:sp macro="" textlink="">
      <xdr:nvSpPr>
        <xdr:cNvPr id="400" name="テキスト ボックス 399"/>
        <xdr:cNvSpPr txBox="1"/>
      </xdr:nvSpPr>
      <xdr:spPr>
        <a:xfrm>
          <a:off x="15798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168275</xdr:rowOff>
    </xdr:from>
    <xdr:to xmlns:xdr="http://schemas.openxmlformats.org/drawingml/2006/spreadsheetDrawing">
      <xdr:col>73</xdr:col>
      <xdr:colOff>44450</xdr:colOff>
      <xdr:row>39</xdr:row>
      <xdr:rowOff>98425</xdr:rowOff>
    </xdr:to>
    <xdr:sp macro="" textlink="">
      <xdr:nvSpPr>
        <xdr:cNvPr id="401" name="楕円 400"/>
        <xdr:cNvSpPr/>
      </xdr:nvSpPr>
      <xdr:spPr>
        <a:xfrm>
          <a:off x="152400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109220</xdr:rowOff>
    </xdr:from>
    <xdr:ext cx="762000" cy="258445"/>
    <xdr:sp macro="" textlink="">
      <xdr:nvSpPr>
        <xdr:cNvPr id="402" name="テキスト ボックス 401"/>
        <xdr:cNvSpPr txBox="1"/>
      </xdr:nvSpPr>
      <xdr:spPr>
        <a:xfrm>
          <a:off x="14909800" y="6452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15875</xdr:rowOff>
    </xdr:from>
    <xdr:to xmlns:xdr="http://schemas.openxmlformats.org/drawingml/2006/spreadsheetDrawing">
      <xdr:col>68</xdr:col>
      <xdr:colOff>203200</xdr:colOff>
      <xdr:row>39</xdr:row>
      <xdr:rowOff>117475</xdr:rowOff>
    </xdr:to>
    <xdr:sp macro="" textlink="">
      <xdr:nvSpPr>
        <xdr:cNvPr id="403" name="楕円 402"/>
        <xdr:cNvSpPr/>
      </xdr:nvSpPr>
      <xdr:spPr>
        <a:xfrm>
          <a:off x="143510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127635</xdr:rowOff>
    </xdr:from>
    <xdr:ext cx="762000" cy="259080"/>
    <xdr:sp macro="" textlink="">
      <xdr:nvSpPr>
        <xdr:cNvPr id="404" name="テキスト ボックス 403"/>
        <xdr:cNvSpPr txBox="1"/>
      </xdr:nvSpPr>
      <xdr:spPr>
        <a:xfrm>
          <a:off x="14020800" y="6471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25400</xdr:rowOff>
    </xdr:from>
    <xdr:to xmlns:xdr="http://schemas.openxmlformats.org/drawingml/2006/spreadsheetDrawing">
      <xdr:col>64</xdr:col>
      <xdr:colOff>152400</xdr:colOff>
      <xdr:row>39</xdr:row>
      <xdr:rowOff>127000</xdr:rowOff>
    </xdr:to>
    <xdr:sp macro="" textlink="">
      <xdr:nvSpPr>
        <xdr:cNvPr id="405" name="楕円 404"/>
        <xdr:cNvSpPr/>
      </xdr:nvSpPr>
      <xdr:spPr>
        <a:xfrm>
          <a:off x="134620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137160</xdr:rowOff>
    </xdr:from>
    <xdr:ext cx="762000" cy="259080"/>
    <xdr:sp macro="" textlink="">
      <xdr:nvSpPr>
        <xdr:cNvPr id="406" name="テキスト ボックス 405"/>
        <xdr:cNvSpPr txBox="1"/>
      </xdr:nvSpPr>
      <xdr:spPr>
        <a:xfrm>
          <a:off x="13131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9" name="テキスト ボックス 408"/>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充当可能財源等が将来負担額を上回っているため、将来負担比率の値は生じていない。主な要因としては、財政調整基金をはじめとする充当可能基金が約</a:t>
          </a:r>
          <a:r>
            <a:rPr kumimoji="1" lang="en-US" altLang="ja-JP" sz="1000">
              <a:solidFill>
                <a:schemeClr val="dk1"/>
              </a:solidFill>
              <a:effectLst/>
              <a:latin typeface="+mn-lt"/>
              <a:ea typeface="+mn-ea"/>
              <a:cs typeface="+mn-cs"/>
            </a:rPr>
            <a:t>202</a:t>
          </a:r>
          <a:r>
            <a:rPr kumimoji="1" lang="ja-JP" altLang="ja-JP" sz="1000">
              <a:solidFill>
                <a:schemeClr val="dk1"/>
              </a:solidFill>
              <a:effectLst/>
              <a:latin typeface="+mn-lt"/>
              <a:ea typeface="+mn-ea"/>
              <a:cs typeface="+mn-cs"/>
            </a:rPr>
            <a:t>億円にのぼるほか、交付税算入率が高い地方債を優先して発行していることなどから、将来負担額が抑えられていると分析している。分母となる市税収入等では立地企業の業績に大きな影響を受ける税収構造であることから、財源不足を安易に財政調整基金からの繰入金で賄うことのないよう日頃より徴収強化を図り、慎重な基金運営に努めるとともに、将来負担額の増加の原因となる市債発行を財源とする投資事業については、採択過程において厳しく精査するなど堅実な財政運営に努めることが必要である。</a:t>
          </a:r>
          <a:endParaRPr lang="ja-JP" altLang="ja-JP" sz="11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0" name="テキスト ボックス 419"/>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3" name="直線コネクタ 422"/>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4" name="テキスト ボックス 423"/>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5" name="直線コネクタ 424"/>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6" name="テキスト ボックス 425"/>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7" name="直線コネクタ 426"/>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8" name="テキスト ボックス 427"/>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9" name="直線コネクタ 428"/>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0" name="テキスト ボックス 429"/>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1" name="直線コネクタ 430"/>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2" name="テキスト ボックス 431"/>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3" name="直線コネクタ 432"/>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4" name="テキスト ボックス 433"/>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34925</xdr:rowOff>
    </xdr:to>
    <xdr:cxnSp macro="">
      <xdr:nvCxnSpPr>
        <xdr:cNvPr id="437" name="直線コネクタ 436"/>
        <xdr:cNvCxnSpPr/>
      </xdr:nvCxnSpPr>
      <xdr:spPr>
        <a:xfrm flipV="1">
          <a:off x="17018000" y="23133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38"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39" name="直線コネクタ 438"/>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0"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1" name="直線コネクタ 440"/>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151765</xdr:rowOff>
    </xdr:from>
    <xdr:ext cx="762000" cy="259080"/>
    <xdr:sp macro="" textlink="">
      <xdr:nvSpPr>
        <xdr:cNvPr id="442" name="将来負担の状況平均値テキスト"/>
        <xdr:cNvSpPr txBox="1"/>
      </xdr:nvSpPr>
      <xdr:spPr>
        <a:xfrm>
          <a:off x="17106900" y="2380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8255</xdr:rowOff>
    </xdr:from>
    <xdr:to xmlns:xdr="http://schemas.openxmlformats.org/drawingml/2006/spreadsheetDrawing">
      <xdr:col>81</xdr:col>
      <xdr:colOff>95250</xdr:colOff>
      <xdr:row>14</xdr:row>
      <xdr:rowOff>109855</xdr:rowOff>
    </xdr:to>
    <xdr:sp macro="" textlink="">
      <xdr:nvSpPr>
        <xdr:cNvPr id="443" name="フローチャート: 判断 442"/>
        <xdr:cNvSpPr/>
      </xdr:nvSpPr>
      <xdr:spPr>
        <a:xfrm>
          <a:off x="16967200" y="240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69215</xdr:rowOff>
    </xdr:from>
    <xdr:to xmlns:xdr="http://schemas.openxmlformats.org/drawingml/2006/spreadsheetDrawing">
      <xdr:col>77</xdr:col>
      <xdr:colOff>95250</xdr:colOff>
      <xdr:row>14</xdr:row>
      <xdr:rowOff>170815</xdr:rowOff>
    </xdr:to>
    <xdr:sp macro="" textlink="">
      <xdr:nvSpPr>
        <xdr:cNvPr id="444" name="フローチャート: 判断 443"/>
        <xdr:cNvSpPr/>
      </xdr:nvSpPr>
      <xdr:spPr>
        <a:xfrm>
          <a:off x="16129000" y="2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9525</xdr:rowOff>
    </xdr:from>
    <xdr:ext cx="736600" cy="258445"/>
    <xdr:sp macro="" textlink="">
      <xdr:nvSpPr>
        <xdr:cNvPr id="445" name="テキスト ボックス 444"/>
        <xdr:cNvSpPr txBox="1"/>
      </xdr:nvSpPr>
      <xdr:spPr>
        <a:xfrm>
          <a:off x="15798800" y="2238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12700</xdr:rowOff>
    </xdr:from>
    <xdr:to xmlns:xdr="http://schemas.openxmlformats.org/drawingml/2006/spreadsheetDrawing">
      <xdr:col>73</xdr:col>
      <xdr:colOff>44450</xdr:colOff>
      <xdr:row>15</xdr:row>
      <xdr:rowOff>114300</xdr:rowOff>
    </xdr:to>
    <xdr:sp macro="" textlink="">
      <xdr:nvSpPr>
        <xdr:cNvPr id="446" name="フローチャート: 判断 445"/>
        <xdr:cNvSpPr/>
      </xdr:nvSpPr>
      <xdr:spPr>
        <a:xfrm>
          <a:off x="15240000" y="258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124460</xdr:rowOff>
    </xdr:from>
    <xdr:ext cx="762000" cy="259080"/>
    <xdr:sp macro="" textlink="">
      <xdr:nvSpPr>
        <xdr:cNvPr id="447" name="テキスト ボックス 446"/>
        <xdr:cNvSpPr txBox="1"/>
      </xdr:nvSpPr>
      <xdr:spPr>
        <a:xfrm>
          <a:off x="149098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126365</xdr:rowOff>
    </xdr:from>
    <xdr:to xmlns:xdr="http://schemas.openxmlformats.org/drawingml/2006/spreadsheetDrawing">
      <xdr:col>68</xdr:col>
      <xdr:colOff>203200</xdr:colOff>
      <xdr:row>15</xdr:row>
      <xdr:rowOff>56515</xdr:rowOff>
    </xdr:to>
    <xdr:sp macro="" textlink="">
      <xdr:nvSpPr>
        <xdr:cNvPr id="448" name="フローチャート: 判断 447"/>
        <xdr:cNvSpPr/>
      </xdr:nvSpPr>
      <xdr:spPr>
        <a:xfrm>
          <a:off x="14351000" y="252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66675</xdr:rowOff>
    </xdr:from>
    <xdr:ext cx="762000" cy="258445"/>
    <xdr:sp macro="" textlink="">
      <xdr:nvSpPr>
        <xdr:cNvPr id="449" name="テキスト ボックス 448"/>
        <xdr:cNvSpPr txBox="1"/>
      </xdr:nvSpPr>
      <xdr:spPr>
        <a:xfrm>
          <a:off x="14020800" y="2295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153670</xdr:rowOff>
    </xdr:from>
    <xdr:to xmlns:xdr="http://schemas.openxmlformats.org/drawingml/2006/spreadsheetDrawing">
      <xdr:col>64</xdr:col>
      <xdr:colOff>152400</xdr:colOff>
      <xdr:row>15</xdr:row>
      <xdr:rowOff>83820</xdr:rowOff>
    </xdr:to>
    <xdr:sp macro="" textlink="">
      <xdr:nvSpPr>
        <xdr:cNvPr id="450" name="フローチャート: 判断 449"/>
        <xdr:cNvSpPr/>
      </xdr:nvSpPr>
      <xdr:spPr>
        <a:xfrm>
          <a:off x="134620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94615</xdr:rowOff>
    </xdr:from>
    <xdr:ext cx="762000" cy="259080"/>
    <xdr:sp macro="" textlink="">
      <xdr:nvSpPr>
        <xdr:cNvPr id="451" name="テキスト ボックス 450"/>
        <xdr:cNvSpPr txBox="1"/>
      </xdr:nvSpPr>
      <xdr:spPr>
        <a:xfrm>
          <a:off x="13131800" y="232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2"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3"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4"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5"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6"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69,954
69,592
279.25
37,014,203
36,228,756
447,553
20,894,623
37,515,045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mn-lt"/>
              <a:ea typeface="+mn-ea"/>
              <a:cs typeface="+mn-cs"/>
            </a:rPr>
            <a:t>　人件費に係る経常収支比率は３２．０％と全国・県平均を大きく上回る状況で推移している。本市では広大な行政面積を有し公共施設が点在していることに加え、統廃合や業務の民間委託も検討は進めているものの実施には至っておらず、保育所、給食調理、ごみ収集現場において多くの会計年度任用職員を抱えている。</a:t>
          </a:r>
          <a:endParaRPr lang="ja-JP" altLang="ja-JP" sz="1050">
            <a:effectLst/>
          </a:endParaRPr>
        </a:p>
        <a:p>
          <a:r>
            <a:rPr lang="ja-JP" altLang="ja-JP" sz="900">
              <a:solidFill>
                <a:schemeClr val="dk1"/>
              </a:solidFill>
              <a:effectLst/>
              <a:latin typeface="+mn-lt"/>
              <a:ea typeface="+mn-ea"/>
              <a:cs typeface="+mn-cs"/>
            </a:rPr>
            <a:t>　このことが人件費高止まりの要因と考えられることから、今後において施設の統廃合や民間委託等を進めるとともに、事務事業の見直し、効率化による適切な定員管理を行い、人件費の抑制に努めていく必要があ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38100</xdr:rowOff>
    </xdr:from>
    <xdr:to xmlns:xdr="http://schemas.openxmlformats.org/drawingml/2006/spreadsheetDrawing">
      <xdr:col>24</xdr:col>
      <xdr:colOff>25400</xdr:colOff>
      <xdr:row>40</xdr:row>
      <xdr:rowOff>104140</xdr:rowOff>
    </xdr:to>
    <xdr:cxnSp macro="">
      <xdr:nvCxnSpPr>
        <xdr:cNvPr id="59" name="直線コネクタ 58"/>
        <xdr:cNvCxnSpPr/>
      </xdr:nvCxnSpPr>
      <xdr:spPr>
        <a:xfrm flipV="1">
          <a:off x="482600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76200</xdr:rowOff>
    </xdr:from>
    <xdr:ext cx="762000" cy="258445"/>
    <xdr:sp macro="" textlink="">
      <xdr:nvSpPr>
        <xdr:cNvPr id="60" name="人件費最小値テキスト"/>
        <xdr:cNvSpPr txBox="1"/>
      </xdr:nvSpPr>
      <xdr:spPr>
        <a:xfrm>
          <a:off x="4914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104140</xdr:rowOff>
    </xdr:from>
    <xdr:to xmlns:xdr="http://schemas.openxmlformats.org/drawingml/2006/spreadsheetDrawing">
      <xdr:col>24</xdr:col>
      <xdr:colOff>114300</xdr:colOff>
      <xdr:row>40</xdr:row>
      <xdr:rowOff>104140</xdr:rowOff>
    </xdr:to>
    <xdr:cxnSp macro="">
      <xdr:nvCxnSpPr>
        <xdr:cNvPr id="61" name="直線コネクタ 60"/>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124460</xdr:rowOff>
    </xdr:from>
    <xdr:ext cx="762000" cy="259080"/>
    <xdr:sp macro="" textlink="">
      <xdr:nvSpPr>
        <xdr:cNvPr id="62" name="人件費最大値テキスト"/>
        <xdr:cNvSpPr txBox="1"/>
      </xdr:nvSpPr>
      <xdr:spPr>
        <a:xfrm>
          <a:off x="491490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38100</xdr:rowOff>
    </xdr:from>
    <xdr:to xmlns:xdr="http://schemas.openxmlformats.org/drawingml/2006/spreadsheetDrawing">
      <xdr:col>24</xdr:col>
      <xdr:colOff>114300</xdr:colOff>
      <xdr:row>35</xdr:row>
      <xdr:rowOff>38100</xdr:rowOff>
    </xdr:to>
    <xdr:cxnSp macro="">
      <xdr:nvCxnSpPr>
        <xdr:cNvPr id="63" name="直線コネクタ 62"/>
        <xdr:cNvCxnSpPr/>
      </xdr:nvCxnSpPr>
      <xdr:spPr>
        <a:xfrm>
          <a:off x="4737100" y="603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132080</xdr:rowOff>
    </xdr:from>
    <xdr:to xmlns:xdr="http://schemas.openxmlformats.org/drawingml/2006/spreadsheetDrawing">
      <xdr:col>24</xdr:col>
      <xdr:colOff>25400</xdr:colOff>
      <xdr:row>39</xdr:row>
      <xdr:rowOff>46990</xdr:rowOff>
    </xdr:to>
    <xdr:cxnSp macro="">
      <xdr:nvCxnSpPr>
        <xdr:cNvPr id="64" name="直線コネクタ 63"/>
        <xdr:cNvCxnSpPr/>
      </xdr:nvCxnSpPr>
      <xdr:spPr>
        <a:xfrm>
          <a:off x="3987800" y="664718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132080</xdr:rowOff>
    </xdr:from>
    <xdr:to xmlns:xdr="http://schemas.openxmlformats.org/drawingml/2006/spreadsheetDrawing">
      <xdr:col>19</xdr:col>
      <xdr:colOff>187325</xdr:colOff>
      <xdr:row>40</xdr:row>
      <xdr:rowOff>8255</xdr:rowOff>
    </xdr:to>
    <xdr:cxnSp macro="">
      <xdr:nvCxnSpPr>
        <xdr:cNvPr id="67" name="直線コネクタ 66"/>
        <xdr:cNvCxnSpPr/>
      </xdr:nvCxnSpPr>
      <xdr:spPr>
        <a:xfrm flipV="1">
          <a:off x="3098800" y="6647180"/>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62230</xdr:rowOff>
    </xdr:from>
    <xdr:ext cx="735965" cy="259080"/>
    <xdr:sp macro="" textlink="">
      <xdr:nvSpPr>
        <xdr:cNvPr id="69" name="テキスト ボックス 68"/>
        <xdr:cNvSpPr txBox="1"/>
      </xdr:nvSpPr>
      <xdr:spPr>
        <a:xfrm>
          <a:off x="3606800" y="6062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46990</xdr:rowOff>
    </xdr:from>
    <xdr:to xmlns:xdr="http://schemas.openxmlformats.org/drawingml/2006/spreadsheetDrawing">
      <xdr:col>15</xdr:col>
      <xdr:colOff>98425</xdr:colOff>
      <xdr:row>40</xdr:row>
      <xdr:rowOff>8255</xdr:rowOff>
    </xdr:to>
    <xdr:cxnSp macro="">
      <xdr:nvCxnSpPr>
        <xdr:cNvPr id="70" name="直線コネクタ 69"/>
        <xdr:cNvCxnSpPr/>
      </xdr:nvCxnSpPr>
      <xdr:spPr>
        <a:xfrm>
          <a:off x="2209800" y="673354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23495</xdr:rowOff>
    </xdr:from>
    <xdr:to xmlns:xdr="http://schemas.openxmlformats.org/drawingml/2006/spreadsheetDrawing">
      <xdr:col>15</xdr:col>
      <xdr:colOff>149225</xdr:colOff>
      <xdr:row>37</xdr:row>
      <xdr:rowOff>125095</xdr:rowOff>
    </xdr:to>
    <xdr:sp macro="" textlink="">
      <xdr:nvSpPr>
        <xdr:cNvPr id="71" name="フローチャート: 判断 70"/>
        <xdr:cNvSpPr/>
      </xdr:nvSpPr>
      <xdr:spPr>
        <a:xfrm>
          <a:off x="30480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135255</xdr:rowOff>
    </xdr:from>
    <xdr:ext cx="762000" cy="258445"/>
    <xdr:sp macro="" textlink="">
      <xdr:nvSpPr>
        <xdr:cNvPr id="72" name="テキスト ボックス 71"/>
        <xdr:cNvSpPr txBox="1"/>
      </xdr:nvSpPr>
      <xdr:spPr>
        <a:xfrm>
          <a:off x="2717800" y="6136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46990</xdr:rowOff>
    </xdr:from>
    <xdr:to xmlns:xdr="http://schemas.openxmlformats.org/drawingml/2006/spreadsheetDrawing">
      <xdr:col>11</xdr:col>
      <xdr:colOff>9525</xdr:colOff>
      <xdr:row>39</xdr:row>
      <xdr:rowOff>60960</xdr:rowOff>
    </xdr:to>
    <xdr:cxnSp macro="">
      <xdr:nvCxnSpPr>
        <xdr:cNvPr id="73" name="直線コネクタ 72"/>
        <xdr:cNvCxnSpPr/>
      </xdr:nvCxnSpPr>
      <xdr:spPr>
        <a:xfrm flipV="1">
          <a:off x="1320800" y="67335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113030</xdr:rowOff>
    </xdr:from>
    <xdr:to xmlns:xdr="http://schemas.openxmlformats.org/drawingml/2006/spreadsheetDrawing">
      <xdr:col>11</xdr:col>
      <xdr:colOff>60325</xdr:colOff>
      <xdr:row>37</xdr:row>
      <xdr:rowOff>43180</xdr:rowOff>
    </xdr:to>
    <xdr:sp macro="" textlink="">
      <xdr:nvSpPr>
        <xdr:cNvPr id="74" name="フローチャート: 判断 73"/>
        <xdr:cNvSpPr/>
      </xdr:nvSpPr>
      <xdr:spPr>
        <a:xfrm>
          <a:off x="2159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53340</xdr:rowOff>
    </xdr:from>
    <xdr:ext cx="761365" cy="258445"/>
    <xdr:sp macro="" textlink="">
      <xdr:nvSpPr>
        <xdr:cNvPr id="75" name="テキスト ボックス 74"/>
        <xdr:cNvSpPr txBox="1"/>
      </xdr:nvSpPr>
      <xdr:spPr>
        <a:xfrm>
          <a:off x="1828800" y="6054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117475</xdr:rowOff>
    </xdr:from>
    <xdr:to xmlns:xdr="http://schemas.openxmlformats.org/drawingml/2006/spreadsheetDrawing">
      <xdr:col>6</xdr:col>
      <xdr:colOff>171450</xdr:colOff>
      <xdr:row>37</xdr:row>
      <xdr:rowOff>47625</xdr:rowOff>
    </xdr:to>
    <xdr:sp macro="" textlink="">
      <xdr:nvSpPr>
        <xdr:cNvPr id="76" name="フローチャート: 判断 75"/>
        <xdr:cNvSpPr/>
      </xdr:nvSpPr>
      <xdr:spPr>
        <a:xfrm>
          <a:off x="1270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57785</xdr:rowOff>
    </xdr:from>
    <xdr:ext cx="761365" cy="259080"/>
    <xdr:sp macro="" textlink="">
      <xdr:nvSpPr>
        <xdr:cNvPr id="77" name="テキスト ボックス 76"/>
        <xdr:cNvSpPr txBox="1"/>
      </xdr:nvSpPr>
      <xdr:spPr>
        <a:xfrm>
          <a:off x="939800" y="6058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167640</xdr:rowOff>
    </xdr:from>
    <xdr:to xmlns:xdr="http://schemas.openxmlformats.org/drawingml/2006/spreadsheetDrawing">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139700</xdr:rowOff>
    </xdr:from>
    <xdr:ext cx="762000" cy="259080"/>
    <xdr:sp macro="" textlink="">
      <xdr:nvSpPr>
        <xdr:cNvPr id="84" name="人件費該当値テキスト"/>
        <xdr:cNvSpPr txBox="1"/>
      </xdr:nvSpPr>
      <xdr:spPr>
        <a:xfrm>
          <a:off x="49149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80645</xdr:rowOff>
    </xdr:from>
    <xdr:to xmlns:xdr="http://schemas.openxmlformats.org/drawingml/2006/spreadsheetDrawing">
      <xdr:col>20</xdr:col>
      <xdr:colOff>38100</xdr:colOff>
      <xdr:row>39</xdr:row>
      <xdr:rowOff>10795</xdr:rowOff>
    </xdr:to>
    <xdr:sp macro="" textlink="">
      <xdr:nvSpPr>
        <xdr:cNvPr id="85" name="楕円 84"/>
        <xdr:cNvSpPr/>
      </xdr:nvSpPr>
      <xdr:spPr>
        <a:xfrm>
          <a:off x="39370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167005</xdr:rowOff>
    </xdr:from>
    <xdr:ext cx="735965" cy="258445"/>
    <xdr:sp macro="" textlink="">
      <xdr:nvSpPr>
        <xdr:cNvPr id="86" name="テキスト ボックス 85"/>
        <xdr:cNvSpPr txBox="1"/>
      </xdr:nvSpPr>
      <xdr:spPr>
        <a:xfrm>
          <a:off x="3606800" y="6682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128905</xdr:rowOff>
    </xdr:from>
    <xdr:to xmlns:xdr="http://schemas.openxmlformats.org/drawingml/2006/spreadsheetDrawing">
      <xdr:col>15</xdr:col>
      <xdr:colOff>149225</xdr:colOff>
      <xdr:row>40</xdr:row>
      <xdr:rowOff>59055</xdr:rowOff>
    </xdr:to>
    <xdr:sp macro="" textlink="">
      <xdr:nvSpPr>
        <xdr:cNvPr id="87" name="楕円 86"/>
        <xdr:cNvSpPr/>
      </xdr:nvSpPr>
      <xdr:spPr>
        <a:xfrm>
          <a:off x="3048000" y="68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43815</xdr:rowOff>
    </xdr:from>
    <xdr:ext cx="762000" cy="258445"/>
    <xdr:sp macro="" textlink="">
      <xdr:nvSpPr>
        <xdr:cNvPr id="88" name="テキスト ボックス 87"/>
        <xdr:cNvSpPr txBox="1"/>
      </xdr:nvSpPr>
      <xdr:spPr>
        <a:xfrm>
          <a:off x="2717800" y="6901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167640</xdr:rowOff>
    </xdr:from>
    <xdr:to xmlns:xdr="http://schemas.openxmlformats.org/drawingml/2006/spreadsheetDrawing">
      <xdr:col>11</xdr:col>
      <xdr:colOff>60325</xdr:colOff>
      <xdr:row>39</xdr:row>
      <xdr:rowOff>97790</xdr:rowOff>
    </xdr:to>
    <xdr:sp macro="" textlink="">
      <xdr:nvSpPr>
        <xdr:cNvPr id="89" name="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82550</xdr:rowOff>
    </xdr:from>
    <xdr:ext cx="761365" cy="259080"/>
    <xdr:sp macro="" textlink="">
      <xdr:nvSpPr>
        <xdr:cNvPr id="90" name="テキスト ボックス 89"/>
        <xdr:cNvSpPr txBox="1"/>
      </xdr:nvSpPr>
      <xdr:spPr>
        <a:xfrm>
          <a:off x="1828800" y="6769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10160</xdr:rowOff>
    </xdr:from>
    <xdr:to xmlns:xdr="http://schemas.openxmlformats.org/drawingml/2006/spreadsheetDrawing">
      <xdr:col>6</xdr:col>
      <xdr:colOff>171450</xdr:colOff>
      <xdr:row>39</xdr:row>
      <xdr:rowOff>111760</xdr:rowOff>
    </xdr:to>
    <xdr:sp macro="" textlink="">
      <xdr:nvSpPr>
        <xdr:cNvPr id="91" name="楕円 90"/>
        <xdr:cNvSpPr/>
      </xdr:nvSpPr>
      <xdr:spPr>
        <a:xfrm>
          <a:off x="1270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96520</xdr:rowOff>
    </xdr:from>
    <xdr:ext cx="761365" cy="259080"/>
    <xdr:sp macro="" textlink="">
      <xdr:nvSpPr>
        <xdr:cNvPr id="92" name="テキスト ボックス 91"/>
        <xdr:cNvSpPr txBox="1"/>
      </xdr:nvSpPr>
      <xdr:spPr>
        <a:xfrm>
          <a:off x="939800" y="6783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物件費に係る経常収支比率は1</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％と類似団体の平均より</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ポイント下回るが、県平均と比べると</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ポイント上回っている。対前年度では1.</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ポイント上回ったが、これはふるさと納税推進業務に係る経費が増加したためである。</a:t>
          </a:r>
          <a:endParaRPr lang="ja-JP" altLang="ja-JP" sz="900">
            <a:effectLst/>
          </a:endParaRPr>
        </a:p>
        <a:p>
          <a:r>
            <a:rPr kumimoji="1" lang="ja-JP" altLang="ja-JP" sz="900">
              <a:solidFill>
                <a:schemeClr val="dk1"/>
              </a:solidFill>
              <a:effectLst/>
              <a:latin typeface="+mn-lt"/>
              <a:ea typeface="+mn-ea"/>
              <a:cs typeface="+mn-cs"/>
            </a:rPr>
            <a:t>　また、今後は公共施設の多くが老朽化しており、補修や建替えに</a:t>
          </a:r>
          <a:r>
            <a:rPr lang="ja-JP" altLang="ja-JP" sz="900">
              <a:solidFill>
                <a:schemeClr val="dk1"/>
              </a:solidFill>
              <a:effectLst/>
              <a:latin typeface="+mn-lt"/>
              <a:ea typeface="+mn-ea"/>
              <a:cs typeface="+mn-cs"/>
            </a:rPr>
            <a:t>多額の費用が必要となることが想定されるため、</a:t>
          </a:r>
          <a:r>
            <a:rPr kumimoji="1" lang="ja-JP" altLang="ja-JP" sz="900">
              <a:solidFill>
                <a:schemeClr val="dk1"/>
              </a:solidFill>
              <a:effectLst/>
              <a:latin typeface="+mn-lt"/>
              <a:ea typeface="+mn-ea"/>
              <a:cs typeface="+mn-cs"/>
            </a:rPr>
            <a:t>公共施設等総合管理計画に基づく各施設の統廃合の検討進めていくことやトップランナー方式で示されている民間委託等を活用し、公共施設等の管理経費の縮減に努める必要がある。</a:t>
          </a:r>
          <a:endParaRPr lang="ja-JP" altLang="ja-JP" sz="9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73660</xdr:rowOff>
    </xdr:from>
    <xdr:to xmlns:xdr="http://schemas.openxmlformats.org/drawingml/2006/spreadsheetDrawing">
      <xdr:col>82</xdr:col>
      <xdr:colOff>107950</xdr:colOff>
      <xdr:row>22</xdr:row>
      <xdr:rowOff>35560</xdr:rowOff>
    </xdr:to>
    <xdr:cxnSp macro="">
      <xdr:nvCxnSpPr>
        <xdr:cNvPr id="120" name="直線コネクタ 119"/>
        <xdr:cNvCxnSpPr/>
      </xdr:nvCxnSpPr>
      <xdr:spPr>
        <a:xfrm flipV="1">
          <a:off x="1651000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7620</xdr:rowOff>
    </xdr:from>
    <xdr:ext cx="762000" cy="258445"/>
    <xdr:sp macro="" textlink="">
      <xdr:nvSpPr>
        <xdr:cNvPr id="121" name="物件費最小値テキスト"/>
        <xdr:cNvSpPr txBox="1"/>
      </xdr:nvSpPr>
      <xdr:spPr>
        <a:xfrm>
          <a:off x="16598900" y="377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35560</xdr:rowOff>
    </xdr:from>
    <xdr:to xmlns:xdr="http://schemas.openxmlformats.org/drawingml/2006/spreadsheetDrawing">
      <xdr:col>82</xdr:col>
      <xdr:colOff>196850</xdr:colOff>
      <xdr:row>22</xdr:row>
      <xdr:rowOff>35560</xdr:rowOff>
    </xdr:to>
    <xdr:cxnSp macro="">
      <xdr:nvCxnSpPr>
        <xdr:cNvPr id="122" name="直線コネクタ 121"/>
        <xdr:cNvCxnSpPr/>
      </xdr:nvCxnSpPr>
      <xdr:spPr>
        <a:xfrm>
          <a:off x="16421100" y="380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160020</xdr:rowOff>
    </xdr:from>
    <xdr:ext cx="762000" cy="259080"/>
    <xdr:sp macro="" textlink="">
      <xdr:nvSpPr>
        <xdr:cNvPr id="123" name="物件費最大値テキスト"/>
        <xdr:cNvSpPr txBox="1"/>
      </xdr:nvSpPr>
      <xdr:spPr>
        <a:xfrm>
          <a:off x="16598900" y="22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73660</xdr:rowOff>
    </xdr:from>
    <xdr:to xmlns:xdr="http://schemas.openxmlformats.org/drawingml/2006/spreadsheetDrawing">
      <xdr:col>82</xdr:col>
      <xdr:colOff>196850</xdr:colOff>
      <xdr:row>14</xdr:row>
      <xdr:rowOff>73660</xdr:rowOff>
    </xdr:to>
    <xdr:cxnSp macro="">
      <xdr:nvCxnSpPr>
        <xdr:cNvPr id="124" name="直線コネクタ 123"/>
        <xdr:cNvCxnSpPr/>
      </xdr:nvCxnSpPr>
      <xdr:spPr>
        <a:xfrm>
          <a:off x="16421100" y="247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50800</xdr:rowOff>
    </xdr:from>
    <xdr:to xmlns:xdr="http://schemas.openxmlformats.org/drawingml/2006/spreadsheetDrawing">
      <xdr:col>82</xdr:col>
      <xdr:colOff>107950</xdr:colOff>
      <xdr:row>17</xdr:row>
      <xdr:rowOff>16510</xdr:rowOff>
    </xdr:to>
    <xdr:cxnSp macro="">
      <xdr:nvCxnSpPr>
        <xdr:cNvPr id="125" name="直線コネクタ 124"/>
        <xdr:cNvCxnSpPr/>
      </xdr:nvCxnSpPr>
      <xdr:spPr>
        <a:xfrm>
          <a:off x="15671800" y="279400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52070</xdr:rowOff>
    </xdr:from>
    <xdr:ext cx="762000" cy="258445"/>
    <xdr:sp macro="" textlink="">
      <xdr:nvSpPr>
        <xdr:cNvPr id="126" name="物件費平均値テキスト"/>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50800</xdr:rowOff>
    </xdr:from>
    <xdr:to xmlns:xdr="http://schemas.openxmlformats.org/drawingml/2006/spreadsheetDrawing">
      <xdr:col>78</xdr:col>
      <xdr:colOff>69850</xdr:colOff>
      <xdr:row>16</xdr:row>
      <xdr:rowOff>149860</xdr:rowOff>
    </xdr:to>
    <xdr:cxnSp macro="">
      <xdr:nvCxnSpPr>
        <xdr:cNvPr id="128" name="直線コネクタ 127"/>
        <xdr:cNvCxnSpPr/>
      </xdr:nvCxnSpPr>
      <xdr:spPr>
        <a:xfrm flipV="1">
          <a:off x="14782800" y="279400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152400</xdr:rowOff>
    </xdr:from>
    <xdr:to xmlns:xdr="http://schemas.openxmlformats.org/drawingml/2006/spreadsheetDrawing">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67310</xdr:rowOff>
    </xdr:from>
    <xdr:ext cx="736600" cy="259080"/>
    <xdr:sp macro="" textlink="">
      <xdr:nvSpPr>
        <xdr:cNvPr id="130" name="テキスト ボックス 129"/>
        <xdr:cNvSpPr txBox="1"/>
      </xdr:nvSpPr>
      <xdr:spPr>
        <a:xfrm>
          <a:off x="15290800" y="298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149860</xdr:rowOff>
    </xdr:from>
    <xdr:to xmlns:xdr="http://schemas.openxmlformats.org/drawingml/2006/spreadsheetDrawing">
      <xdr:col>73</xdr:col>
      <xdr:colOff>180975</xdr:colOff>
      <xdr:row>17</xdr:row>
      <xdr:rowOff>153670</xdr:rowOff>
    </xdr:to>
    <xdr:cxnSp macro="">
      <xdr:nvCxnSpPr>
        <xdr:cNvPr id="131" name="直線コネクタ 130"/>
        <xdr:cNvCxnSpPr/>
      </xdr:nvCxnSpPr>
      <xdr:spPr>
        <a:xfrm flipV="1">
          <a:off x="13893800" y="28930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24130</xdr:rowOff>
    </xdr:from>
    <xdr:ext cx="762000" cy="259080"/>
    <xdr:sp macro="" textlink="">
      <xdr:nvSpPr>
        <xdr:cNvPr id="133" name="テキスト ボックス 132"/>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123190</xdr:rowOff>
    </xdr:from>
    <xdr:to xmlns:xdr="http://schemas.openxmlformats.org/drawingml/2006/spreadsheetDrawing">
      <xdr:col>69</xdr:col>
      <xdr:colOff>92075</xdr:colOff>
      <xdr:row>17</xdr:row>
      <xdr:rowOff>153670</xdr:rowOff>
    </xdr:to>
    <xdr:cxnSp macro="">
      <xdr:nvCxnSpPr>
        <xdr:cNvPr id="134" name="直線コネクタ 133"/>
        <xdr:cNvCxnSpPr/>
      </xdr:nvCxnSpPr>
      <xdr:spPr>
        <a:xfrm>
          <a:off x="13004800" y="3037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3810</xdr:rowOff>
    </xdr:from>
    <xdr:to xmlns:xdr="http://schemas.openxmlformats.org/drawingml/2006/spreadsheetDrawing">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115570</xdr:rowOff>
    </xdr:from>
    <xdr:ext cx="761365" cy="259080"/>
    <xdr:sp macro="" textlink="">
      <xdr:nvSpPr>
        <xdr:cNvPr id="136" name="テキスト ボックス 135"/>
        <xdr:cNvSpPr txBox="1"/>
      </xdr:nvSpPr>
      <xdr:spPr>
        <a:xfrm>
          <a:off x="13512800" y="2687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152400</xdr:rowOff>
    </xdr:from>
    <xdr:to xmlns:xdr="http://schemas.openxmlformats.org/drawingml/2006/spreadsheetDrawing">
      <xdr:col>65</xdr:col>
      <xdr:colOff>53975</xdr:colOff>
      <xdr:row>17</xdr:row>
      <xdr:rowOff>82550</xdr:rowOff>
    </xdr:to>
    <xdr:sp macro="" textlink="">
      <xdr:nvSpPr>
        <xdr:cNvPr id="137" name="フローチャート: 判断 136"/>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92710</xdr:rowOff>
    </xdr:from>
    <xdr:ext cx="762000" cy="259080"/>
    <xdr:sp macro="" textlink="">
      <xdr:nvSpPr>
        <xdr:cNvPr id="138" name="テキスト ボックス 137"/>
        <xdr:cNvSpPr txBox="1"/>
      </xdr:nvSpPr>
      <xdr:spPr>
        <a:xfrm>
          <a:off x="12623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137160</xdr:rowOff>
    </xdr:from>
    <xdr:to xmlns:xdr="http://schemas.openxmlformats.org/drawingml/2006/spreadsheetDrawing">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153670</xdr:rowOff>
    </xdr:from>
    <xdr:ext cx="762000" cy="259080"/>
    <xdr:sp macro="" textlink="">
      <xdr:nvSpPr>
        <xdr:cNvPr id="145" name="物件費該当値テキスト"/>
        <xdr:cNvSpPr txBox="1"/>
      </xdr:nvSpPr>
      <xdr:spPr>
        <a:xfrm>
          <a:off x="165989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0</xdr:rowOff>
    </xdr:from>
    <xdr:to xmlns:xdr="http://schemas.openxmlformats.org/drawingml/2006/spreadsheetDrawing">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111760</xdr:rowOff>
    </xdr:from>
    <xdr:ext cx="736600" cy="258445"/>
    <xdr:sp macro="" textlink="">
      <xdr:nvSpPr>
        <xdr:cNvPr id="147" name="テキスト ボックス 146"/>
        <xdr:cNvSpPr txBox="1"/>
      </xdr:nvSpPr>
      <xdr:spPr>
        <a:xfrm>
          <a:off x="15290800" y="2512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99060</xdr:rowOff>
    </xdr:from>
    <xdr:to xmlns:xdr="http://schemas.openxmlformats.org/drawingml/2006/spreadsheetDrawing">
      <xdr:col>74</xdr:col>
      <xdr:colOff>31750</xdr:colOff>
      <xdr:row>17</xdr:row>
      <xdr:rowOff>29210</xdr:rowOff>
    </xdr:to>
    <xdr:sp macro="" textlink="">
      <xdr:nvSpPr>
        <xdr:cNvPr id="148" name="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13970</xdr:rowOff>
    </xdr:from>
    <xdr:ext cx="762000" cy="259080"/>
    <xdr:sp macro="" textlink="">
      <xdr:nvSpPr>
        <xdr:cNvPr id="149" name="テキスト ボックス 148"/>
        <xdr:cNvSpPr txBox="1"/>
      </xdr:nvSpPr>
      <xdr:spPr>
        <a:xfrm>
          <a:off x="1440180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102870</xdr:rowOff>
    </xdr:from>
    <xdr:to xmlns:xdr="http://schemas.openxmlformats.org/drawingml/2006/spreadsheetDrawing">
      <xdr:col>69</xdr:col>
      <xdr:colOff>142875</xdr:colOff>
      <xdr:row>18</xdr:row>
      <xdr:rowOff>33020</xdr:rowOff>
    </xdr:to>
    <xdr:sp macro="" textlink="">
      <xdr:nvSpPr>
        <xdr:cNvPr id="150" name="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17780</xdr:rowOff>
    </xdr:from>
    <xdr:ext cx="761365" cy="258445"/>
    <xdr:sp macro="" textlink="">
      <xdr:nvSpPr>
        <xdr:cNvPr id="151" name="テキスト ボックス 150"/>
        <xdr:cNvSpPr txBox="1"/>
      </xdr:nvSpPr>
      <xdr:spPr>
        <a:xfrm>
          <a:off x="13512800" y="3103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72390</xdr:rowOff>
    </xdr:from>
    <xdr:to xmlns:xdr="http://schemas.openxmlformats.org/drawingml/2006/spreadsheetDrawing">
      <xdr:col>65</xdr:col>
      <xdr:colOff>53975</xdr:colOff>
      <xdr:row>18</xdr:row>
      <xdr:rowOff>2540</xdr:rowOff>
    </xdr:to>
    <xdr:sp macro="" textlink="">
      <xdr:nvSpPr>
        <xdr:cNvPr id="152" name="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158750</xdr:rowOff>
    </xdr:from>
    <xdr:ext cx="762000" cy="259080"/>
    <xdr:sp macro="" textlink="">
      <xdr:nvSpPr>
        <xdr:cNvPr id="153" name="テキスト ボックス 152"/>
        <xdr:cNvSpPr txBox="1"/>
      </xdr:nvSpPr>
      <xdr:spPr>
        <a:xfrm>
          <a:off x="12623800" y="307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扶助費に係る経常収支比率は</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％と全国、県平均を下回っており類似団体の平均より</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ポイント下回っているものの、安心して子育てができるまちづくりを目指すため18歳までの医療費無料化を行っていることや障がい者福祉サービス関連経費、少子高齢化の進展による社会保障関連経費の増加が見込まれることから、各事業における受給権資格審査等において更なる適正化を図る必要がある。</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9" name="テキスト ボックス 168"/>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1" name="テキスト ボックス 170"/>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3" name="テキスト ボックス 172"/>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5" name="テキスト ボックス 174"/>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7" name="テキスト ボックス 176"/>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9" name="テキスト ボックス 178"/>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53340</xdr:rowOff>
    </xdr:from>
    <xdr:to xmlns:xdr="http://schemas.openxmlformats.org/drawingml/2006/spreadsheetDrawing">
      <xdr:col>24</xdr:col>
      <xdr:colOff>25400</xdr:colOff>
      <xdr:row>61</xdr:row>
      <xdr:rowOff>86360</xdr:rowOff>
    </xdr:to>
    <xdr:cxnSp macro="">
      <xdr:nvCxnSpPr>
        <xdr:cNvPr id="183" name="直線コネクタ 182"/>
        <xdr:cNvCxnSpPr/>
      </xdr:nvCxnSpPr>
      <xdr:spPr>
        <a:xfrm flipV="1">
          <a:off x="482600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58420</xdr:rowOff>
    </xdr:from>
    <xdr:ext cx="762000" cy="259080"/>
    <xdr:sp macro="" textlink="">
      <xdr:nvSpPr>
        <xdr:cNvPr id="184" name="扶助費最小値テキスト"/>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86360</xdr:rowOff>
    </xdr:from>
    <xdr:to xmlns:xdr="http://schemas.openxmlformats.org/drawingml/2006/spreadsheetDrawing">
      <xdr:col>24</xdr:col>
      <xdr:colOff>114300</xdr:colOff>
      <xdr:row>61</xdr:row>
      <xdr:rowOff>86360</xdr:rowOff>
    </xdr:to>
    <xdr:cxnSp macro="">
      <xdr:nvCxnSpPr>
        <xdr:cNvPr id="185" name="直線コネクタ 184"/>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139700</xdr:rowOff>
    </xdr:from>
    <xdr:ext cx="762000" cy="259080"/>
    <xdr:sp macro="" textlink="">
      <xdr:nvSpPr>
        <xdr:cNvPr id="186" name="扶助費最大値テキスト"/>
        <xdr:cNvSpPr txBox="1"/>
      </xdr:nvSpPr>
      <xdr:spPr>
        <a:xfrm>
          <a:off x="4914900" y="888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53340</xdr:rowOff>
    </xdr:from>
    <xdr:to xmlns:xdr="http://schemas.openxmlformats.org/drawingml/2006/spreadsheetDrawing">
      <xdr:col>24</xdr:col>
      <xdr:colOff>114300</xdr:colOff>
      <xdr:row>53</xdr:row>
      <xdr:rowOff>53340</xdr:rowOff>
    </xdr:to>
    <xdr:cxnSp macro="">
      <xdr:nvCxnSpPr>
        <xdr:cNvPr id="187" name="直線コネクタ 186"/>
        <xdr:cNvCxnSpPr/>
      </xdr:nvCxnSpPr>
      <xdr:spPr>
        <a:xfrm>
          <a:off x="4737100" y="914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29210</xdr:rowOff>
    </xdr:from>
    <xdr:to xmlns:xdr="http://schemas.openxmlformats.org/drawingml/2006/spreadsheetDrawing">
      <xdr:col>24</xdr:col>
      <xdr:colOff>25400</xdr:colOff>
      <xdr:row>54</xdr:row>
      <xdr:rowOff>110490</xdr:rowOff>
    </xdr:to>
    <xdr:cxnSp macro="">
      <xdr:nvCxnSpPr>
        <xdr:cNvPr id="188" name="直線コネクタ 187"/>
        <xdr:cNvCxnSpPr/>
      </xdr:nvCxnSpPr>
      <xdr:spPr>
        <a:xfrm>
          <a:off x="3987800" y="928751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48260</xdr:rowOff>
    </xdr:from>
    <xdr:ext cx="762000" cy="259080"/>
    <xdr:sp macro="" textlink="">
      <xdr:nvSpPr>
        <xdr:cNvPr id="189" name="扶助費平均値テキスト"/>
        <xdr:cNvSpPr txBox="1"/>
      </xdr:nvSpPr>
      <xdr:spPr>
        <a:xfrm>
          <a:off x="4914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29210</xdr:rowOff>
    </xdr:from>
    <xdr:to xmlns:xdr="http://schemas.openxmlformats.org/drawingml/2006/spreadsheetDrawing">
      <xdr:col>19</xdr:col>
      <xdr:colOff>187325</xdr:colOff>
      <xdr:row>54</xdr:row>
      <xdr:rowOff>127000</xdr:rowOff>
    </xdr:to>
    <xdr:cxnSp macro="">
      <xdr:nvCxnSpPr>
        <xdr:cNvPr id="191" name="直線コネクタ 190"/>
        <xdr:cNvCxnSpPr/>
      </xdr:nvCxnSpPr>
      <xdr:spPr>
        <a:xfrm flipV="1">
          <a:off x="3098800" y="92875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166370</xdr:rowOff>
    </xdr:from>
    <xdr:to xmlns:xdr="http://schemas.openxmlformats.org/drawingml/2006/spreadsheetDrawing">
      <xdr:col>20</xdr:col>
      <xdr:colOff>38100</xdr:colOff>
      <xdr:row>56</xdr:row>
      <xdr:rowOff>95885</xdr:rowOff>
    </xdr:to>
    <xdr:sp macro="" textlink="">
      <xdr:nvSpPr>
        <xdr:cNvPr id="192" name="フローチャート: 判断 191"/>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80645</xdr:rowOff>
    </xdr:from>
    <xdr:ext cx="735965" cy="259080"/>
    <xdr:sp macro="" textlink="">
      <xdr:nvSpPr>
        <xdr:cNvPr id="193" name="テキスト ボックス 192"/>
        <xdr:cNvSpPr txBox="1"/>
      </xdr:nvSpPr>
      <xdr:spPr>
        <a:xfrm>
          <a:off x="3606800" y="96818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55</xdr:row>
      <xdr:rowOff>20955</xdr:rowOff>
    </xdr:to>
    <xdr:cxnSp macro="">
      <xdr:nvCxnSpPr>
        <xdr:cNvPr id="194" name="直線コネクタ 193"/>
        <xdr:cNvCxnSpPr/>
      </xdr:nvCxnSpPr>
      <xdr:spPr>
        <a:xfrm flipV="1">
          <a:off x="2209800" y="93853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59690</xdr:rowOff>
    </xdr:from>
    <xdr:to xmlns:xdr="http://schemas.openxmlformats.org/drawingml/2006/spreadsheetDrawing">
      <xdr:col>15</xdr:col>
      <xdr:colOff>149225</xdr:colOff>
      <xdr:row>56</xdr:row>
      <xdr:rowOff>161290</xdr:rowOff>
    </xdr:to>
    <xdr:sp macro="" textlink="">
      <xdr:nvSpPr>
        <xdr:cNvPr id="195" name="フローチャート: 判断 194"/>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146050</xdr:rowOff>
    </xdr:from>
    <xdr:ext cx="762000" cy="258445"/>
    <xdr:sp macro="" textlink="">
      <xdr:nvSpPr>
        <xdr:cNvPr id="196" name="テキスト ボックス 195"/>
        <xdr:cNvSpPr txBox="1"/>
      </xdr:nvSpPr>
      <xdr:spPr>
        <a:xfrm>
          <a:off x="2717800" y="974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78105</xdr:rowOff>
    </xdr:from>
    <xdr:to xmlns:xdr="http://schemas.openxmlformats.org/drawingml/2006/spreadsheetDrawing">
      <xdr:col>11</xdr:col>
      <xdr:colOff>9525</xdr:colOff>
      <xdr:row>55</xdr:row>
      <xdr:rowOff>20955</xdr:rowOff>
    </xdr:to>
    <xdr:cxnSp macro="">
      <xdr:nvCxnSpPr>
        <xdr:cNvPr id="197" name="直線コネクタ 196"/>
        <xdr:cNvCxnSpPr/>
      </xdr:nvCxnSpPr>
      <xdr:spPr>
        <a:xfrm>
          <a:off x="1320800" y="93364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35560</xdr:rowOff>
    </xdr:from>
    <xdr:to xmlns:xdr="http://schemas.openxmlformats.org/drawingml/2006/spreadsheetDrawing">
      <xdr:col>11</xdr:col>
      <xdr:colOff>60325</xdr:colOff>
      <xdr:row>57</xdr:row>
      <xdr:rowOff>137160</xdr:rowOff>
    </xdr:to>
    <xdr:sp macro="" textlink="">
      <xdr:nvSpPr>
        <xdr:cNvPr id="198" name="フローチャート: 判断 197"/>
        <xdr:cNvSpPr/>
      </xdr:nvSpPr>
      <xdr:spPr>
        <a:xfrm>
          <a:off x="2159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121920</xdr:rowOff>
    </xdr:from>
    <xdr:ext cx="761365" cy="258445"/>
    <xdr:sp macro="" textlink="">
      <xdr:nvSpPr>
        <xdr:cNvPr id="199" name="テキスト ボックス 198"/>
        <xdr:cNvSpPr txBox="1"/>
      </xdr:nvSpPr>
      <xdr:spPr>
        <a:xfrm>
          <a:off x="1828800" y="9894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0" name="フローチャート: 判断 199"/>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61365" cy="258445"/>
    <xdr:sp macro="" textlink="">
      <xdr:nvSpPr>
        <xdr:cNvPr id="201" name="テキスト ボックス 200"/>
        <xdr:cNvSpPr txBox="1"/>
      </xdr:nvSpPr>
      <xdr:spPr>
        <a:xfrm>
          <a:off x="939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59690</xdr:rowOff>
    </xdr:from>
    <xdr:to xmlns:xdr="http://schemas.openxmlformats.org/drawingml/2006/spreadsheetDrawing">
      <xdr:col>24</xdr:col>
      <xdr:colOff>76200</xdr:colOff>
      <xdr:row>54</xdr:row>
      <xdr:rowOff>161290</xdr:rowOff>
    </xdr:to>
    <xdr:sp macro="" textlink="">
      <xdr:nvSpPr>
        <xdr:cNvPr id="207" name="楕円 206"/>
        <xdr:cNvSpPr/>
      </xdr:nvSpPr>
      <xdr:spPr>
        <a:xfrm>
          <a:off x="47752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76200</xdr:rowOff>
    </xdr:from>
    <xdr:ext cx="762000" cy="258445"/>
    <xdr:sp macro="" textlink="">
      <xdr:nvSpPr>
        <xdr:cNvPr id="208" name="扶助費該当値テキスト"/>
        <xdr:cNvSpPr txBox="1"/>
      </xdr:nvSpPr>
      <xdr:spPr>
        <a:xfrm>
          <a:off x="4914900" y="9163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149860</xdr:rowOff>
    </xdr:from>
    <xdr:to xmlns:xdr="http://schemas.openxmlformats.org/drawingml/2006/spreadsheetDrawing">
      <xdr:col>20</xdr:col>
      <xdr:colOff>38100</xdr:colOff>
      <xdr:row>54</xdr:row>
      <xdr:rowOff>80010</xdr:rowOff>
    </xdr:to>
    <xdr:sp macro="" textlink="">
      <xdr:nvSpPr>
        <xdr:cNvPr id="209" name="楕円 208"/>
        <xdr:cNvSpPr/>
      </xdr:nvSpPr>
      <xdr:spPr>
        <a:xfrm>
          <a:off x="3937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90170</xdr:rowOff>
    </xdr:from>
    <xdr:ext cx="735965" cy="259080"/>
    <xdr:sp macro="" textlink="">
      <xdr:nvSpPr>
        <xdr:cNvPr id="210" name="テキスト ボックス 209"/>
        <xdr:cNvSpPr txBox="1"/>
      </xdr:nvSpPr>
      <xdr:spPr>
        <a:xfrm>
          <a:off x="3606800" y="90055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12" name="テキスト ボックス 211"/>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13" name="楕円 212"/>
        <xdr:cNvSpPr/>
      </xdr:nvSpPr>
      <xdr:spPr>
        <a:xfrm>
          <a:off x="2159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61365" cy="259080"/>
    <xdr:sp macro="" textlink="">
      <xdr:nvSpPr>
        <xdr:cNvPr id="214" name="テキスト ボックス 213"/>
        <xdr:cNvSpPr txBox="1"/>
      </xdr:nvSpPr>
      <xdr:spPr>
        <a:xfrm>
          <a:off x="1828800" y="9168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27305</xdr:rowOff>
    </xdr:from>
    <xdr:to xmlns:xdr="http://schemas.openxmlformats.org/drawingml/2006/spreadsheetDrawing">
      <xdr:col>6</xdr:col>
      <xdr:colOff>171450</xdr:colOff>
      <xdr:row>54</xdr:row>
      <xdr:rowOff>128905</xdr:rowOff>
    </xdr:to>
    <xdr:sp macro="" textlink="">
      <xdr:nvSpPr>
        <xdr:cNvPr id="215" name="楕円 214"/>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139065</xdr:rowOff>
    </xdr:from>
    <xdr:ext cx="761365" cy="259080"/>
    <xdr:sp macro="" textlink="">
      <xdr:nvSpPr>
        <xdr:cNvPr id="216" name="テキスト ボックス 215"/>
        <xdr:cNvSpPr txBox="1"/>
      </xdr:nvSpPr>
      <xdr:spPr>
        <a:xfrm>
          <a:off x="939800" y="9054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その他に係る経常収支比率は類似団体平均を</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a:t>
          </a:r>
          <a:r>
            <a:rPr kumimoji="1" lang="ja-JP" altLang="ja-JP" sz="900">
              <a:solidFill>
                <a:schemeClr val="dk1"/>
              </a:solidFill>
              <a:effectLst/>
              <a:latin typeface="+mn-lt"/>
              <a:ea typeface="+mn-ea"/>
              <a:cs typeface="+mn-cs"/>
            </a:rPr>
            <a:t>ポイント上回っており、対前年度でも</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ポイント悪化した。主な要因として歳出の繰出金で介護保険事業特別会計等において高齢化等を背景とする給付額が増加していることなどである。</a:t>
          </a:r>
          <a:endParaRPr lang="ja-JP" altLang="ja-JP" sz="900">
            <a:effectLst/>
          </a:endParaRPr>
        </a:p>
        <a:p>
          <a:r>
            <a:rPr kumimoji="1" lang="ja-JP" altLang="ja-JP" sz="900">
              <a:solidFill>
                <a:schemeClr val="dk1"/>
              </a:solidFill>
              <a:effectLst/>
              <a:latin typeface="+mn-lt"/>
              <a:ea typeface="+mn-ea"/>
              <a:cs typeface="+mn-cs"/>
            </a:rPr>
            <a:t>　今後も引き続き、独立採算性の原則に鑑み、受益者負担の適正化や基準外繰出金の見直しに努める必要がある。</a:t>
          </a:r>
          <a:endParaRPr lang="ja-JP" altLang="ja-JP" sz="9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2" name="テキスト ボックス 231"/>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4" name="テキスト ボックス 233"/>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6" name="テキスト ボックス 235"/>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8" name="テキスト ボックス 237"/>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40" name="テキスト ボックス 239"/>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2" name="テキスト ボックス 241"/>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102235</xdr:rowOff>
    </xdr:from>
    <xdr:to xmlns:xdr="http://schemas.openxmlformats.org/drawingml/2006/spreadsheetDrawing">
      <xdr:col>82</xdr:col>
      <xdr:colOff>107950</xdr:colOff>
      <xdr:row>61</xdr:row>
      <xdr:rowOff>48260</xdr:rowOff>
    </xdr:to>
    <xdr:cxnSp macro="">
      <xdr:nvCxnSpPr>
        <xdr:cNvPr id="246" name="直線コネクタ 245"/>
        <xdr:cNvCxnSpPr/>
      </xdr:nvCxnSpPr>
      <xdr:spPr>
        <a:xfrm flipV="1">
          <a:off x="1651000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20320</xdr:rowOff>
    </xdr:from>
    <xdr:ext cx="762000" cy="258445"/>
    <xdr:sp macro="" textlink="">
      <xdr:nvSpPr>
        <xdr:cNvPr id="247" name="その他最小値テキスト"/>
        <xdr:cNvSpPr txBox="1"/>
      </xdr:nvSpPr>
      <xdr:spPr>
        <a:xfrm>
          <a:off x="1659890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48260</xdr:rowOff>
    </xdr:from>
    <xdr:to xmlns:xdr="http://schemas.openxmlformats.org/drawingml/2006/spreadsheetDrawing">
      <xdr:col>82</xdr:col>
      <xdr:colOff>196850</xdr:colOff>
      <xdr:row>61</xdr:row>
      <xdr:rowOff>48260</xdr:rowOff>
    </xdr:to>
    <xdr:cxnSp macro="">
      <xdr:nvCxnSpPr>
        <xdr:cNvPr id="248" name="直線コネクタ 247"/>
        <xdr:cNvCxnSpPr/>
      </xdr:nvCxnSpPr>
      <xdr:spPr>
        <a:xfrm>
          <a:off x="1642110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17780</xdr:rowOff>
    </xdr:from>
    <xdr:ext cx="762000" cy="258445"/>
    <xdr:sp macro="" textlink="">
      <xdr:nvSpPr>
        <xdr:cNvPr id="249" name="その他最大値テキスト"/>
        <xdr:cNvSpPr txBox="1"/>
      </xdr:nvSpPr>
      <xdr:spPr>
        <a:xfrm>
          <a:off x="16598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102235</xdr:rowOff>
    </xdr:from>
    <xdr:to xmlns:xdr="http://schemas.openxmlformats.org/drawingml/2006/spreadsheetDrawing">
      <xdr:col>82</xdr:col>
      <xdr:colOff>196850</xdr:colOff>
      <xdr:row>53</xdr:row>
      <xdr:rowOff>102235</xdr:rowOff>
    </xdr:to>
    <xdr:cxnSp macro="">
      <xdr:nvCxnSpPr>
        <xdr:cNvPr id="250" name="直線コネクタ 249"/>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72390</xdr:rowOff>
    </xdr:from>
    <xdr:to xmlns:xdr="http://schemas.openxmlformats.org/drawingml/2006/spreadsheetDrawing">
      <xdr:col>82</xdr:col>
      <xdr:colOff>107950</xdr:colOff>
      <xdr:row>59</xdr:row>
      <xdr:rowOff>20955</xdr:rowOff>
    </xdr:to>
    <xdr:cxnSp macro="">
      <xdr:nvCxnSpPr>
        <xdr:cNvPr id="251" name="直線コネクタ 250"/>
        <xdr:cNvCxnSpPr/>
      </xdr:nvCxnSpPr>
      <xdr:spPr>
        <a:xfrm>
          <a:off x="15671800" y="1001649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48895</xdr:rowOff>
    </xdr:from>
    <xdr:ext cx="762000" cy="259080"/>
    <xdr:sp macro="" textlink="">
      <xdr:nvSpPr>
        <xdr:cNvPr id="252" name="その他平均値テキスト"/>
        <xdr:cNvSpPr txBox="1"/>
      </xdr:nvSpPr>
      <xdr:spPr>
        <a:xfrm>
          <a:off x="16598900" y="9821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32385</xdr:rowOff>
    </xdr:from>
    <xdr:to xmlns:xdr="http://schemas.openxmlformats.org/drawingml/2006/spreadsheetDrawing">
      <xdr:col>82</xdr:col>
      <xdr:colOff>158750</xdr:colOff>
      <xdr:row>58</xdr:row>
      <xdr:rowOff>133985</xdr:rowOff>
    </xdr:to>
    <xdr:sp macro="" textlink="">
      <xdr:nvSpPr>
        <xdr:cNvPr id="253" name="フローチャート: 判断 252"/>
        <xdr:cNvSpPr/>
      </xdr:nvSpPr>
      <xdr:spPr>
        <a:xfrm>
          <a:off x="164592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72390</xdr:rowOff>
    </xdr:from>
    <xdr:to xmlns:xdr="http://schemas.openxmlformats.org/drawingml/2006/spreadsheetDrawing">
      <xdr:col>78</xdr:col>
      <xdr:colOff>69850</xdr:colOff>
      <xdr:row>59</xdr:row>
      <xdr:rowOff>151765</xdr:rowOff>
    </xdr:to>
    <xdr:cxnSp macro="">
      <xdr:nvCxnSpPr>
        <xdr:cNvPr id="254" name="直線コネクタ 253"/>
        <xdr:cNvCxnSpPr/>
      </xdr:nvCxnSpPr>
      <xdr:spPr>
        <a:xfrm flipV="1">
          <a:off x="14782800" y="10016490"/>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149860</xdr:rowOff>
    </xdr:from>
    <xdr:to xmlns:xdr="http://schemas.openxmlformats.org/drawingml/2006/spreadsheetDrawing">
      <xdr:col>78</xdr:col>
      <xdr:colOff>120650</xdr:colOff>
      <xdr:row>58</xdr:row>
      <xdr:rowOff>80010</xdr:rowOff>
    </xdr:to>
    <xdr:sp macro="" textlink="">
      <xdr:nvSpPr>
        <xdr:cNvPr id="255" name="フローチャート: 判断 254"/>
        <xdr:cNvSpPr/>
      </xdr:nvSpPr>
      <xdr:spPr>
        <a:xfrm>
          <a:off x="15621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90170</xdr:rowOff>
    </xdr:from>
    <xdr:ext cx="736600" cy="259080"/>
    <xdr:sp macro="" textlink="">
      <xdr:nvSpPr>
        <xdr:cNvPr id="256" name="テキスト ボックス 255"/>
        <xdr:cNvSpPr txBox="1"/>
      </xdr:nvSpPr>
      <xdr:spPr>
        <a:xfrm>
          <a:off x="15290800" y="969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151765</xdr:rowOff>
    </xdr:from>
    <xdr:to xmlns:xdr="http://schemas.openxmlformats.org/drawingml/2006/spreadsheetDrawing">
      <xdr:col>73</xdr:col>
      <xdr:colOff>180975</xdr:colOff>
      <xdr:row>60</xdr:row>
      <xdr:rowOff>165100</xdr:rowOff>
    </xdr:to>
    <xdr:cxnSp macro="">
      <xdr:nvCxnSpPr>
        <xdr:cNvPr id="257" name="直線コネクタ 256"/>
        <xdr:cNvCxnSpPr/>
      </xdr:nvCxnSpPr>
      <xdr:spPr>
        <a:xfrm flipV="1">
          <a:off x="13893800" y="1026731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130810</xdr:rowOff>
    </xdr:from>
    <xdr:to xmlns:xdr="http://schemas.openxmlformats.org/drawingml/2006/spreadsheetDrawing">
      <xdr:col>74</xdr:col>
      <xdr:colOff>31750</xdr:colOff>
      <xdr:row>59</xdr:row>
      <xdr:rowOff>60960</xdr:rowOff>
    </xdr:to>
    <xdr:sp macro="" textlink="">
      <xdr:nvSpPr>
        <xdr:cNvPr id="258" name="フローチャート: 判断 257"/>
        <xdr:cNvSpPr/>
      </xdr:nvSpPr>
      <xdr:spPr>
        <a:xfrm>
          <a:off x="147320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71120</xdr:rowOff>
    </xdr:from>
    <xdr:ext cx="762000" cy="259080"/>
    <xdr:sp macro="" textlink="">
      <xdr:nvSpPr>
        <xdr:cNvPr id="259" name="テキスト ボックス 258"/>
        <xdr:cNvSpPr txBox="1"/>
      </xdr:nvSpPr>
      <xdr:spPr>
        <a:xfrm>
          <a:off x="14401800" y="984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143510</xdr:rowOff>
    </xdr:from>
    <xdr:to xmlns:xdr="http://schemas.openxmlformats.org/drawingml/2006/spreadsheetDrawing">
      <xdr:col>69</xdr:col>
      <xdr:colOff>92075</xdr:colOff>
      <xdr:row>60</xdr:row>
      <xdr:rowOff>165100</xdr:rowOff>
    </xdr:to>
    <xdr:cxnSp macro="">
      <xdr:nvCxnSpPr>
        <xdr:cNvPr id="260" name="直線コネクタ 259"/>
        <xdr:cNvCxnSpPr/>
      </xdr:nvCxnSpPr>
      <xdr:spPr>
        <a:xfrm>
          <a:off x="13004800" y="104305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154940</xdr:rowOff>
    </xdr:from>
    <xdr:to xmlns:xdr="http://schemas.openxmlformats.org/drawingml/2006/spreadsheetDrawing">
      <xdr:col>69</xdr:col>
      <xdr:colOff>142875</xdr:colOff>
      <xdr:row>60</xdr:row>
      <xdr:rowOff>85090</xdr:rowOff>
    </xdr:to>
    <xdr:sp macro="" textlink="">
      <xdr:nvSpPr>
        <xdr:cNvPr id="261" name="フローチャート: 判断 260"/>
        <xdr:cNvSpPr/>
      </xdr:nvSpPr>
      <xdr:spPr>
        <a:xfrm>
          <a:off x="138430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95250</xdr:rowOff>
    </xdr:from>
    <xdr:ext cx="761365" cy="259080"/>
    <xdr:sp macro="" textlink="">
      <xdr:nvSpPr>
        <xdr:cNvPr id="262" name="テキスト ボックス 261"/>
        <xdr:cNvSpPr txBox="1"/>
      </xdr:nvSpPr>
      <xdr:spPr>
        <a:xfrm>
          <a:off x="13512800" y="1003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27305</xdr:rowOff>
    </xdr:from>
    <xdr:to xmlns:xdr="http://schemas.openxmlformats.org/drawingml/2006/spreadsheetDrawing">
      <xdr:col>65</xdr:col>
      <xdr:colOff>53975</xdr:colOff>
      <xdr:row>60</xdr:row>
      <xdr:rowOff>128905</xdr:rowOff>
    </xdr:to>
    <xdr:sp macro="" textlink="">
      <xdr:nvSpPr>
        <xdr:cNvPr id="263" name="フローチャート: 判断 262"/>
        <xdr:cNvSpPr/>
      </xdr:nvSpPr>
      <xdr:spPr>
        <a:xfrm>
          <a:off x="129540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139065</xdr:rowOff>
    </xdr:from>
    <xdr:ext cx="762000" cy="259080"/>
    <xdr:sp macro="" textlink="">
      <xdr:nvSpPr>
        <xdr:cNvPr id="264" name="テキスト ボックス 263"/>
        <xdr:cNvSpPr txBox="1"/>
      </xdr:nvSpPr>
      <xdr:spPr>
        <a:xfrm>
          <a:off x="12623800" y="1008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141605</xdr:rowOff>
    </xdr:from>
    <xdr:to xmlns:xdr="http://schemas.openxmlformats.org/drawingml/2006/spreadsheetDrawing">
      <xdr:col>82</xdr:col>
      <xdr:colOff>158750</xdr:colOff>
      <xdr:row>59</xdr:row>
      <xdr:rowOff>71755</xdr:rowOff>
    </xdr:to>
    <xdr:sp macro="" textlink="">
      <xdr:nvSpPr>
        <xdr:cNvPr id="270" name="楕円 269"/>
        <xdr:cNvSpPr/>
      </xdr:nvSpPr>
      <xdr:spPr>
        <a:xfrm>
          <a:off x="164592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113665</xdr:rowOff>
    </xdr:from>
    <xdr:ext cx="762000" cy="258445"/>
    <xdr:sp macro="" textlink="">
      <xdr:nvSpPr>
        <xdr:cNvPr id="271" name="その他該当値テキスト"/>
        <xdr:cNvSpPr txBox="1"/>
      </xdr:nvSpPr>
      <xdr:spPr>
        <a:xfrm>
          <a:off x="165989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21590</xdr:rowOff>
    </xdr:from>
    <xdr:to xmlns:xdr="http://schemas.openxmlformats.org/drawingml/2006/spreadsheetDrawing">
      <xdr:col>78</xdr:col>
      <xdr:colOff>120650</xdr:colOff>
      <xdr:row>58</xdr:row>
      <xdr:rowOff>123190</xdr:rowOff>
    </xdr:to>
    <xdr:sp macro="" textlink="">
      <xdr:nvSpPr>
        <xdr:cNvPr id="272" name="楕円 271"/>
        <xdr:cNvSpPr/>
      </xdr:nvSpPr>
      <xdr:spPr>
        <a:xfrm>
          <a:off x="156210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107950</xdr:rowOff>
    </xdr:from>
    <xdr:ext cx="736600" cy="259080"/>
    <xdr:sp macro="" textlink="">
      <xdr:nvSpPr>
        <xdr:cNvPr id="273" name="テキスト ボックス 272"/>
        <xdr:cNvSpPr txBox="1"/>
      </xdr:nvSpPr>
      <xdr:spPr>
        <a:xfrm>
          <a:off x="15290800" y="10052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100965</xdr:rowOff>
    </xdr:from>
    <xdr:to xmlns:xdr="http://schemas.openxmlformats.org/drawingml/2006/spreadsheetDrawing">
      <xdr:col>74</xdr:col>
      <xdr:colOff>31750</xdr:colOff>
      <xdr:row>60</xdr:row>
      <xdr:rowOff>31115</xdr:rowOff>
    </xdr:to>
    <xdr:sp macro="" textlink="">
      <xdr:nvSpPr>
        <xdr:cNvPr id="274" name="楕円 273"/>
        <xdr:cNvSpPr/>
      </xdr:nvSpPr>
      <xdr:spPr>
        <a:xfrm>
          <a:off x="14732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15875</xdr:rowOff>
    </xdr:from>
    <xdr:ext cx="762000" cy="259080"/>
    <xdr:sp macro="" textlink="">
      <xdr:nvSpPr>
        <xdr:cNvPr id="275" name="テキスト ボックス 274"/>
        <xdr:cNvSpPr txBox="1"/>
      </xdr:nvSpPr>
      <xdr:spPr>
        <a:xfrm>
          <a:off x="14401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114300</xdr:rowOff>
    </xdr:from>
    <xdr:to xmlns:xdr="http://schemas.openxmlformats.org/drawingml/2006/spreadsheetDrawing">
      <xdr:col>69</xdr:col>
      <xdr:colOff>142875</xdr:colOff>
      <xdr:row>61</xdr:row>
      <xdr:rowOff>44450</xdr:rowOff>
    </xdr:to>
    <xdr:sp macro="" textlink="">
      <xdr:nvSpPr>
        <xdr:cNvPr id="276" name="楕円 275"/>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29210</xdr:rowOff>
    </xdr:from>
    <xdr:ext cx="761365" cy="258445"/>
    <xdr:sp macro="" textlink="">
      <xdr:nvSpPr>
        <xdr:cNvPr id="277" name="テキスト ボックス 276"/>
        <xdr:cNvSpPr txBox="1"/>
      </xdr:nvSpPr>
      <xdr:spPr>
        <a:xfrm>
          <a:off x="13512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92710</xdr:rowOff>
    </xdr:from>
    <xdr:to xmlns:xdr="http://schemas.openxmlformats.org/drawingml/2006/spreadsheetDrawing">
      <xdr:col>65</xdr:col>
      <xdr:colOff>53975</xdr:colOff>
      <xdr:row>61</xdr:row>
      <xdr:rowOff>22860</xdr:rowOff>
    </xdr:to>
    <xdr:sp macro="" textlink="">
      <xdr:nvSpPr>
        <xdr:cNvPr id="278" name="楕円 277"/>
        <xdr:cNvSpPr/>
      </xdr:nvSpPr>
      <xdr:spPr>
        <a:xfrm>
          <a:off x="129540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7620</xdr:rowOff>
    </xdr:from>
    <xdr:ext cx="762000" cy="258445"/>
    <xdr:sp macro="" textlink="">
      <xdr:nvSpPr>
        <xdr:cNvPr id="279" name="テキスト ボックス 278"/>
        <xdr:cNvSpPr txBox="1"/>
      </xdr:nvSpPr>
      <xdr:spPr>
        <a:xfrm>
          <a:off x="12623800" y="10466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当市は旧那賀川町及び旧羽ノ浦町と市町合併し旧1市2町からの負担金で運営していた一部事務組合(消防・衛生)の業務を継承したため、類似団体平均より</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a:t>
          </a:r>
          <a:r>
            <a:rPr kumimoji="1" lang="ja-JP" altLang="ja-JP" sz="900">
              <a:solidFill>
                <a:schemeClr val="dk1"/>
              </a:solidFill>
              <a:effectLst/>
              <a:latin typeface="+mn-lt"/>
              <a:ea typeface="+mn-ea"/>
              <a:cs typeface="+mn-cs"/>
            </a:rPr>
            <a:t>ポイント下回っている一方、人件費の割合が高くなっている。</a:t>
          </a:r>
          <a:endParaRPr lang="ja-JP" altLang="ja-JP" sz="900">
            <a:effectLst/>
          </a:endParaRPr>
        </a:p>
        <a:p>
          <a:r>
            <a:rPr kumimoji="1" lang="ja-JP" altLang="ja-JP" sz="900">
              <a:solidFill>
                <a:schemeClr val="dk1"/>
              </a:solidFill>
              <a:effectLst/>
              <a:latin typeface="+mn-lt"/>
              <a:ea typeface="+mn-ea"/>
              <a:cs typeface="+mn-cs"/>
            </a:rPr>
            <a:t>　市単独補助金等については、平成29年８月に「補助金等に関する基本方針」を策定し各団体の収支状況等を精査した上で決定するほか団体の統合、再編や補助の終期を設定するなど見直しを行うこととしている。</a:t>
          </a:r>
          <a:endParaRPr lang="ja-JP" altLang="ja-JP" sz="9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95250</xdr:rowOff>
    </xdr:from>
    <xdr:to xmlns:xdr="http://schemas.openxmlformats.org/drawingml/2006/spreadsheetDrawing">
      <xdr:col>82</xdr:col>
      <xdr:colOff>107950</xdr:colOff>
      <xdr:row>40</xdr:row>
      <xdr:rowOff>44450</xdr:rowOff>
    </xdr:to>
    <xdr:cxnSp macro="">
      <xdr:nvCxnSpPr>
        <xdr:cNvPr id="304" name="直線コネクタ 303"/>
        <xdr:cNvCxnSpPr/>
      </xdr:nvCxnSpPr>
      <xdr:spPr>
        <a:xfrm flipV="1">
          <a:off x="1651000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16510</xdr:rowOff>
    </xdr:from>
    <xdr:ext cx="762000" cy="259080"/>
    <xdr:sp macro="" textlink="">
      <xdr:nvSpPr>
        <xdr:cNvPr id="305" name="補助費等最小値テキスト"/>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44450</xdr:rowOff>
    </xdr:from>
    <xdr:to xmlns:xdr="http://schemas.openxmlformats.org/drawingml/2006/spreadsheetDrawing">
      <xdr:col>82</xdr:col>
      <xdr:colOff>196850</xdr:colOff>
      <xdr:row>40</xdr:row>
      <xdr:rowOff>44450</xdr:rowOff>
    </xdr:to>
    <xdr:cxnSp macro="">
      <xdr:nvCxnSpPr>
        <xdr:cNvPr id="306" name="直線コネクタ 305"/>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10160</xdr:rowOff>
    </xdr:from>
    <xdr:ext cx="762000" cy="259080"/>
    <xdr:sp macro="" textlink="">
      <xdr:nvSpPr>
        <xdr:cNvPr id="307" name="補助費等最大値テキスト"/>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95250</xdr:rowOff>
    </xdr:from>
    <xdr:to xmlns:xdr="http://schemas.openxmlformats.org/drawingml/2006/spreadsheetDrawing">
      <xdr:col>82</xdr:col>
      <xdr:colOff>196850</xdr:colOff>
      <xdr:row>34</xdr:row>
      <xdr:rowOff>95250</xdr:rowOff>
    </xdr:to>
    <xdr:cxnSp macro="">
      <xdr:nvCxnSpPr>
        <xdr:cNvPr id="308" name="直線コネクタ 307"/>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122555</xdr:rowOff>
    </xdr:from>
    <xdr:to xmlns:xdr="http://schemas.openxmlformats.org/drawingml/2006/spreadsheetDrawing">
      <xdr:col>82</xdr:col>
      <xdr:colOff>107950</xdr:colOff>
      <xdr:row>34</xdr:row>
      <xdr:rowOff>145415</xdr:rowOff>
    </xdr:to>
    <xdr:cxnSp macro="">
      <xdr:nvCxnSpPr>
        <xdr:cNvPr id="309" name="直線コネクタ 308"/>
        <xdr:cNvCxnSpPr/>
      </xdr:nvCxnSpPr>
      <xdr:spPr>
        <a:xfrm flipV="1">
          <a:off x="15671800" y="59518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66675</xdr:rowOff>
    </xdr:from>
    <xdr:ext cx="762000" cy="258445"/>
    <xdr:sp macro="" textlink="">
      <xdr:nvSpPr>
        <xdr:cNvPr id="310" name="補助費等平均値テキスト"/>
        <xdr:cNvSpPr txBox="1"/>
      </xdr:nvSpPr>
      <xdr:spPr>
        <a:xfrm>
          <a:off x="16598900" y="62388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94615</xdr:rowOff>
    </xdr:from>
    <xdr:to xmlns:xdr="http://schemas.openxmlformats.org/drawingml/2006/spreadsheetDrawing">
      <xdr:col>82</xdr:col>
      <xdr:colOff>158750</xdr:colOff>
      <xdr:row>37</xdr:row>
      <xdr:rowOff>24765</xdr:rowOff>
    </xdr:to>
    <xdr:sp macro="" textlink="">
      <xdr:nvSpPr>
        <xdr:cNvPr id="311" name="フローチャート: 判断 310"/>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145415</xdr:rowOff>
    </xdr:from>
    <xdr:to xmlns:xdr="http://schemas.openxmlformats.org/drawingml/2006/spreadsheetDrawing">
      <xdr:col>78</xdr:col>
      <xdr:colOff>69850</xdr:colOff>
      <xdr:row>34</xdr:row>
      <xdr:rowOff>158750</xdr:rowOff>
    </xdr:to>
    <xdr:cxnSp macro="">
      <xdr:nvCxnSpPr>
        <xdr:cNvPr id="312" name="直線コネクタ 311"/>
        <xdr:cNvCxnSpPr/>
      </xdr:nvCxnSpPr>
      <xdr:spPr>
        <a:xfrm flipV="1">
          <a:off x="14782800" y="59747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76200</xdr:rowOff>
    </xdr:from>
    <xdr:to xmlns:xdr="http://schemas.openxmlformats.org/drawingml/2006/spreadsheetDrawing">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162560</xdr:rowOff>
    </xdr:from>
    <xdr:ext cx="736600" cy="259080"/>
    <xdr:sp macro="" textlink="">
      <xdr:nvSpPr>
        <xdr:cNvPr id="314" name="テキスト ボックス 313"/>
        <xdr:cNvSpPr txBox="1"/>
      </xdr:nvSpPr>
      <xdr:spPr>
        <a:xfrm>
          <a:off x="1529080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58420</xdr:rowOff>
    </xdr:from>
    <xdr:to xmlns:xdr="http://schemas.openxmlformats.org/drawingml/2006/spreadsheetDrawing">
      <xdr:col>73</xdr:col>
      <xdr:colOff>180975</xdr:colOff>
      <xdr:row>34</xdr:row>
      <xdr:rowOff>158750</xdr:rowOff>
    </xdr:to>
    <xdr:cxnSp macro="">
      <xdr:nvCxnSpPr>
        <xdr:cNvPr id="315" name="直線コネクタ 314"/>
        <xdr:cNvCxnSpPr/>
      </xdr:nvCxnSpPr>
      <xdr:spPr>
        <a:xfrm>
          <a:off x="13893800" y="588772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8445"/>
    <xdr:sp macro="" textlink="">
      <xdr:nvSpPr>
        <xdr:cNvPr id="317" name="テキスト ボックス 316"/>
        <xdr:cNvSpPr txBox="1"/>
      </xdr:nvSpPr>
      <xdr:spPr>
        <a:xfrm>
          <a:off x="1440180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53975</xdr:rowOff>
    </xdr:from>
    <xdr:to xmlns:xdr="http://schemas.openxmlformats.org/drawingml/2006/spreadsheetDrawing">
      <xdr:col>69</xdr:col>
      <xdr:colOff>92075</xdr:colOff>
      <xdr:row>34</xdr:row>
      <xdr:rowOff>58420</xdr:rowOff>
    </xdr:to>
    <xdr:cxnSp macro="">
      <xdr:nvCxnSpPr>
        <xdr:cNvPr id="318" name="直線コネクタ 317"/>
        <xdr:cNvCxnSpPr/>
      </xdr:nvCxnSpPr>
      <xdr:spPr>
        <a:xfrm>
          <a:off x="13004800" y="58832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156210</xdr:rowOff>
    </xdr:from>
    <xdr:to xmlns:xdr="http://schemas.openxmlformats.org/drawingml/2006/spreadsheetDrawing">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71120</xdr:rowOff>
    </xdr:from>
    <xdr:ext cx="761365" cy="259080"/>
    <xdr:sp macro="" textlink="">
      <xdr:nvSpPr>
        <xdr:cNvPr id="320" name="テキスト ボックス 319"/>
        <xdr:cNvSpPr txBox="1"/>
      </xdr:nvSpPr>
      <xdr:spPr>
        <a:xfrm>
          <a:off x="13512800" y="6243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137795</xdr:rowOff>
    </xdr:from>
    <xdr:to xmlns:xdr="http://schemas.openxmlformats.org/drawingml/2006/spreadsheetDrawing">
      <xdr:col>65</xdr:col>
      <xdr:colOff>53975</xdr:colOff>
      <xdr:row>36</xdr:row>
      <xdr:rowOff>67945</xdr:rowOff>
    </xdr:to>
    <xdr:sp macro="" textlink="">
      <xdr:nvSpPr>
        <xdr:cNvPr id="321" name="フローチャート: 判断 320"/>
        <xdr:cNvSpPr/>
      </xdr:nvSpPr>
      <xdr:spPr>
        <a:xfrm>
          <a:off x="12954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52705</xdr:rowOff>
    </xdr:from>
    <xdr:ext cx="762000" cy="258445"/>
    <xdr:sp macro="" textlink="">
      <xdr:nvSpPr>
        <xdr:cNvPr id="322" name="テキスト ボックス 321"/>
        <xdr:cNvSpPr txBox="1"/>
      </xdr:nvSpPr>
      <xdr:spPr>
        <a:xfrm>
          <a:off x="12623800" y="622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71755</xdr:rowOff>
    </xdr:from>
    <xdr:to xmlns:xdr="http://schemas.openxmlformats.org/drawingml/2006/spreadsheetDrawing">
      <xdr:col>82</xdr:col>
      <xdr:colOff>158750</xdr:colOff>
      <xdr:row>35</xdr:row>
      <xdr:rowOff>1905</xdr:rowOff>
    </xdr:to>
    <xdr:sp macro="" textlink="">
      <xdr:nvSpPr>
        <xdr:cNvPr id="328" name="楕円 327"/>
        <xdr:cNvSpPr/>
      </xdr:nvSpPr>
      <xdr:spPr>
        <a:xfrm>
          <a:off x="164592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151765</xdr:rowOff>
    </xdr:from>
    <xdr:ext cx="762000" cy="259080"/>
    <xdr:sp macro="" textlink="">
      <xdr:nvSpPr>
        <xdr:cNvPr id="329" name="補助費等該当値テキスト"/>
        <xdr:cNvSpPr txBox="1"/>
      </xdr:nvSpPr>
      <xdr:spPr>
        <a:xfrm>
          <a:off x="16598900" y="580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94615</xdr:rowOff>
    </xdr:from>
    <xdr:to xmlns:xdr="http://schemas.openxmlformats.org/drawingml/2006/spreadsheetDrawing">
      <xdr:col>78</xdr:col>
      <xdr:colOff>120650</xdr:colOff>
      <xdr:row>35</xdr:row>
      <xdr:rowOff>24765</xdr:rowOff>
    </xdr:to>
    <xdr:sp macro="" textlink="">
      <xdr:nvSpPr>
        <xdr:cNvPr id="330" name="楕円 329"/>
        <xdr:cNvSpPr/>
      </xdr:nvSpPr>
      <xdr:spPr>
        <a:xfrm>
          <a:off x="156210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34925</xdr:rowOff>
    </xdr:from>
    <xdr:ext cx="736600" cy="259080"/>
    <xdr:sp macro="" textlink="">
      <xdr:nvSpPr>
        <xdr:cNvPr id="331" name="テキスト ボックス 330"/>
        <xdr:cNvSpPr txBox="1"/>
      </xdr:nvSpPr>
      <xdr:spPr>
        <a:xfrm>
          <a:off x="15290800" y="5692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107950</xdr:rowOff>
    </xdr:from>
    <xdr:to xmlns:xdr="http://schemas.openxmlformats.org/drawingml/2006/spreadsheetDrawing">
      <xdr:col>74</xdr:col>
      <xdr:colOff>31750</xdr:colOff>
      <xdr:row>35</xdr:row>
      <xdr:rowOff>38100</xdr:rowOff>
    </xdr:to>
    <xdr:sp macro="" textlink="">
      <xdr:nvSpPr>
        <xdr:cNvPr id="332" name="楕円 331"/>
        <xdr:cNvSpPr/>
      </xdr:nvSpPr>
      <xdr:spPr>
        <a:xfrm>
          <a:off x="14732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48260</xdr:rowOff>
    </xdr:from>
    <xdr:ext cx="762000" cy="259080"/>
    <xdr:sp macro="" textlink="">
      <xdr:nvSpPr>
        <xdr:cNvPr id="333" name="テキスト ボックス 332"/>
        <xdr:cNvSpPr txBox="1"/>
      </xdr:nvSpPr>
      <xdr:spPr>
        <a:xfrm>
          <a:off x="14401800" y="570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7620</xdr:rowOff>
    </xdr:from>
    <xdr:to xmlns:xdr="http://schemas.openxmlformats.org/drawingml/2006/spreadsheetDrawing">
      <xdr:col>69</xdr:col>
      <xdr:colOff>142875</xdr:colOff>
      <xdr:row>34</xdr:row>
      <xdr:rowOff>109220</xdr:rowOff>
    </xdr:to>
    <xdr:sp macro="" textlink="">
      <xdr:nvSpPr>
        <xdr:cNvPr id="334" name="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119380</xdr:rowOff>
    </xdr:from>
    <xdr:ext cx="761365" cy="259080"/>
    <xdr:sp macro="" textlink="">
      <xdr:nvSpPr>
        <xdr:cNvPr id="335" name="テキスト ボックス 334"/>
        <xdr:cNvSpPr txBox="1"/>
      </xdr:nvSpPr>
      <xdr:spPr>
        <a:xfrm>
          <a:off x="13512800" y="5605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3175</xdr:rowOff>
    </xdr:from>
    <xdr:to xmlns:xdr="http://schemas.openxmlformats.org/drawingml/2006/spreadsheetDrawing">
      <xdr:col>65</xdr:col>
      <xdr:colOff>53975</xdr:colOff>
      <xdr:row>34</xdr:row>
      <xdr:rowOff>104775</xdr:rowOff>
    </xdr:to>
    <xdr:sp macro="" textlink="">
      <xdr:nvSpPr>
        <xdr:cNvPr id="336" name="楕円 335"/>
        <xdr:cNvSpPr/>
      </xdr:nvSpPr>
      <xdr:spPr>
        <a:xfrm>
          <a:off x="129540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114935</xdr:rowOff>
    </xdr:from>
    <xdr:ext cx="762000" cy="259080"/>
    <xdr:sp macro="" textlink="">
      <xdr:nvSpPr>
        <xdr:cNvPr id="337" name="テキスト ボックス 336"/>
        <xdr:cNvSpPr txBox="1"/>
      </xdr:nvSpPr>
      <xdr:spPr>
        <a:xfrm>
          <a:off x="12623800" y="5601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市債の発行を伴う事業の厳しい精査を行うとともに、高利残債の利率見直し交渉による利子負担の軽減を図っているが、中学校校舎建設事業や公営住宅建設事業などの増により、公債費に係る経常収支比率は1</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％と類似団体平均より</a:t>
          </a:r>
          <a:r>
            <a:rPr kumimoji="1" lang="en-US" altLang="ja-JP" sz="900">
              <a:solidFill>
                <a:schemeClr val="dk1"/>
              </a:solidFill>
              <a:effectLst/>
              <a:latin typeface="+mn-lt"/>
              <a:ea typeface="+mn-ea"/>
              <a:cs typeface="+mn-cs"/>
            </a:rPr>
            <a:t>0</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ポイント上回った。公債費は約3</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千万円となっており公債費負担は依然として高い。</a:t>
          </a:r>
          <a:endParaRPr lang="ja-JP" altLang="ja-JP" sz="900">
            <a:effectLst/>
          </a:endParaRPr>
        </a:p>
        <a:p>
          <a:r>
            <a:rPr kumimoji="1" lang="ja-JP" altLang="ja-JP" sz="900">
              <a:solidFill>
                <a:schemeClr val="dk1"/>
              </a:solidFill>
              <a:effectLst/>
              <a:latin typeface="+mn-lt"/>
              <a:ea typeface="+mn-ea"/>
              <a:cs typeface="+mn-cs"/>
            </a:rPr>
            <a:t>　令和２年度に合併特例債の発行が終了し、本来の対象事業における地方債の発行へシフトしていることや一般財源確保のために臨時財政対策債発行額の増加が見込まれることから、健全化判断比率の悪化に注意を払いながら、慎重な市債発行により堅実な財政運営に努める必要がある。</a:t>
          </a:r>
          <a:endParaRPr lang="ja-JP" altLang="ja-JP" sz="9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3" name="テキスト ボックス 352"/>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5" name="テキスト ボックス 354"/>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7" name="テキスト ボックス 356"/>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9" name="テキスト ボックス 358"/>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90170</xdr:rowOff>
    </xdr:from>
    <xdr:to xmlns:xdr="http://schemas.openxmlformats.org/drawingml/2006/spreadsheetDrawing">
      <xdr:col>24</xdr:col>
      <xdr:colOff>25400</xdr:colOff>
      <xdr:row>80</xdr:row>
      <xdr:rowOff>72390</xdr:rowOff>
    </xdr:to>
    <xdr:cxnSp macro="">
      <xdr:nvCxnSpPr>
        <xdr:cNvPr id="362" name="直線コネクタ 361"/>
        <xdr:cNvCxnSpPr/>
      </xdr:nvCxnSpPr>
      <xdr:spPr>
        <a:xfrm flipV="1">
          <a:off x="482600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44450</xdr:rowOff>
    </xdr:from>
    <xdr:ext cx="762000" cy="259080"/>
    <xdr:sp macro="" textlink="">
      <xdr:nvSpPr>
        <xdr:cNvPr id="363" name="公債費最小値テキスト"/>
        <xdr:cNvSpPr txBox="1"/>
      </xdr:nvSpPr>
      <xdr:spPr>
        <a:xfrm>
          <a:off x="4914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72390</xdr:rowOff>
    </xdr:from>
    <xdr:to xmlns:xdr="http://schemas.openxmlformats.org/drawingml/2006/spreadsheetDrawing">
      <xdr:col>24</xdr:col>
      <xdr:colOff>114300</xdr:colOff>
      <xdr:row>80</xdr:row>
      <xdr:rowOff>72390</xdr:rowOff>
    </xdr:to>
    <xdr:cxnSp macro="">
      <xdr:nvCxnSpPr>
        <xdr:cNvPr id="364" name="直線コネクタ 363"/>
        <xdr:cNvCxnSpPr/>
      </xdr:nvCxnSpPr>
      <xdr:spPr>
        <a:xfrm>
          <a:off x="4737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xdr:rowOff>
    </xdr:from>
    <xdr:ext cx="762000" cy="259080"/>
    <xdr:sp macro="" textlink="">
      <xdr:nvSpPr>
        <xdr:cNvPr id="365" name="公債費最大値テキスト"/>
        <xdr:cNvSpPr txBox="1"/>
      </xdr:nvSpPr>
      <xdr:spPr>
        <a:xfrm>
          <a:off x="4914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90170</xdr:rowOff>
    </xdr:from>
    <xdr:to xmlns:xdr="http://schemas.openxmlformats.org/drawingml/2006/spreadsheetDrawing">
      <xdr:col>24</xdr:col>
      <xdr:colOff>114300</xdr:colOff>
      <xdr:row>74</xdr:row>
      <xdr:rowOff>90170</xdr:rowOff>
    </xdr:to>
    <xdr:cxnSp macro="">
      <xdr:nvCxnSpPr>
        <xdr:cNvPr id="366" name="直線コネクタ 365"/>
        <xdr:cNvCxnSpPr/>
      </xdr:nvCxnSpPr>
      <xdr:spPr>
        <a:xfrm>
          <a:off x="4737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19685</xdr:rowOff>
    </xdr:from>
    <xdr:to xmlns:xdr="http://schemas.openxmlformats.org/drawingml/2006/spreadsheetDrawing">
      <xdr:col>24</xdr:col>
      <xdr:colOff>25400</xdr:colOff>
      <xdr:row>77</xdr:row>
      <xdr:rowOff>129540</xdr:rowOff>
    </xdr:to>
    <xdr:cxnSp macro="">
      <xdr:nvCxnSpPr>
        <xdr:cNvPr id="367" name="直線コネクタ 366"/>
        <xdr:cNvCxnSpPr/>
      </xdr:nvCxnSpPr>
      <xdr:spPr>
        <a:xfrm>
          <a:off x="3987800" y="13221335"/>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8445"/>
    <xdr:sp macro="" textlink="">
      <xdr:nvSpPr>
        <xdr:cNvPr id="368" name="公債費平均値テキスト"/>
        <xdr:cNvSpPr txBox="1"/>
      </xdr:nvSpPr>
      <xdr:spPr>
        <a:xfrm>
          <a:off x="4914900" y="13093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69" name="フローチャート: 判断 368"/>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19685</xdr:rowOff>
    </xdr:from>
    <xdr:to xmlns:xdr="http://schemas.openxmlformats.org/drawingml/2006/spreadsheetDrawing">
      <xdr:col>19</xdr:col>
      <xdr:colOff>187325</xdr:colOff>
      <xdr:row>77</xdr:row>
      <xdr:rowOff>74930</xdr:rowOff>
    </xdr:to>
    <xdr:cxnSp macro="">
      <xdr:nvCxnSpPr>
        <xdr:cNvPr id="370" name="直線コネクタ 369"/>
        <xdr:cNvCxnSpPr/>
      </xdr:nvCxnSpPr>
      <xdr:spPr>
        <a:xfrm flipV="1">
          <a:off x="3098800" y="1322133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71" name="フローチャート: 判断 370"/>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119380</xdr:rowOff>
    </xdr:from>
    <xdr:ext cx="735965" cy="259080"/>
    <xdr:sp macro="" textlink="">
      <xdr:nvSpPr>
        <xdr:cNvPr id="372" name="テキスト ボックス 371"/>
        <xdr:cNvSpPr txBox="1"/>
      </xdr:nvSpPr>
      <xdr:spPr>
        <a:xfrm>
          <a:off x="3606800" y="133210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74930</xdr:rowOff>
    </xdr:from>
    <xdr:to xmlns:xdr="http://schemas.openxmlformats.org/drawingml/2006/spreadsheetDrawing">
      <xdr:col>15</xdr:col>
      <xdr:colOff>98425</xdr:colOff>
      <xdr:row>77</xdr:row>
      <xdr:rowOff>83820</xdr:rowOff>
    </xdr:to>
    <xdr:cxnSp macro="">
      <xdr:nvCxnSpPr>
        <xdr:cNvPr id="373" name="直線コネクタ 372"/>
        <xdr:cNvCxnSpPr/>
      </xdr:nvCxnSpPr>
      <xdr:spPr>
        <a:xfrm flipV="1">
          <a:off x="2209800" y="13276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165100</xdr:rowOff>
    </xdr:from>
    <xdr:to xmlns:xdr="http://schemas.openxmlformats.org/drawingml/2006/spreadsheetDrawing">
      <xdr:col>15</xdr:col>
      <xdr:colOff>149225</xdr:colOff>
      <xdr:row>78</xdr:row>
      <xdr:rowOff>95250</xdr:rowOff>
    </xdr:to>
    <xdr:sp macro="" textlink="">
      <xdr:nvSpPr>
        <xdr:cNvPr id="374" name="フローチャート: 判断 373"/>
        <xdr:cNvSpPr/>
      </xdr:nvSpPr>
      <xdr:spPr>
        <a:xfrm>
          <a:off x="3048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80010</xdr:rowOff>
    </xdr:from>
    <xdr:ext cx="762000" cy="259080"/>
    <xdr:sp macro="" textlink="">
      <xdr:nvSpPr>
        <xdr:cNvPr id="375" name="テキスト ボックス 374"/>
        <xdr:cNvSpPr txBox="1"/>
      </xdr:nvSpPr>
      <xdr:spPr>
        <a:xfrm>
          <a:off x="2717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46990</xdr:rowOff>
    </xdr:from>
    <xdr:to xmlns:xdr="http://schemas.openxmlformats.org/drawingml/2006/spreadsheetDrawing">
      <xdr:col>11</xdr:col>
      <xdr:colOff>9525</xdr:colOff>
      <xdr:row>77</xdr:row>
      <xdr:rowOff>83820</xdr:rowOff>
    </xdr:to>
    <xdr:cxnSp macro="">
      <xdr:nvCxnSpPr>
        <xdr:cNvPr id="376" name="直線コネクタ 375"/>
        <xdr:cNvCxnSpPr/>
      </xdr:nvCxnSpPr>
      <xdr:spPr>
        <a:xfrm>
          <a:off x="1320800" y="132486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165100</xdr:rowOff>
    </xdr:from>
    <xdr:to xmlns:xdr="http://schemas.openxmlformats.org/drawingml/2006/spreadsheetDrawing">
      <xdr:col>11</xdr:col>
      <xdr:colOff>60325</xdr:colOff>
      <xdr:row>78</xdr:row>
      <xdr:rowOff>95250</xdr:rowOff>
    </xdr:to>
    <xdr:sp macro="" textlink="">
      <xdr:nvSpPr>
        <xdr:cNvPr id="377" name="フローチャート: 判断 376"/>
        <xdr:cNvSpPr/>
      </xdr:nvSpPr>
      <xdr:spPr>
        <a:xfrm>
          <a:off x="2159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80010</xdr:rowOff>
    </xdr:from>
    <xdr:ext cx="761365" cy="259080"/>
    <xdr:sp macro="" textlink="">
      <xdr:nvSpPr>
        <xdr:cNvPr id="378" name="テキスト ボックス 377"/>
        <xdr:cNvSpPr txBox="1"/>
      </xdr:nvSpPr>
      <xdr:spPr>
        <a:xfrm>
          <a:off x="1828800" y="13453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170180</xdr:rowOff>
    </xdr:from>
    <xdr:to xmlns:xdr="http://schemas.openxmlformats.org/drawingml/2006/spreadsheetDrawing">
      <xdr:col>6</xdr:col>
      <xdr:colOff>171450</xdr:colOff>
      <xdr:row>78</xdr:row>
      <xdr:rowOff>100330</xdr:rowOff>
    </xdr:to>
    <xdr:sp macro="" textlink="">
      <xdr:nvSpPr>
        <xdr:cNvPr id="379" name="フローチャート: 判断 378"/>
        <xdr:cNvSpPr/>
      </xdr:nvSpPr>
      <xdr:spPr>
        <a:xfrm>
          <a:off x="1270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85090</xdr:rowOff>
    </xdr:from>
    <xdr:ext cx="761365" cy="259080"/>
    <xdr:sp macro="" textlink="">
      <xdr:nvSpPr>
        <xdr:cNvPr id="380" name="テキスト ボックス 379"/>
        <xdr:cNvSpPr txBox="1"/>
      </xdr:nvSpPr>
      <xdr:spPr>
        <a:xfrm>
          <a:off x="939800" y="1345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78740</xdr:rowOff>
    </xdr:from>
    <xdr:to xmlns:xdr="http://schemas.openxmlformats.org/drawingml/2006/spreadsheetDrawing">
      <xdr:col>24</xdr:col>
      <xdr:colOff>76200</xdr:colOff>
      <xdr:row>78</xdr:row>
      <xdr:rowOff>8890</xdr:rowOff>
    </xdr:to>
    <xdr:sp macro="" textlink="">
      <xdr:nvSpPr>
        <xdr:cNvPr id="386" name="楕円 385"/>
        <xdr:cNvSpPr/>
      </xdr:nvSpPr>
      <xdr:spPr>
        <a:xfrm>
          <a:off x="47752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50800</xdr:rowOff>
    </xdr:from>
    <xdr:ext cx="762000" cy="259080"/>
    <xdr:sp macro="" textlink="">
      <xdr:nvSpPr>
        <xdr:cNvPr id="387" name="公債費該当値テキスト"/>
        <xdr:cNvSpPr txBox="1"/>
      </xdr:nvSpPr>
      <xdr:spPr>
        <a:xfrm>
          <a:off x="49149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140335</xdr:rowOff>
    </xdr:from>
    <xdr:to xmlns:xdr="http://schemas.openxmlformats.org/drawingml/2006/spreadsheetDrawing">
      <xdr:col>20</xdr:col>
      <xdr:colOff>38100</xdr:colOff>
      <xdr:row>77</xdr:row>
      <xdr:rowOff>70485</xdr:rowOff>
    </xdr:to>
    <xdr:sp macro="" textlink="">
      <xdr:nvSpPr>
        <xdr:cNvPr id="388" name="楕円 387"/>
        <xdr:cNvSpPr/>
      </xdr:nvSpPr>
      <xdr:spPr>
        <a:xfrm>
          <a:off x="3937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80645</xdr:rowOff>
    </xdr:from>
    <xdr:ext cx="735965" cy="259080"/>
    <xdr:sp macro="" textlink="">
      <xdr:nvSpPr>
        <xdr:cNvPr id="389" name="テキスト ボックス 388"/>
        <xdr:cNvSpPr txBox="1"/>
      </xdr:nvSpPr>
      <xdr:spPr>
        <a:xfrm>
          <a:off x="3606800" y="12939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90" name="楕円 389"/>
        <xdr:cNvSpPr/>
      </xdr:nvSpPr>
      <xdr:spPr>
        <a:xfrm>
          <a:off x="3048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135255</xdr:rowOff>
    </xdr:from>
    <xdr:ext cx="762000" cy="258445"/>
    <xdr:sp macro="" textlink="">
      <xdr:nvSpPr>
        <xdr:cNvPr id="391" name="テキスト ボックス 390"/>
        <xdr:cNvSpPr txBox="1"/>
      </xdr:nvSpPr>
      <xdr:spPr>
        <a:xfrm>
          <a:off x="2717800" y="1299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33020</xdr:rowOff>
    </xdr:from>
    <xdr:to xmlns:xdr="http://schemas.openxmlformats.org/drawingml/2006/spreadsheetDrawing">
      <xdr:col>11</xdr:col>
      <xdr:colOff>60325</xdr:colOff>
      <xdr:row>77</xdr:row>
      <xdr:rowOff>134620</xdr:rowOff>
    </xdr:to>
    <xdr:sp macro="" textlink="">
      <xdr:nvSpPr>
        <xdr:cNvPr id="392" name="楕円 391"/>
        <xdr:cNvSpPr/>
      </xdr:nvSpPr>
      <xdr:spPr>
        <a:xfrm>
          <a:off x="2159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144780</xdr:rowOff>
    </xdr:from>
    <xdr:ext cx="761365" cy="258445"/>
    <xdr:sp macro="" textlink="">
      <xdr:nvSpPr>
        <xdr:cNvPr id="393" name="テキスト ボックス 392"/>
        <xdr:cNvSpPr txBox="1"/>
      </xdr:nvSpPr>
      <xdr:spPr>
        <a:xfrm>
          <a:off x="1828800" y="13003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167640</xdr:rowOff>
    </xdr:from>
    <xdr:to xmlns:xdr="http://schemas.openxmlformats.org/drawingml/2006/spreadsheetDrawing">
      <xdr:col>6</xdr:col>
      <xdr:colOff>171450</xdr:colOff>
      <xdr:row>77</xdr:row>
      <xdr:rowOff>97790</xdr:rowOff>
    </xdr:to>
    <xdr:sp macro="" textlink="">
      <xdr:nvSpPr>
        <xdr:cNvPr id="394" name="楕円 393"/>
        <xdr:cNvSpPr/>
      </xdr:nvSpPr>
      <xdr:spPr>
        <a:xfrm>
          <a:off x="1270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107950</xdr:rowOff>
    </xdr:from>
    <xdr:ext cx="761365" cy="259080"/>
    <xdr:sp macro="" textlink="">
      <xdr:nvSpPr>
        <xdr:cNvPr id="395" name="テキスト ボックス 394"/>
        <xdr:cNvSpPr txBox="1"/>
      </xdr:nvSpPr>
      <xdr:spPr>
        <a:xfrm>
          <a:off x="93980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　公債費以外の経常収支比率は、前年度と比較すると</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ポイント悪化し、類似団体平均より</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ポイント上回っている。主な要因として、歳出において物件費の経常収支比率で1.</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ポイント悪化し、人件費においては類似団体平均を大きく上回ったことである。</a:t>
          </a:r>
          <a:endParaRPr lang="ja-JP" altLang="ja-JP" sz="900">
            <a:effectLst/>
          </a:endParaRPr>
        </a:p>
        <a:p>
          <a:r>
            <a:rPr kumimoji="1" lang="ja-JP" altLang="ja-JP" sz="900">
              <a:solidFill>
                <a:schemeClr val="dk1"/>
              </a:solidFill>
              <a:effectLst/>
              <a:latin typeface="+mn-lt"/>
              <a:ea typeface="+mn-ea"/>
              <a:cs typeface="+mn-cs"/>
            </a:rPr>
            <a:t>　今後も、市税の徴収強化等により一般財源の安定的な確保に努める必要があり、また施設管理において公共施設等総合管理計画に基づく各施設の統廃合や指定管理者制度の導入等による管理コストの軽減に努めることが重要である。</a:t>
          </a:r>
          <a:endParaRPr lang="ja-JP" altLang="ja-JP" sz="9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127000</xdr:rowOff>
    </xdr:from>
    <xdr:to xmlns:xdr="http://schemas.openxmlformats.org/drawingml/2006/spreadsheetDrawing">
      <xdr:col>82</xdr:col>
      <xdr:colOff>107950</xdr:colOff>
      <xdr:row>80</xdr:row>
      <xdr:rowOff>81280</xdr:rowOff>
    </xdr:to>
    <xdr:cxnSp macro="">
      <xdr:nvCxnSpPr>
        <xdr:cNvPr id="421" name="直線コネクタ 420"/>
        <xdr:cNvCxnSpPr/>
      </xdr:nvCxnSpPr>
      <xdr:spPr>
        <a:xfrm flipV="1">
          <a:off x="1651000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53340</xdr:rowOff>
    </xdr:from>
    <xdr:ext cx="762000" cy="258445"/>
    <xdr:sp macro="" textlink="">
      <xdr:nvSpPr>
        <xdr:cNvPr id="422" name="公債費以外最小値テキスト"/>
        <xdr:cNvSpPr txBox="1"/>
      </xdr:nvSpPr>
      <xdr:spPr>
        <a:xfrm>
          <a:off x="16598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81280</xdr:rowOff>
    </xdr:from>
    <xdr:to xmlns:xdr="http://schemas.openxmlformats.org/drawingml/2006/spreadsheetDrawing">
      <xdr:col>82</xdr:col>
      <xdr:colOff>196850</xdr:colOff>
      <xdr:row>80</xdr:row>
      <xdr:rowOff>81280</xdr:rowOff>
    </xdr:to>
    <xdr:cxnSp macro="">
      <xdr:nvCxnSpPr>
        <xdr:cNvPr id="423" name="直線コネクタ 422"/>
        <xdr:cNvCxnSpPr/>
      </xdr:nvCxnSpPr>
      <xdr:spPr>
        <a:xfrm>
          <a:off x="16421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41910</xdr:rowOff>
    </xdr:from>
    <xdr:ext cx="762000" cy="258445"/>
    <xdr:sp macro="" textlink="">
      <xdr:nvSpPr>
        <xdr:cNvPr id="424" name="公債費以外最大値テキスト"/>
        <xdr:cNvSpPr txBox="1"/>
      </xdr:nvSpPr>
      <xdr:spPr>
        <a:xfrm>
          <a:off x="16598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127000</xdr:rowOff>
    </xdr:from>
    <xdr:to xmlns:xdr="http://schemas.openxmlformats.org/drawingml/2006/spreadsheetDrawing">
      <xdr:col>82</xdr:col>
      <xdr:colOff>196850</xdr:colOff>
      <xdr:row>74</xdr:row>
      <xdr:rowOff>127000</xdr:rowOff>
    </xdr:to>
    <xdr:cxnSp macro="">
      <xdr:nvCxnSpPr>
        <xdr:cNvPr id="425" name="直線コネクタ 424"/>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78740</xdr:rowOff>
    </xdr:from>
    <xdr:to xmlns:xdr="http://schemas.openxmlformats.org/drawingml/2006/spreadsheetDrawing">
      <xdr:col>82</xdr:col>
      <xdr:colOff>107950</xdr:colOff>
      <xdr:row>76</xdr:row>
      <xdr:rowOff>127000</xdr:rowOff>
    </xdr:to>
    <xdr:cxnSp macro="">
      <xdr:nvCxnSpPr>
        <xdr:cNvPr id="426" name="直線コネクタ 425"/>
        <xdr:cNvCxnSpPr/>
      </xdr:nvCxnSpPr>
      <xdr:spPr>
        <a:xfrm>
          <a:off x="15671800" y="12937490"/>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9525</xdr:rowOff>
    </xdr:from>
    <xdr:ext cx="762000" cy="258445"/>
    <xdr:sp macro="" textlink="">
      <xdr:nvSpPr>
        <xdr:cNvPr id="427" name="公債費以外平均値テキスト"/>
        <xdr:cNvSpPr txBox="1"/>
      </xdr:nvSpPr>
      <xdr:spPr>
        <a:xfrm>
          <a:off x="16598900" y="13211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37465</xdr:rowOff>
    </xdr:from>
    <xdr:to xmlns:xdr="http://schemas.openxmlformats.org/drawingml/2006/spreadsheetDrawing">
      <xdr:col>82</xdr:col>
      <xdr:colOff>158750</xdr:colOff>
      <xdr:row>77</xdr:row>
      <xdr:rowOff>139065</xdr:rowOff>
    </xdr:to>
    <xdr:sp macro="" textlink="">
      <xdr:nvSpPr>
        <xdr:cNvPr id="428" name="フローチャート: 判断 427"/>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78740</xdr:rowOff>
    </xdr:from>
    <xdr:to xmlns:xdr="http://schemas.openxmlformats.org/drawingml/2006/spreadsheetDrawing">
      <xdr:col>78</xdr:col>
      <xdr:colOff>69850</xdr:colOff>
      <xdr:row>77</xdr:row>
      <xdr:rowOff>161290</xdr:rowOff>
    </xdr:to>
    <xdr:cxnSp macro="">
      <xdr:nvCxnSpPr>
        <xdr:cNvPr id="429" name="直線コネクタ 428"/>
        <xdr:cNvCxnSpPr/>
      </xdr:nvCxnSpPr>
      <xdr:spPr>
        <a:xfrm flipV="1">
          <a:off x="14782800" y="12937490"/>
          <a:ext cx="8890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53340</xdr:rowOff>
    </xdr:from>
    <xdr:to xmlns:xdr="http://schemas.openxmlformats.org/drawingml/2006/spreadsheetDrawing">
      <xdr:col>78</xdr:col>
      <xdr:colOff>120650</xdr:colOff>
      <xdr:row>76</xdr:row>
      <xdr:rowOff>154940</xdr:rowOff>
    </xdr:to>
    <xdr:sp macro="" textlink="">
      <xdr:nvSpPr>
        <xdr:cNvPr id="430" name="フローチャート: 判断 429"/>
        <xdr:cNvSpPr/>
      </xdr:nvSpPr>
      <xdr:spPr>
        <a:xfrm>
          <a:off x="15621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139700</xdr:rowOff>
    </xdr:from>
    <xdr:ext cx="736600" cy="259080"/>
    <xdr:sp macro="" textlink="">
      <xdr:nvSpPr>
        <xdr:cNvPr id="431" name="テキスト ボックス 430"/>
        <xdr:cNvSpPr txBox="1"/>
      </xdr:nvSpPr>
      <xdr:spPr>
        <a:xfrm>
          <a:off x="15290800" y="13169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129540</xdr:rowOff>
    </xdr:from>
    <xdr:to xmlns:xdr="http://schemas.openxmlformats.org/drawingml/2006/spreadsheetDrawing">
      <xdr:col>73</xdr:col>
      <xdr:colOff>180975</xdr:colOff>
      <xdr:row>77</xdr:row>
      <xdr:rowOff>161290</xdr:rowOff>
    </xdr:to>
    <xdr:cxnSp macro="">
      <xdr:nvCxnSpPr>
        <xdr:cNvPr id="432" name="直線コネクタ 431"/>
        <xdr:cNvCxnSpPr/>
      </xdr:nvCxnSpPr>
      <xdr:spPr>
        <a:xfrm>
          <a:off x="13893800" y="133311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140335</xdr:rowOff>
    </xdr:from>
    <xdr:to xmlns:xdr="http://schemas.openxmlformats.org/drawingml/2006/spreadsheetDrawing">
      <xdr:col>74</xdr:col>
      <xdr:colOff>31750</xdr:colOff>
      <xdr:row>77</xdr:row>
      <xdr:rowOff>70485</xdr:rowOff>
    </xdr:to>
    <xdr:sp macro="" textlink="">
      <xdr:nvSpPr>
        <xdr:cNvPr id="433" name="フローチャート: 判断 432"/>
        <xdr:cNvSpPr/>
      </xdr:nvSpPr>
      <xdr:spPr>
        <a:xfrm>
          <a:off x="14732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80645</xdr:rowOff>
    </xdr:from>
    <xdr:ext cx="762000" cy="259080"/>
    <xdr:sp macro="" textlink="">
      <xdr:nvSpPr>
        <xdr:cNvPr id="434" name="テキスト ボックス 433"/>
        <xdr:cNvSpPr txBox="1"/>
      </xdr:nvSpPr>
      <xdr:spPr>
        <a:xfrm>
          <a:off x="14401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78740</xdr:rowOff>
    </xdr:from>
    <xdr:to xmlns:xdr="http://schemas.openxmlformats.org/drawingml/2006/spreadsheetDrawing">
      <xdr:col>69</xdr:col>
      <xdr:colOff>92075</xdr:colOff>
      <xdr:row>77</xdr:row>
      <xdr:rowOff>129540</xdr:rowOff>
    </xdr:to>
    <xdr:cxnSp macro="">
      <xdr:nvCxnSpPr>
        <xdr:cNvPr id="435" name="直線コネクタ 434"/>
        <xdr:cNvCxnSpPr/>
      </xdr:nvCxnSpPr>
      <xdr:spPr>
        <a:xfrm>
          <a:off x="13004800" y="132803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635</xdr:rowOff>
    </xdr:from>
    <xdr:to xmlns:xdr="http://schemas.openxmlformats.org/drawingml/2006/spreadsheetDrawing">
      <xdr:col>69</xdr:col>
      <xdr:colOff>142875</xdr:colOff>
      <xdr:row>77</xdr:row>
      <xdr:rowOff>102235</xdr:rowOff>
    </xdr:to>
    <xdr:sp macro="" textlink="">
      <xdr:nvSpPr>
        <xdr:cNvPr id="436" name="フローチャート: 判断 435"/>
        <xdr:cNvSpPr/>
      </xdr:nvSpPr>
      <xdr:spPr>
        <a:xfrm>
          <a:off x="138430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112395</xdr:rowOff>
    </xdr:from>
    <xdr:ext cx="761365" cy="258445"/>
    <xdr:sp macro="" textlink="">
      <xdr:nvSpPr>
        <xdr:cNvPr id="437" name="テキスト ボックス 436"/>
        <xdr:cNvSpPr txBox="1"/>
      </xdr:nvSpPr>
      <xdr:spPr>
        <a:xfrm>
          <a:off x="13512800" y="12971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140335</xdr:rowOff>
    </xdr:from>
    <xdr:to xmlns:xdr="http://schemas.openxmlformats.org/drawingml/2006/spreadsheetDrawing">
      <xdr:col>65</xdr:col>
      <xdr:colOff>53975</xdr:colOff>
      <xdr:row>77</xdr:row>
      <xdr:rowOff>70485</xdr:rowOff>
    </xdr:to>
    <xdr:sp macro="" textlink="">
      <xdr:nvSpPr>
        <xdr:cNvPr id="438" name="フローチャート: 判断 437"/>
        <xdr:cNvSpPr/>
      </xdr:nvSpPr>
      <xdr:spPr>
        <a:xfrm>
          <a:off x="12954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80645</xdr:rowOff>
    </xdr:from>
    <xdr:ext cx="762000" cy="259080"/>
    <xdr:sp macro="" textlink="">
      <xdr:nvSpPr>
        <xdr:cNvPr id="439" name="テキスト ボックス 438"/>
        <xdr:cNvSpPr txBox="1"/>
      </xdr:nvSpPr>
      <xdr:spPr>
        <a:xfrm>
          <a:off x="12623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45" name="楕円 444"/>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92710</xdr:rowOff>
    </xdr:from>
    <xdr:ext cx="762000" cy="259080"/>
    <xdr:sp macro="" textlink="">
      <xdr:nvSpPr>
        <xdr:cNvPr id="446" name="公債費以外該当値テキスト"/>
        <xdr:cNvSpPr txBox="1"/>
      </xdr:nvSpPr>
      <xdr:spPr>
        <a:xfrm>
          <a:off x="165989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27940</xdr:rowOff>
    </xdr:from>
    <xdr:to xmlns:xdr="http://schemas.openxmlformats.org/drawingml/2006/spreadsheetDrawing">
      <xdr:col>78</xdr:col>
      <xdr:colOff>120650</xdr:colOff>
      <xdr:row>75</xdr:row>
      <xdr:rowOff>129540</xdr:rowOff>
    </xdr:to>
    <xdr:sp macro="" textlink="">
      <xdr:nvSpPr>
        <xdr:cNvPr id="447" name="楕円 446"/>
        <xdr:cNvSpPr/>
      </xdr:nvSpPr>
      <xdr:spPr>
        <a:xfrm>
          <a:off x="156210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139700</xdr:rowOff>
    </xdr:from>
    <xdr:ext cx="736600" cy="259080"/>
    <xdr:sp macro="" textlink="">
      <xdr:nvSpPr>
        <xdr:cNvPr id="448" name="テキスト ボックス 447"/>
        <xdr:cNvSpPr txBox="1"/>
      </xdr:nvSpPr>
      <xdr:spPr>
        <a:xfrm>
          <a:off x="15290800" y="12655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49" name="楕円 448"/>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50" name="テキスト ボックス 449"/>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78740</xdr:rowOff>
    </xdr:from>
    <xdr:to xmlns:xdr="http://schemas.openxmlformats.org/drawingml/2006/spreadsheetDrawing">
      <xdr:col>69</xdr:col>
      <xdr:colOff>142875</xdr:colOff>
      <xdr:row>78</xdr:row>
      <xdr:rowOff>8890</xdr:rowOff>
    </xdr:to>
    <xdr:sp macro="" textlink="">
      <xdr:nvSpPr>
        <xdr:cNvPr id="451" name="楕円 450"/>
        <xdr:cNvSpPr/>
      </xdr:nvSpPr>
      <xdr:spPr>
        <a:xfrm>
          <a:off x="13843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165100</xdr:rowOff>
    </xdr:from>
    <xdr:ext cx="761365" cy="259080"/>
    <xdr:sp macro="" textlink="">
      <xdr:nvSpPr>
        <xdr:cNvPr id="452" name="テキスト ボックス 451"/>
        <xdr:cNvSpPr txBox="1"/>
      </xdr:nvSpPr>
      <xdr:spPr>
        <a:xfrm>
          <a:off x="13512800" y="13366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27940</xdr:rowOff>
    </xdr:from>
    <xdr:to xmlns:xdr="http://schemas.openxmlformats.org/drawingml/2006/spreadsheetDrawing">
      <xdr:col>65</xdr:col>
      <xdr:colOff>53975</xdr:colOff>
      <xdr:row>77</xdr:row>
      <xdr:rowOff>129540</xdr:rowOff>
    </xdr:to>
    <xdr:sp macro="" textlink="">
      <xdr:nvSpPr>
        <xdr:cNvPr id="453" name="楕円 452"/>
        <xdr:cNvSpPr/>
      </xdr:nvSpPr>
      <xdr:spPr>
        <a:xfrm>
          <a:off x="12954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114300</xdr:rowOff>
    </xdr:from>
    <xdr:ext cx="762000" cy="259080"/>
    <xdr:sp macro="" textlink="">
      <xdr:nvSpPr>
        <xdr:cNvPr id="454" name="テキスト ボックス 453"/>
        <xdr:cNvSpPr txBox="1"/>
      </xdr:nvSpPr>
      <xdr:spPr>
        <a:xfrm>
          <a:off x="126238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徳島県阿南市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165100</xdr:rowOff>
    </xdr:from>
    <xdr:to xmlns:xdr="http://schemas.openxmlformats.org/drawingml/2006/spreadsheetDrawing">
      <xdr:col>29</xdr:col>
      <xdr:colOff>127000</xdr:colOff>
      <xdr:row>19</xdr:row>
      <xdr:rowOff>57150</xdr:rowOff>
    </xdr:to>
    <xdr:cxnSp macro="">
      <xdr:nvCxnSpPr>
        <xdr:cNvPr id="45" name="直線コネクタ 44"/>
        <xdr:cNvCxnSpPr/>
      </xdr:nvCxnSpPr>
      <xdr:spPr>
        <a:xfrm flipV="1">
          <a:off x="5651500" y="2098675"/>
          <a:ext cx="0" cy="1263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29845</xdr:rowOff>
    </xdr:from>
    <xdr:ext cx="761365" cy="258445"/>
    <xdr:sp macro="" textlink="">
      <xdr:nvSpPr>
        <xdr:cNvPr id="46" name="人口1人当たり決算額の推移最小値テキスト130"/>
        <xdr:cNvSpPr txBox="1"/>
      </xdr:nvSpPr>
      <xdr:spPr>
        <a:xfrm>
          <a:off x="5740400" y="3335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57150</xdr:rowOff>
    </xdr:from>
    <xdr:to xmlns:xdr="http://schemas.openxmlformats.org/drawingml/2006/spreadsheetDrawing">
      <xdr:col>30</xdr:col>
      <xdr:colOff>25400</xdr:colOff>
      <xdr:row>19</xdr:row>
      <xdr:rowOff>57150</xdr:rowOff>
    </xdr:to>
    <xdr:cxnSp macro="">
      <xdr:nvCxnSpPr>
        <xdr:cNvPr id="47" name="直線コネクタ 46"/>
        <xdr:cNvCxnSpPr/>
      </xdr:nvCxnSpPr>
      <xdr:spPr>
        <a:xfrm>
          <a:off x="5562600" y="3362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80010</xdr:rowOff>
    </xdr:from>
    <xdr:ext cx="761365" cy="259080"/>
    <xdr:sp macro="" textlink="">
      <xdr:nvSpPr>
        <xdr:cNvPr id="48" name="人口1人当たり決算額の推移最大値テキスト130"/>
        <xdr:cNvSpPr txBox="1"/>
      </xdr:nvSpPr>
      <xdr:spPr>
        <a:xfrm>
          <a:off x="574040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165100</xdr:rowOff>
    </xdr:from>
    <xdr:to xmlns:xdr="http://schemas.openxmlformats.org/drawingml/2006/spreadsheetDrawing">
      <xdr:col>30</xdr:col>
      <xdr:colOff>25400</xdr:colOff>
      <xdr:row>11</xdr:row>
      <xdr:rowOff>165100</xdr:rowOff>
    </xdr:to>
    <xdr:cxnSp macro="">
      <xdr:nvCxnSpPr>
        <xdr:cNvPr id="49" name="直線コネクタ 48"/>
        <xdr:cNvCxnSpPr/>
      </xdr:nvCxnSpPr>
      <xdr:spPr>
        <a:xfrm>
          <a:off x="5562600" y="209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76835</xdr:rowOff>
    </xdr:from>
    <xdr:to xmlns:xdr="http://schemas.openxmlformats.org/drawingml/2006/spreadsheetDrawing">
      <xdr:col>29</xdr:col>
      <xdr:colOff>127000</xdr:colOff>
      <xdr:row>12</xdr:row>
      <xdr:rowOff>90805</xdr:rowOff>
    </xdr:to>
    <xdr:cxnSp macro="">
      <xdr:nvCxnSpPr>
        <xdr:cNvPr id="50" name="直線コネクタ 49"/>
        <xdr:cNvCxnSpPr/>
      </xdr:nvCxnSpPr>
      <xdr:spPr>
        <a:xfrm>
          <a:off x="5003800" y="2181860"/>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100330</xdr:rowOff>
    </xdr:from>
    <xdr:ext cx="761365" cy="258445"/>
    <xdr:sp macro="" textlink="">
      <xdr:nvSpPr>
        <xdr:cNvPr id="51" name="人口1人当たり決算額の推移平均値テキスト130"/>
        <xdr:cNvSpPr txBox="1"/>
      </xdr:nvSpPr>
      <xdr:spPr>
        <a:xfrm>
          <a:off x="5740400" y="271970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128270</xdr:rowOff>
    </xdr:from>
    <xdr:to xmlns:xdr="http://schemas.openxmlformats.org/drawingml/2006/spreadsheetDrawing">
      <xdr:col>29</xdr:col>
      <xdr:colOff>177800</xdr:colOff>
      <xdr:row>16</xdr:row>
      <xdr:rowOff>58420</xdr:rowOff>
    </xdr:to>
    <xdr:sp macro="" textlink="">
      <xdr:nvSpPr>
        <xdr:cNvPr id="52" name="フローチャート: 判断 51"/>
        <xdr:cNvSpPr/>
      </xdr:nvSpPr>
      <xdr:spPr>
        <a:xfrm>
          <a:off x="5600700" y="274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76835</xdr:rowOff>
    </xdr:from>
    <xdr:to xmlns:xdr="http://schemas.openxmlformats.org/drawingml/2006/spreadsheetDrawing">
      <xdr:col>26</xdr:col>
      <xdr:colOff>50800</xdr:colOff>
      <xdr:row>12</xdr:row>
      <xdr:rowOff>104140</xdr:rowOff>
    </xdr:to>
    <xdr:cxnSp macro="">
      <xdr:nvCxnSpPr>
        <xdr:cNvPr id="53" name="直線コネクタ 52"/>
        <xdr:cNvCxnSpPr/>
      </xdr:nvCxnSpPr>
      <xdr:spPr>
        <a:xfrm flipV="1">
          <a:off x="4305300" y="218186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143510</xdr:rowOff>
    </xdr:from>
    <xdr:to xmlns:xdr="http://schemas.openxmlformats.org/drawingml/2006/spreadsheetDrawing">
      <xdr:col>26</xdr:col>
      <xdr:colOff>101600</xdr:colOff>
      <xdr:row>16</xdr:row>
      <xdr:rowOff>73025</xdr:rowOff>
    </xdr:to>
    <xdr:sp macro="" textlink="">
      <xdr:nvSpPr>
        <xdr:cNvPr id="54" name="フローチャート: 判断 53"/>
        <xdr:cNvSpPr/>
      </xdr:nvSpPr>
      <xdr:spPr>
        <a:xfrm>
          <a:off x="49530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57785</xdr:rowOff>
    </xdr:from>
    <xdr:ext cx="736600" cy="259080"/>
    <xdr:sp macro="" textlink="">
      <xdr:nvSpPr>
        <xdr:cNvPr id="55" name="テキスト ボックス 54"/>
        <xdr:cNvSpPr txBox="1"/>
      </xdr:nvSpPr>
      <xdr:spPr>
        <a:xfrm>
          <a:off x="4622800" y="284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104140</xdr:rowOff>
    </xdr:from>
    <xdr:to xmlns:xdr="http://schemas.openxmlformats.org/drawingml/2006/spreadsheetDrawing">
      <xdr:col>22</xdr:col>
      <xdr:colOff>114300</xdr:colOff>
      <xdr:row>12</xdr:row>
      <xdr:rowOff>158750</xdr:rowOff>
    </xdr:to>
    <xdr:cxnSp macro="">
      <xdr:nvCxnSpPr>
        <xdr:cNvPr id="56" name="直線コネクタ 55"/>
        <xdr:cNvCxnSpPr/>
      </xdr:nvCxnSpPr>
      <xdr:spPr>
        <a:xfrm flipV="1">
          <a:off x="3606800" y="2209165"/>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2540</xdr:rowOff>
    </xdr:from>
    <xdr:to xmlns:xdr="http://schemas.openxmlformats.org/drawingml/2006/spreadsheetDrawing">
      <xdr:col>22</xdr:col>
      <xdr:colOff>165100</xdr:colOff>
      <xdr:row>15</xdr:row>
      <xdr:rowOff>104140</xdr:rowOff>
    </xdr:to>
    <xdr:sp macro="" textlink="">
      <xdr:nvSpPr>
        <xdr:cNvPr id="57" name="フローチャート: 判断 56"/>
        <xdr:cNvSpPr/>
      </xdr:nvSpPr>
      <xdr:spPr>
        <a:xfrm>
          <a:off x="4254500" y="2621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88900</xdr:rowOff>
    </xdr:from>
    <xdr:ext cx="762000" cy="258445"/>
    <xdr:sp macro="" textlink="">
      <xdr:nvSpPr>
        <xdr:cNvPr id="58" name="テキスト ボックス 57"/>
        <xdr:cNvSpPr txBox="1"/>
      </xdr:nvSpPr>
      <xdr:spPr>
        <a:xfrm>
          <a:off x="3924300" y="2708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12</xdr:row>
      <xdr:rowOff>158750</xdr:rowOff>
    </xdr:from>
    <xdr:to xmlns:xdr="http://schemas.openxmlformats.org/drawingml/2006/spreadsheetDrawing">
      <xdr:col>18</xdr:col>
      <xdr:colOff>177800</xdr:colOff>
      <xdr:row>13</xdr:row>
      <xdr:rowOff>1270</xdr:rowOff>
    </xdr:to>
    <xdr:cxnSp macro="">
      <xdr:nvCxnSpPr>
        <xdr:cNvPr id="59" name="直線コネクタ 58"/>
        <xdr:cNvCxnSpPr/>
      </xdr:nvCxnSpPr>
      <xdr:spPr>
        <a:xfrm flipV="1">
          <a:off x="2908300" y="226377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47625</xdr:rowOff>
    </xdr:from>
    <xdr:to xmlns:xdr="http://schemas.openxmlformats.org/drawingml/2006/spreadsheetDrawing">
      <xdr:col>19</xdr:col>
      <xdr:colOff>38100</xdr:colOff>
      <xdr:row>15</xdr:row>
      <xdr:rowOff>149225</xdr:rowOff>
    </xdr:to>
    <xdr:sp macro="" textlink="">
      <xdr:nvSpPr>
        <xdr:cNvPr id="60" name="フローチャート: 判断 59"/>
        <xdr:cNvSpPr/>
      </xdr:nvSpPr>
      <xdr:spPr>
        <a:xfrm>
          <a:off x="3556000" y="2667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133985</xdr:rowOff>
    </xdr:from>
    <xdr:ext cx="762000" cy="258445"/>
    <xdr:sp macro="" textlink="">
      <xdr:nvSpPr>
        <xdr:cNvPr id="61" name="テキスト ボックス 60"/>
        <xdr:cNvSpPr txBox="1"/>
      </xdr:nvSpPr>
      <xdr:spPr>
        <a:xfrm>
          <a:off x="3225800" y="275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69850</xdr:rowOff>
    </xdr:from>
    <xdr:to xmlns:xdr="http://schemas.openxmlformats.org/drawingml/2006/spreadsheetDrawing">
      <xdr:col>15</xdr:col>
      <xdr:colOff>101600</xdr:colOff>
      <xdr:row>15</xdr:row>
      <xdr:rowOff>171450</xdr:rowOff>
    </xdr:to>
    <xdr:sp macro="" textlink="">
      <xdr:nvSpPr>
        <xdr:cNvPr id="62" name="フローチャート: 判断 61"/>
        <xdr:cNvSpPr/>
      </xdr:nvSpPr>
      <xdr:spPr>
        <a:xfrm>
          <a:off x="2857500" y="2689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156210</xdr:rowOff>
    </xdr:from>
    <xdr:ext cx="762000" cy="258445"/>
    <xdr:sp macro="" textlink="">
      <xdr:nvSpPr>
        <xdr:cNvPr id="63" name="テキスト ボックス 62"/>
        <xdr:cNvSpPr txBox="1"/>
      </xdr:nvSpPr>
      <xdr:spPr>
        <a:xfrm>
          <a:off x="2527300" y="277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40640</xdr:rowOff>
    </xdr:from>
    <xdr:to xmlns:xdr="http://schemas.openxmlformats.org/drawingml/2006/spreadsheetDrawing">
      <xdr:col>29</xdr:col>
      <xdr:colOff>177800</xdr:colOff>
      <xdr:row>12</xdr:row>
      <xdr:rowOff>141605</xdr:rowOff>
    </xdr:to>
    <xdr:sp macro="" textlink="">
      <xdr:nvSpPr>
        <xdr:cNvPr id="69" name="楕円 68"/>
        <xdr:cNvSpPr/>
      </xdr:nvSpPr>
      <xdr:spPr>
        <a:xfrm>
          <a:off x="5600700" y="21456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120650</xdr:rowOff>
    </xdr:from>
    <xdr:ext cx="761365" cy="258445"/>
    <xdr:sp macro="" textlink="">
      <xdr:nvSpPr>
        <xdr:cNvPr id="70" name="人口1人当たり決算額の推移該当値テキスト130"/>
        <xdr:cNvSpPr txBox="1"/>
      </xdr:nvSpPr>
      <xdr:spPr>
        <a:xfrm>
          <a:off x="5740400" y="2054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26035</xdr:rowOff>
    </xdr:from>
    <xdr:to xmlns:xdr="http://schemas.openxmlformats.org/drawingml/2006/spreadsheetDrawing">
      <xdr:col>26</xdr:col>
      <xdr:colOff>101600</xdr:colOff>
      <xdr:row>12</xdr:row>
      <xdr:rowOff>127635</xdr:rowOff>
    </xdr:to>
    <xdr:sp macro="" textlink="">
      <xdr:nvSpPr>
        <xdr:cNvPr id="71" name="楕円 70"/>
        <xdr:cNvSpPr/>
      </xdr:nvSpPr>
      <xdr:spPr>
        <a:xfrm>
          <a:off x="4953000" y="213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137795</xdr:rowOff>
    </xdr:from>
    <xdr:ext cx="736600" cy="259080"/>
    <xdr:sp macro="" textlink="">
      <xdr:nvSpPr>
        <xdr:cNvPr id="72" name="テキスト ボックス 71"/>
        <xdr:cNvSpPr txBox="1"/>
      </xdr:nvSpPr>
      <xdr:spPr>
        <a:xfrm>
          <a:off x="4622800" y="1899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53340</xdr:rowOff>
    </xdr:from>
    <xdr:to xmlns:xdr="http://schemas.openxmlformats.org/drawingml/2006/spreadsheetDrawing">
      <xdr:col>22</xdr:col>
      <xdr:colOff>165100</xdr:colOff>
      <xdr:row>12</xdr:row>
      <xdr:rowOff>154940</xdr:rowOff>
    </xdr:to>
    <xdr:sp macro="" textlink="">
      <xdr:nvSpPr>
        <xdr:cNvPr id="73" name="楕円 72"/>
        <xdr:cNvSpPr/>
      </xdr:nvSpPr>
      <xdr:spPr>
        <a:xfrm>
          <a:off x="4254500" y="215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165100</xdr:rowOff>
    </xdr:from>
    <xdr:ext cx="762000" cy="259080"/>
    <xdr:sp macro="" textlink="">
      <xdr:nvSpPr>
        <xdr:cNvPr id="74" name="テキスト ボックス 73"/>
        <xdr:cNvSpPr txBox="1"/>
      </xdr:nvSpPr>
      <xdr:spPr>
        <a:xfrm>
          <a:off x="3924300" y="192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107950</xdr:rowOff>
    </xdr:from>
    <xdr:to xmlns:xdr="http://schemas.openxmlformats.org/drawingml/2006/spreadsheetDrawing">
      <xdr:col>19</xdr:col>
      <xdr:colOff>38100</xdr:colOff>
      <xdr:row>13</xdr:row>
      <xdr:rowOff>38100</xdr:rowOff>
    </xdr:to>
    <xdr:sp macro="" textlink="">
      <xdr:nvSpPr>
        <xdr:cNvPr id="75" name="楕円 74"/>
        <xdr:cNvSpPr/>
      </xdr:nvSpPr>
      <xdr:spPr>
        <a:xfrm>
          <a:off x="3556000" y="221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48260</xdr:rowOff>
    </xdr:from>
    <xdr:ext cx="762000" cy="259080"/>
    <xdr:sp macro="" textlink="">
      <xdr:nvSpPr>
        <xdr:cNvPr id="76" name="テキスト ボックス 75"/>
        <xdr:cNvSpPr txBox="1"/>
      </xdr:nvSpPr>
      <xdr:spPr>
        <a:xfrm>
          <a:off x="3225800" y="1981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12</xdr:row>
      <xdr:rowOff>121920</xdr:rowOff>
    </xdr:from>
    <xdr:to xmlns:xdr="http://schemas.openxmlformats.org/drawingml/2006/spreadsheetDrawing">
      <xdr:col>15</xdr:col>
      <xdr:colOff>101600</xdr:colOff>
      <xdr:row>13</xdr:row>
      <xdr:rowOff>52070</xdr:rowOff>
    </xdr:to>
    <xdr:sp macro="" textlink="">
      <xdr:nvSpPr>
        <xdr:cNvPr id="77" name="楕円 76"/>
        <xdr:cNvSpPr/>
      </xdr:nvSpPr>
      <xdr:spPr>
        <a:xfrm>
          <a:off x="2857500" y="222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62230</xdr:rowOff>
    </xdr:from>
    <xdr:ext cx="762000" cy="259080"/>
    <xdr:sp macro="" textlink="">
      <xdr:nvSpPr>
        <xdr:cNvPr id="78" name="テキスト ボックス 77"/>
        <xdr:cNvSpPr txBox="1"/>
      </xdr:nvSpPr>
      <xdr:spPr>
        <a:xfrm>
          <a:off x="2527300" y="1995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139700</xdr:rowOff>
    </xdr:from>
    <xdr:to xmlns:xdr="http://schemas.openxmlformats.org/drawingml/2006/spreadsheetDrawing">
      <xdr:col>29</xdr:col>
      <xdr:colOff>127000</xdr:colOff>
      <xdr:row>38</xdr:row>
      <xdr:rowOff>167640</xdr:rowOff>
    </xdr:to>
    <xdr:cxnSp macro="">
      <xdr:nvCxnSpPr>
        <xdr:cNvPr id="107" name="直線コネクタ 106"/>
        <xdr:cNvCxnSpPr/>
      </xdr:nvCxnSpPr>
      <xdr:spPr>
        <a:xfrm flipV="1">
          <a:off x="5651500" y="6064250"/>
          <a:ext cx="0" cy="1570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139700</xdr:rowOff>
    </xdr:from>
    <xdr:ext cx="761365" cy="259080"/>
    <xdr:sp macro="" textlink="">
      <xdr:nvSpPr>
        <xdr:cNvPr id="108" name="人口1人当たり決算額の推移最小値テキスト445"/>
        <xdr:cNvSpPr txBox="1"/>
      </xdr:nvSpPr>
      <xdr:spPr>
        <a:xfrm>
          <a:off x="5740400" y="7607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167640</xdr:rowOff>
    </xdr:from>
    <xdr:to xmlns:xdr="http://schemas.openxmlformats.org/drawingml/2006/spreadsheetDrawing">
      <xdr:col>30</xdr:col>
      <xdr:colOff>25400</xdr:colOff>
      <xdr:row>38</xdr:row>
      <xdr:rowOff>167640</xdr:rowOff>
    </xdr:to>
    <xdr:cxnSp macro="">
      <xdr:nvCxnSpPr>
        <xdr:cNvPr id="109" name="直線コネクタ 108"/>
        <xdr:cNvCxnSpPr/>
      </xdr:nvCxnSpPr>
      <xdr:spPr>
        <a:xfrm>
          <a:off x="5562600" y="7635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55245</xdr:rowOff>
    </xdr:from>
    <xdr:ext cx="761365" cy="258445"/>
    <xdr:sp macro="" textlink="">
      <xdr:nvSpPr>
        <xdr:cNvPr id="110" name="人口1人当たり決算額の推移最大値テキスト445"/>
        <xdr:cNvSpPr txBox="1"/>
      </xdr:nvSpPr>
      <xdr:spPr>
        <a:xfrm>
          <a:off x="5740400" y="5808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139700</xdr:rowOff>
    </xdr:from>
    <xdr:to xmlns:xdr="http://schemas.openxmlformats.org/drawingml/2006/spreadsheetDrawing">
      <xdr:col>30</xdr:col>
      <xdr:colOff>25400</xdr:colOff>
      <xdr:row>33</xdr:row>
      <xdr:rowOff>139700</xdr:rowOff>
    </xdr:to>
    <xdr:cxnSp macro="">
      <xdr:nvCxnSpPr>
        <xdr:cNvPr id="111" name="直線コネクタ 110"/>
        <xdr:cNvCxnSpPr/>
      </xdr:nvCxnSpPr>
      <xdr:spPr>
        <a:xfrm>
          <a:off x="5562600" y="606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327025</xdr:rowOff>
    </xdr:from>
    <xdr:to xmlns:xdr="http://schemas.openxmlformats.org/drawingml/2006/spreadsheetDrawing">
      <xdr:col>29</xdr:col>
      <xdr:colOff>127000</xdr:colOff>
      <xdr:row>36</xdr:row>
      <xdr:rowOff>93980</xdr:rowOff>
    </xdr:to>
    <xdr:cxnSp macro="">
      <xdr:nvCxnSpPr>
        <xdr:cNvPr id="112" name="直線コネクタ 111"/>
        <xdr:cNvCxnSpPr/>
      </xdr:nvCxnSpPr>
      <xdr:spPr>
        <a:xfrm flipV="1">
          <a:off x="5003800" y="6937375"/>
          <a:ext cx="6477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311785</xdr:rowOff>
    </xdr:from>
    <xdr:ext cx="761365" cy="259080"/>
    <xdr:sp macro="" textlink="">
      <xdr:nvSpPr>
        <xdr:cNvPr id="113" name="人口1人当たり決算額の推移平均値テキスト445"/>
        <xdr:cNvSpPr txBox="1"/>
      </xdr:nvSpPr>
      <xdr:spPr>
        <a:xfrm>
          <a:off x="5740400" y="69221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313055</xdr:rowOff>
    </xdr:from>
    <xdr:to xmlns:xdr="http://schemas.openxmlformats.org/drawingml/2006/spreadsheetDrawing">
      <xdr:col>29</xdr:col>
      <xdr:colOff>177800</xdr:colOff>
      <xdr:row>36</xdr:row>
      <xdr:rowOff>72390</xdr:rowOff>
    </xdr:to>
    <xdr:sp macro="" textlink="">
      <xdr:nvSpPr>
        <xdr:cNvPr id="114" name="フローチャート: 判断 113"/>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93980</xdr:rowOff>
    </xdr:from>
    <xdr:to xmlns:xdr="http://schemas.openxmlformats.org/drawingml/2006/spreadsheetDrawing">
      <xdr:col>26</xdr:col>
      <xdr:colOff>50800</xdr:colOff>
      <xdr:row>36</xdr:row>
      <xdr:rowOff>120650</xdr:rowOff>
    </xdr:to>
    <xdr:cxnSp macro="">
      <xdr:nvCxnSpPr>
        <xdr:cNvPr id="115" name="直線コネクタ 114"/>
        <xdr:cNvCxnSpPr/>
      </xdr:nvCxnSpPr>
      <xdr:spPr>
        <a:xfrm flipV="1">
          <a:off x="4305300" y="7047230"/>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329565</xdr:rowOff>
    </xdr:from>
    <xdr:to xmlns:xdr="http://schemas.openxmlformats.org/drawingml/2006/spreadsheetDrawing">
      <xdr:col>26</xdr:col>
      <xdr:colOff>101600</xdr:colOff>
      <xdr:row>36</xdr:row>
      <xdr:rowOff>88265</xdr:rowOff>
    </xdr:to>
    <xdr:sp macro="" textlink="">
      <xdr:nvSpPr>
        <xdr:cNvPr id="116" name="フローチャート: 判断 115"/>
        <xdr:cNvSpPr/>
      </xdr:nvSpPr>
      <xdr:spPr>
        <a:xfrm>
          <a:off x="4953000" y="693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98425</xdr:rowOff>
    </xdr:from>
    <xdr:ext cx="736600" cy="258445"/>
    <xdr:sp macro="" textlink="">
      <xdr:nvSpPr>
        <xdr:cNvPr id="117" name="テキスト ボックス 116"/>
        <xdr:cNvSpPr txBox="1"/>
      </xdr:nvSpPr>
      <xdr:spPr>
        <a:xfrm>
          <a:off x="4622800" y="6708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120650</xdr:rowOff>
    </xdr:from>
    <xdr:to xmlns:xdr="http://schemas.openxmlformats.org/drawingml/2006/spreadsheetDrawing">
      <xdr:col>22</xdr:col>
      <xdr:colOff>114300</xdr:colOff>
      <xdr:row>36</xdr:row>
      <xdr:rowOff>130175</xdr:rowOff>
    </xdr:to>
    <xdr:cxnSp macro="">
      <xdr:nvCxnSpPr>
        <xdr:cNvPr id="118" name="直線コネクタ 117"/>
        <xdr:cNvCxnSpPr/>
      </xdr:nvCxnSpPr>
      <xdr:spPr>
        <a:xfrm flipV="1">
          <a:off x="3606800" y="707390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228600</xdr:rowOff>
    </xdr:from>
    <xdr:to xmlns:xdr="http://schemas.openxmlformats.org/drawingml/2006/spreadsheetDrawing">
      <xdr:col>22</xdr:col>
      <xdr:colOff>165100</xdr:colOff>
      <xdr:row>35</xdr:row>
      <xdr:rowOff>329565</xdr:rowOff>
    </xdr:to>
    <xdr:sp macro="" textlink="">
      <xdr:nvSpPr>
        <xdr:cNvPr id="119" name="フローチャート: 判断 118"/>
        <xdr:cNvSpPr/>
      </xdr:nvSpPr>
      <xdr:spPr>
        <a:xfrm>
          <a:off x="4254500" y="68389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340360</xdr:rowOff>
    </xdr:from>
    <xdr:ext cx="762000" cy="257810"/>
    <xdr:sp macro="" textlink="">
      <xdr:nvSpPr>
        <xdr:cNvPr id="120" name="テキスト ボックス 119"/>
        <xdr:cNvSpPr txBox="1"/>
      </xdr:nvSpPr>
      <xdr:spPr>
        <a:xfrm>
          <a:off x="3924300" y="66078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130175</xdr:rowOff>
    </xdr:from>
    <xdr:to xmlns:xdr="http://schemas.openxmlformats.org/drawingml/2006/spreadsheetDrawing">
      <xdr:col>18</xdr:col>
      <xdr:colOff>177800</xdr:colOff>
      <xdr:row>37</xdr:row>
      <xdr:rowOff>3810</xdr:rowOff>
    </xdr:to>
    <xdr:cxnSp macro="">
      <xdr:nvCxnSpPr>
        <xdr:cNvPr id="121" name="直線コネクタ 120"/>
        <xdr:cNvCxnSpPr/>
      </xdr:nvCxnSpPr>
      <xdr:spPr>
        <a:xfrm flipV="1">
          <a:off x="2908300" y="708342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221615</xdr:rowOff>
    </xdr:from>
    <xdr:to xmlns:xdr="http://schemas.openxmlformats.org/drawingml/2006/spreadsheetDrawing">
      <xdr:col>19</xdr:col>
      <xdr:colOff>38100</xdr:colOff>
      <xdr:row>35</xdr:row>
      <xdr:rowOff>323850</xdr:rowOff>
    </xdr:to>
    <xdr:sp macro="" textlink="">
      <xdr:nvSpPr>
        <xdr:cNvPr id="122" name="フローチャート: 判断 121"/>
        <xdr:cNvSpPr/>
      </xdr:nvSpPr>
      <xdr:spPr>
        <a:xfrm>
          <a:off x="3556000" y="6831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333375</xdr:rowOff>
    </xdr:from>
    <xdr:ext cx="762000" cy="259715"/>
    <xdr:sp macro="" textlink="">
      <xdr:nvSpPr>
        <xdr:cNvPr id="123" name="テキスト ボックス 122"/>
        <xdr:cNvSpPr txBox="1"/>
      </xdr:nvSpPr>
      <xdr:spPr>
        <a:xfrm>
          <a:off x="3225800" y="66008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239395</xdr:rowOff>
    </xdr:from>
    <xdr:to xmlns:xdr="http://schemas.openxmlformats.org/drawingml/2006/spreadsheetDrawing">
      <xdr:col>15</xdr:col>
      <xdr:colOff>101600</xdr:colOff>
      <xdr:row>35</xdr:row>
      <xdr:rowOff>340360</xdr:rowOff>
    </xdr:to>
    <xdr:sp macro="" textlink="">
      <xdr:nvSpPr>
        <xdr:cNvPr id="124" name="フローチャート: 判断 123"/>
        <xdr:cNvSpPr/>
      </xdr:nvSpPr>
      <xdr:spPr>
        <a:xfrm>
          <a:off x="28575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8255</xdr:rowOff>
    </xdr:from>
    <xdr:ext cx="762000" cy="257810"/>
    <xdr:sp macro="" textlink="">
      <xdr:nvSpPr>
        <xdr:cNvPr id="125" name="テキスト ボックス 124"/>
        <xdr:cNvSpPr txBox="1"/>
      </xdr:nvSpPr>
      <xdr:spPr>
        <a:xfrm>
          <a:off x="2527300" y="66186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275590</xdr:rowOff>
    </xdr:from>
    <xdr:to xmlns:xdr="http://schemas.openxmlformats.org/drawingml/2006/spreadsheetDrawing">
      <xdr:col>29</xdr:col>
      <xdr:colOff>177800</xdr:colOff>
      <xdr:row>36</xdr:row>
      <xdr:rowOff>34925</xdr:rowOff>
    </xdr:to>
    <xdr:sp macro="" textlink="">
      <xdr:nvSpPr>
        <xdr:cNvPr id="131" name="楕円 130"/>
        <xdr:cNvSpPr/>
      </xdr:nvSpPr>
      <xdr:spPr>
        <a:xfrm>
          <a:off x="5600700" y="6885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121285</xdr:rowOff>
    </xdr:from>
    <xdr:ext cx="761365" cy="258445"/>
    <xdr:sp macro="" textlink="">
      <xdr:nvSpPr>
        <xdr:cNvPr id="132" name="人口1人当たり決算額の推移該当値テキスト445"/>
        <xdr:cNvSpPr txBox="1"/>
      </xdr:nvSpPr>
      <xdr:spPr>
        <a:xfrm>
          <a:off x="5740400" y="6731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43180</xdr:rowOff>
    </xdr:from>
    <xdr:to xmlns:xdr="http://schemas.openxmlformats.org/drawingml/2006/spreadsheetDrawing">
      <xdr:col>26</xdr:col>
      <xdr:colOff>101600</xdr:colOff>
      <xdr:row>36</xdr:row>
      <xdr:rowOff>144780</xdr:rowOff>
    </xdr:to>
    <xdr:sp macro="" textlink="">
      <xdr:nvSpPr>
        <xdr:cNvPr id="133" name="楕円 132"/>
        <xdr:cNvSpPr/>
      </xdr:nvSpPr>
      <xdr:spPr>
        <a:xfrm>
          <a:off x="4953000" y="699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129540</xdr:rowOff>
    </xdr:from>
    <xdr:ext cx="736600" cy="259715"/>
    <xdr:sp macro="" textlink="">
      <xdr:nvSpPr>
        <xdr:cNvPr id="134" name="テキスト ボックス 133"/>
        <xdr:cNvSpPr txBox="1"/>
      </xdr:nvSpPr>
      <xdr:spPr>
        <a:xfrm>
          <a:off x="4622800" y="70827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69850</xdr:rowOff>
    </xdr:from>
    <xdr:to xmlns:xdr="http://schemas.openxmlformats.org/drawingml/2006/spreadsheetDrawing">
      <xdr:col>22</xdr:col>
      <xdr:colOff>165100</xdr:colOff>
      <xdr:row>36</xdr:row>
      <xdr:rowOff>171450</xdr:rowOff>
    </xdr:to>
    <xdr:sp macro="" textlink="">
      <xdr:nvSpPr>
        <xdr:cNvPr id="135" name="楕円 134"/>
        <xdr:cNvSpPr/>
      </xdr:nvSpPr>
      <xdr:spPr>
        <a:xfrm>
          <a:off x="4254500" y="702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156210</xdr:rowOff>
    </xdr:from>
    <xdr:ext cx="762000" cy="258445"/>
    <xdr:sp macro="" textlink="">
      <xdr:nvSpPr>
        <xdr:cNvPr id="136" name="テキスト ボックス 135"/>
        <xdr:cNvSpPr txBox="1"/>
      </xdr:nvSpPr>
      <xdr:spPr>
        <a:xfrm>
          <a:off x="3924300" y="7109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79375</xdr:rowOff>
    </xdr:from>
    <xdr:to xmlns:xdr="http://schemas.openxmlformats.org/drawingml/2006/spreadsheetDrawing">
      <xdr:col>19</xdr:col>
      <xdr:colOff>38100</xdr:colOff>
      <xdr:row>37</xdr:row>
      <xdr:rowOff>9525</xdr:rowOff>
    </xdr:to>
    <xdr:sp macro="" textlink="">
      <xdr:nvSpPr>
        <xdr:cNvPr id="137" name="楕円 136"/>
        <xdr:cNvSpPr/>
      </xdr:nvSpPr>
      <xdr:spPr>
        <a:xfrm>
          <a:off x="3556000" y="703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166370</xdr:rowOff>
    </xdr:from>
    <xdr:ext cx="762000" cy="257810"/>
    <xdr:sp macro="" textlink="">
      <xdr:nvSpPr>
        <xdr:cNvPr id="138" name="テキスト ボックス 137"/>
        <xdr:cNvSpPr txBox="1"/>
      </xdr:nvSpPr>
      <xdr:spPr>
        <a:xfrm>
          <a:off x="3225800" y="711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125095</xdr:rowOff>
    </xdr:from>
    <xdr:to xmlns:xdr="http://schemas.openxmlformats.org/drawingml/2006/spreadsheetDrawing">
      <xdr:col>15</xdr:col>
      <xdr:colOff>101600</xdr:colOff>
      <xdr:row>37</xdr:row>
      <xdr:rowOff>55245</xdr:rowOff>
    </xdr:to>
    <xdr:sp macro="" textlink="">
      <xdr:nvSpPr>
        <xdr:cNvPr id="139" name="楕円 138"/>
        <xdr:cNvSpPr/>
      </xdr:nvSpPr>
      <xdr:spPr>
        <a:xfrm>
          <a:off x="2857500" y="70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40640</xdr:rowOff>
    </xdr:from>
    <xdr:ext cx="762000" cy="257810"/>
    <xdr:sp macro="" textlink="">
      <xdr:nvSpPr>
        <xdr:cNvPr id="140" name="テキスト ボックス 139"/>
        <xdr:cNvSpPr txBox="1"/>
      </xdr:nvSpPr>
      <xdr:spPr>
        <a:xfrm>
          <a:off x="2527300" y="7165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69,954
69,592
279.25
37,014,203
36,228,756
447,553
20,894,623
37,515,045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10795</xdr:rowOff>
    </xdr:from>
    <xdr:to xmlns:xdr="http://schemas.openxmlformats.org/drawingml/2006/spreadsheetDrawing">
      <xdr:col>24</xdr:col>
      <xdr:colOff>62865</xdr:colOff>
      <xdr:row>38</xdr:row>
      <xdr:rowOff>110490</xdr:rowOff>
    </xdr:to>
    <xdr:cxnSp macro="">
      <xdr:nvCxnSpPr>
        <xdr:cNvPr id="56" name="直線コネクタ 55"/>
        <xdr:cNvCxnSpPr/>
      </xdr:nvCxnSpPr>
      <xdr:spPr>
        <a:xfrm flipV="1">
          <a:off x="4633595" y="532574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114300</xdr:rowOff>
    </xdr:from>
    <xdr:ext cx="534670" cy="259080"/>
    <xdr:sp macro="" textlink="">
      <xdr:nvSpPr>
        <xdr:cNvPr id="57" name="人件費最小値テキスト"/>
        <xdr:cNvSpPr txBox="1"/>
      </xdr:nvSpPr>
      <xdr:spPr>
        <a:xfrm>
          <a:off x="4686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110490</xdr:rowOff>
    </xdr:from>
    <xdr:to xmlns:xdr="http://schemas.openxmlformats.org/drawingml/2006/spreadsheetDrawing">
      <xdr:col>24</xdr:col>
      <xdr:colOff>152400</xdr:colOff>
      <xdr:row>38</xdr:row>
      <xdr:rowOff>110490</xdr:rowOff>
    </xdr:to>
    <xdr:cxnSp macro="">
      <xdr:nvCxnSpPr>
        <xdr:cNvPr id="58" name="直線コネクタ 57"/>
        <xdr:cNvCxnSpPr/>
      </xdr:nvCxnSpPr>
      <xdr:spPr>
        <a:xfrm>
          <a:off x="4546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128905</xdr:rowOff>
    </xdr:from>
    <xdr:ext cx="598805" cy="259080"/>
    <xdr:sp macro="" textlink="">
      <xdr:nvSpPr>
        <xdr:cNvPr id="59" name="人件費最大値テキスト"/>
        <xdr:cNvSpPr txBox="1"/>
      </xdr:nvSpPr>
      <xdr:spPr>
        <a:xfrm>
          <a:off x="4686300" y="510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10795</xdr:rowOff>
    </xdr:from>
    <xdr:to xmlns:xdr="http://schemas.openxmlformats.org/drawingml/2006/spreadsheetDrawing">
      <xdr:col>24</xdr:col>
      <xdr:colOff>152400</xdr:colOff>
      <xdr:row>31</xdr:row>
      <xdr:rowOff>10795</xdr:rowOff>
    </xdr:to>
    <xdr:cxnSp macro="">
      <xdr:nvCxnSpPr>
        <xdr:cNvPr id="60" name="直線コネクタ 59"/>
        <xdr:cNvCxnSpPr/>
      </xdr:nvCxnSpPr>
      <xdr:spPr>
        <a:xfrm>
          <a:off x="4546600" y="532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1270</xdr:rowOff>
    </xdr:from>
    <xdr:to xmlns:xdr="http://schemas.openxmlformats.org/drawingml/2006/spreadsheetDrawing">
      <xdr:col>24</xdr:col>
      <xdr:colOff>63500</xdr:colOff>
      <xdr:row>31</xdr:row>
      <xdr:rowOff>18415</xdr:rowOff>
    </xdr:to>
    <xdr:cxnSp macro="">
      <xdr:nvCxnSpPr>
        <xdr:cNvPr id="61" name="直線コネクタ 60"/>
        <xdr:cNvCxnSpPr/>
      </xdr:nvCxnSpPr>
      <xdr:spPr>
        <a:xfrm>
          <a:off x="3797300" y="53162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20955</xdr:rowOff>
    </xdr:from>
    <xdr:ext cx="534670" cy="258445"/>
    <xdr:sp macro="" textlink="">
      <xdr:nvSpPr>
        <xdr:cNvPr id="62" name="人件費平均値テキスト"/>
        <xdr:cNvSpPr txBox="1"/>
      </xdr:nvSpPr>
      <xdr:spPr>
        <a:xfrm>
          <a:off x="4686300" y="6021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42545</xdr:rowOff>
    </xdr:from>
    <xdr:to xmlns:xdr="http://schemas.openxmlformats.org/drawingml/2006/spreadsheetDrawing">
      <xdr:col>24</xdr:col>
      <xdr:colOff>114300</xdr:colOff>
      <xdr:row>35</xdr:row>
      <xdr:rowOff>144145</xdr:rowOff>
    </xdr:to>
    <xdr:sp macro="" textlink="">
      <xdr:nvSpPr>
        <xdr:cNvPr id="63" name="フローチャート: 判断 62"/>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1270</xdr:rowOff>
    </xdr:from>
    <xdr:to xmlns:xdr="http://schemas.openxmlformats.org/drawingml/2006/spreadsheetDrawing">
      <xdr:col>19</xdr:col>
      <xdr:colOff>177800</xdr:colOff>
      <xdr:row>31</xdr:row>
      <xdr:rowOff>11430</xdr:rowOff>
    </xdr:to>
    <xdr:cxnSp macro="">
      <xdr:nvCxnSpPr>
        <xdr:cNvPr id="64" name="直線コネクタ 63"/>
        <xdr:cNvCxnSpPr/>
      </xdr:nvCxnSpPr>
      <xdr:spPr>
        <a:xfrm flipV="1">
          <a:off x="2908300" y="5316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63500</xdr:rowOff>
    </xdr:from>
    <xdr:to xmlns:xdr="http://schemas.openxmlformats.org/drawingml/2006/spreadsheetDrawing">
      <xdr:col>20</xdr:col>
      <xdr:colOff>38100</xdr:colOff>
      <xdr:row>35</xdr:row>
      <xdr:rowOff>165100</xdr:rowOff>
    </xdr:to>
    <xdr:sp macro="" textlink="">
      <xdr:nvSpPr>
        <xdr:cNvPr id="65" name="フローチャート: 判断 64"/>
        <xdr:cNvSpPr/>
      </xdr:nvSpPr>
      <xdr:spPr>
        <a:xfrm>
          <a:off x="3746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156210</xdr:rowOff>
    </xdr:from>
    <xdr:ext cx="534035" cy="258445"/>
    <xdr:sp macro="" textlink="">
      <xdr:nvSpPr>
        <xdr:cNvPr id="66" name="テキスト ボックス 65"/>
        <xdr:cNvSpPr txBox="1"/>
      </xdr:nvSpPr>
      <xdr:spPr>
        <a:xfrm>
          <a:off x="3529965" y="615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11430</xdr:rowOff>
    </xdr:from>
    <xdr:to xmlns:xdr="http://schemas.openxmlformats.org/drawingml/2006/spreadsheetDrawing">
      <xdr:col>15</xdr:col>
      <xdr:colOff>50800</xdr:colOff>
      <xdr:row>33</xdr:row>
      <xdr:rowOff>5080</xdr:rowOff>
    </xdr:to>
    <xdr:cxnSp macro="">
      <xdr:nvCxnSpPr>
        <xdr:cNvPr id="67" name="直線コネクタ 66"/>
        <xdr:cNvCxnSpPr/>
      </xdr:nvCxnSpPr>
      <xdr:spPr>
        <a:xfrm flipV="1">
          <a:off x="2019300" y="5326380"/>
          <a:ext cx="889000"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66040</xdr:rowOff>
    </xdr:from>
    <xdr:to xmlns:xdr="http://schemas.openxmlformats.org/drawingml/2006/spreadsheetDrawing">
      <xdr:col>15</xdr:col>
      <xdr:colOff>101600</xdr:colOff>
      <xdr:row>34</xdr:row>
      <xdr:rowOff>167640</xdr:rowOff>
    </xdr:to>
    <xdr:sp macro="" textlink="">
      <xdr:nvSpPr>
        <xdr:cNvPr id="68" name="フローチャート: 判断 67"/>
        <xdr:cNvSpPr/>
      </xdr:nvSpPr>
      <xdr:spPr>
        <a:xfrm>
          <a:off x="2857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158750</xdr:rowOff>
    </xdr:from>
    <xdr:ext cx="534035" cy="259080"/>
    <xdr:sp macro="" textlink="">
      <xdr:nvSpPr>
        <xdr:cNvPr id="69" name="テキスト ボックス 68"/>
        <xdr:cNvSpPr txBox="1"/>
      </xdr:nvSpPr>
      <xdr:spPr>
        <a:xfrm>
          <a:off x="2640965" y="5988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163195</xdr:rowOff>
    </xdr:from>
    <xdr:to xmlns:xdr="http://schemas.openxmlformats.org/drawingml/2006/spreadsheetDrawing">
      <xdr:col>10</xdr:col>
      <xdr:colOff>114300</xdr:colOff>
      <xdr:row>33</xdr:row>
      <xdr:rowOff>5080</xdr:rowOff>
    </xdr:to>
    <xdr:cxnSp macro="">
      <xdr:nvCxnSpPr>
        <xdr:cNvPr id="70" name="直線コネクタ 69"/>
        <xdr:cNvCxnSpPr/>
      </xdr:nvCxnSpPr>
      <xdr:spPr>
        <a:xfrm>
          <a:off x="1130300" y="56495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48260</xdr:rowOff>
    </xdr:from>
    <xdr:to xmlns:xdr="http://schemas.openxmlformats.org/drawingml/2006/spreadsheetDrawing">
      <xdr:col>10</xdr:col>
      <xdr:colOff>165100</xdr:colOff>
      <xdr:row>35</xdr:row>
      <xdr:rowOff>149860</xdr:rowOff>
    </xdr:to>
    <xdr:sp macro="" textlink="">
      <xdr:nvSpPr>
        <xdr:cNvPr id="71" name="フローチャート: 判断 70"/>
        <xdr:cNvSpPr/>
      </xdr:nvSpPr>
      <xdr:spPr>
        <a:xfrm>
          <a:off x="1968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141605</xdr:rowOff>
    </xdr:from>
    <xdr:ext cx="534035" cy="259080"/>
    <xdr:sp macro="" textlink="">
      <xdr:nvSpPr>
        <xdr:cNvPr id="72" name="テキスト ボックス 71"/>
        <xdr:cNvSpPr txBox="1"/>
      </xdr:nvSpPr>
      <xdr:spPr>
        <a:xfrm>
          <a:off x="1751965" y="6142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53340</xdr:rowOff>
    </xdr:from>
    <xdr:to xmlns:xdr="http://schemas.openxmlformats.org/drawingml/2006/spreadsheetDrawing">
      <xdr:col>6</xdr:col>
      <xdr:colOff>38100</xdr:colOff>
      <xdr:row>35</xdr:row>
      <xdr:rowOff>154940</xdr:rowOff>
    </xdr:to>
    <xdr:sp macro="" textlink="">
      <xdr:nvSpPr>
        <xdr:cNvPr id="73" name="フローチャート: 判断 72"/>
        <xdr:cNvSpPr/>
      </xdr:nvSpPr>
      <xdr:spPr>
        <a:xfrm>
          <a:off x="1079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146050</xdr:rowOff>
    </xdr:from>
    <xdr:ext cx="534035" cy="258445"/>
    <xdr:sp macro="" textlink="">
      <xdr:nvSpPr>
        <xdr:cNvPr id="74" name="テキスト ボックス 73"/>
        <xdr:cNvSpPr txBox="1"/>
      </xdr:nvSpPr>
      <xdr:spPr>
        <a:xfrm>
          <a:off x="862965" y="6146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139065</xdr:rowOff>
    </xdr:from>
    <xdr:to xmlns:xdr="http://schemas.openxmlformats.org/drawingml/2006/spreadsheetDrawing">
      <xdr:col>24</xdr:col>
      <xdr:colOff>114300</xdr:colOff>
      <xdr:row>31</xdr:row>
      <xdr:rowOff>69215</xdr:rowOff>
    </xdr:to>
    <xdr:sp macro="" textlink="">
      <xdr:nvSpPr>
        <xdr:cNvPr id="80" name="楕円 79"/>
        <xdr:cNvSpPr/>
      </xdr:nvSpPr>
      <xdr:spPr>
        <a:xfrm>
          <a:off x="4584700" y="528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84455</xdr:rowOff>
    </xdr:from>
    <xdr:ext cx="598805" cy="259080"/>
    <xdr:sp macro="" textlink="">
      <xdr:nvSpPr>
        <xdr:cNvPr id="81" name="人件費該当値テキスト"/>
        <xdr:cNvSpPr txBox="1"/>
      </xdr:nvSpPr>
      <xdr:spPr>
        <a:xfrm>
          <a:off x="4686300" y="5227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121920</xdr:rowOff>
    </xdr:from>
    <xdr:to xmlns:xdr="http://schemas.openxmlformats.org/drawingml/2006/spreadsheetDrawing">
      <xdr:col>20</xdr:col>
      <xdr:colOff>38100</xdr:colOff>
      <xdr:row>31</xdr:row>
      <xdr:rowOff>52070</xdr:rowOff>
    </xdr:to>
    <xdr:sp macro="" textlink="">
      <xdr:nvSpPr>
        <xdr:cNvPr id="82" name="楕円 81"/>
        <xdr:cNvSpPr/>
      </xdr:nvSpPr>
      <xdr:spPr>
        <a:xfrm>
          <a:off x="3746500" y="52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29</xdr:row>
      <xdr:rowOff>68580</xdr:rowOff>
    </xdr:from>
    <xdr:ext cx="598170" cy="259080"/>
    <xdr:sp macro="" textlink="">
      <xdr:nvSpPr>
        <xdr:cNvPr id="83" name="テキスト ボックス 82"/>
        <xdr:cNvSpPr txBox="1"/>
      </xdr:nvSpPr>
      <xdr:spPr>
        <a:xfrm>
          <a:off x="3497580" y="5040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132080</xdr:rowOff>
    </xdr:from>
    <xdr:to xmlns:xdr="http://schemas.openxmlformats.org/drawingml/2006/spreadsheetDrawing">
      <xdr:col>15</xdr:col>
      <xdr:colOff>101600</xdr:colOff>
      <xdr:row>31</xdr:row>
      <xdr:rowOff>62230</xdr:rowOff>
    </xdr:to>
    <xdr:sp macro="" textlink="">
      <xdr:nvSpPr>
        <xdr:cNvPr id="84" name="楕円 83"/>
        <xdr:cNvSpPr/>
      </xdr:nvSpPr>
      <xdr:spPr>
        <a:xfrm>
          <a:off x="2857500" y="52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29</xdr:row>
      <xdr:rowOff>78740</xdr:rowOff>
    </xdr:from>
    <xdr:ext cx="598170" cy="259080"/>
    <xdr:sp macro="" textlink="">
      <xdr:nvSpPr>
        <xdr:cNvPr id="85" name="テキスト ボックス 84"/>
        <xdr:cNvSpPr txBox="1"/>
      </xdr:nvSpPr>
      <xdr:spPr>
        <a:xfrm>
          <a:off x="2608580" y="5050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125730</xdr:rowOff>
    </xdr:from>
    <xdr:to xmlns:xdr="http://schemas.openxmlformats.org/drawingml/2006/spreadsheetDrawing">
      <xdr:col>10</xdr:col>
      <xdr:colOff>165100</xdr:colOff>
      <xdr:row>33</xdr:row>
      <xdr:rowOff>55880</xdr:rowOff>
    </xdr:to>
    <xdr:sp macro="" textlink="">
      <xdr:nvSpPr>
        <xdr:cNvPr id="86" name="楕円 85"/>
        <xdr:cNvSpPr/>
      </xdr:nvSpPr>
      <xdr:spPr>
        <a:xfrm>
          <a:off x="1968500" y="56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31</xdr:row>
      <xdr:rowOff>72390</xdr:rowOff>
    </xdr:from>
    <xdr:ext cx="534035" cy="259080"/>
    <xdr:sp macro="" textlink="">
      <xdr:nvSpPr>
        <xdr:cNvPr id="87" name="テキスト ボックス 86"/>
        <xdr:cNvSpPr txBox="1"/>
      </xdr:nvSpPr>
      <xdr:spPr>
        <a:xfrm>
          <a:off x="1751965" y="538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112395</xdr:rowOff>
    </xdr:from>
    <xdr:to xmlns:xdr="http://schemas.openxmlformats.org/drawingml/2006/spreadsheetDrawing">
      <xdr:col>6</xdr:col>
      <xdr:colOff>38100</xdr:colOff>
      <xdr:row>33</xdr:row>
      <xdr:rowOff>42545</xdr:rowOff>
    </xdr:to>
    <xdr:sp macro="" textlink="">
      <xdr:nvSpPr>
        <xdr:cNvPr id="88" name="楕円 87"/>
        <xdr:cNvSpPr/>
      </xdr:nvSpPr>
      <xdr:spPr>
        <a:xfrm>
          <a:off x="1079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31</xdr:row>
      <xdr:rowOff>59055</xdr:rowOff>
    </xdr:from>
    <xdr:ext cx="534035" cy="259080"/>
    <xdr:sp macro="" textlink="">
      <xdr:nvSpPr>
        <xdr:cNvPr id="89" name="テキスト ボックス 88"/>
        <xdr:cNvSpPr txBox="1"/>
      </xdr:nvSpPr>
      <xdr:spPr>
        <a:xfrm>
          <a:off x="862965" y="537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4" name="テキスト ボックス 103"/>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8" name="テキスト ボックス 107"/>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0" name="テキスト ボックス 109"/>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2" name="テキスト ボックス 111"/>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44450</xdr:rowOff>
    </xdr:from>
    <xdr:to xmlns:xdr="http://schemas.openxmlformats.org/drawingml/2006/spreadsheetDrawing">
      <xdr:col>24</xdr:col>
      <xdr:colOff>62865</xdr:colOff>
      <xdr:row>58</xdr:row>
      <xdr:rowOff>151130</xdr:rowOff>
    </xdr:to>
    <xdr:cxnSp macro="">
      <xdr:nvCxnSpPr>
        <xdr:cNvPr id="116" name="直線コネクタ 115"/>
        <xdr:cNvCxnSpPr/>
      </xdr:nvCxnSpPr>
      <xdr:spPr>
        <a:xfrm flipV="1">
          <a:off x="4633595" y="878840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154940</xdr:rowOff>
    </xdr:from>
    <xdr:ext cx="534670" cy="258445"/>
    <xdr:sp macro="" textlink="">
      <xdr:nvSpPr>
        <xdr:cNvPr id="117" name="物件費最小値テキスト"/>
        <xdr:cNvSpPr txBox="1"/>
      </xdr:nvSpPr>
      <xdr:spPr>
        <a:xfrm>
          <a:off x="4686300" y="1009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151130</xdr:rowOff>
    </xdr:from>
    <xdr:to xmlns:xdr="http://schemas.openxmlformats.org/drawingml/2006/spreadsheetDrawing">
      <xdr:col>24</xdr:col>
      <xdr:colOff>152400</xdr:colOff>
      <xdr:row>58</xdr:row>
      <xdr:rowOff>151130</xdr:rowOff>
    </xdr:to>
    <xdr:cxnSp macro="">
      <xdr:nvCxnSpPr>
        <xdr:cNvPr id="118" name="直線コネクタ 117"/>
        <xdr:cNvCxnSpPr/>
      </xdr:nvCxnSpPr>
      <xdr:spPr>
        <a:xfrm>
          <a:off x="45466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162560</xdr:rowOff>
    </xdr:from>
    <xdr:ext cx="598805" cy="259080"/>
    <xdr:sp macro="" textlink="">
      <xdr:nvSpPr>
        <xdr:cNvPr id="119" name="物件費最大値テキスト"/>
        <xdr:cNvSpPr txBox="1"/>
      </xdr:nvSpPr>
      <xdr:spPr>
        <a:xfrm>
          <a:off x="4686300" y="8563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44450</xdr:rowOff>
    </xdr:from>
    <xdr:to xmlns:xdr="http://schemas.openxmlformats.org/drawingml/2006/spreadsheetDrawing">
      <xdr:col>24</xdr:col>
      <xdr:colOff>152400</xdr:colOff>
      <xdr:row>51</xdr:row>
      <xdr:rowOff>44450</xdr:rowOff>
    </xdr:to>
    <xdr:cxnSp macro="">
      <xdr:nvCxnSpPr>
        <xdr:cNvPr id="120" name="直線コネクタ 119"/>
        <xdr:cNvCxnSpPr/>
      </xdr:nvCxnSpPr>
      <xdr:spPr>
        <a:xfrm>
          <a:off x="4546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169545</xdr:rowOff>
    </xdr:from>
    <xdr:to xmlns:xdr="http://schemas.openxmlformats.org/drawingml/2006/spreadsheetDrawing">
      <xdr:col>24</xdr:col>
      <xdr:colOff>63500</xdr:colOff>
      <xdr:row>57</xdr:row>
      <xdr:rowOff>29845</xdr:rowOff>
    </xdr:to>
    <xdr:cxnSp macro="">
      <xdr:nvCxnSpPr>
        <xdr:cNvPr id="121" name="直線コネクタ 120"/>
        <xdr:cNvCxnSpPr/>
      </xdr:nvCxnSpPr>
      <xdr:spPr>
        <a:xfrm flipV="1">
          <a:off x="3797300" y="977074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105410</xdr:rowOff>
    </xdr:from>
    <xdr:ext cx="534670" cy="259080"/>
    <xdr:sp macro="" textlink="">
      <xdr:nvSpPr>
        <xdr:cNvPr id="122" name="物件費平均値テキスト"/>
        <xdr:cNvSpPr txBox="1"/>
      </xdr:nvSpPr>
      <xdr:spPr>
        <a:xfrm>
          <a:off x="4686300" y="9535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82550</xdr:rowOff>
    </xdr:from>
    <xdr:to xmlns:xdr="http://schemas.openxmlformats.org/drawingml/2006/spreadsheetDrawing">
      <xdr:col>24</xdr:col>
      <xdr:colOff>114300</xdr:colOff>
      <xdr:row>57</xdr:row>
      <xdr:rowOff>12700</xdr:rowOff>
    </xdr:to>
    <xdr:sp macro="" textlink="">
      <xdr:nvSpPr>
        <xdr:cNvPr id="123" name="フローチャート: 判断 122"/>
        <xdr:cNvSpPr/>
      </xdr:nvSpPr>
      <xdr:spPr>
        <a:xfrm>
          <a:off x="4584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29845</xdr:rowOff>
    </xdr:from>
    <xdr:to xmlns:xdr="http://schemas.openxmlformats.org/drawingml/2006/spreadsheetDrawing">
      <xdr:col>19</xdr:col>
      <xdr:colOff>177800</xdr:colOff>
      <xdr:row>57</xdr:row>
      <xdr:rowOff>81915</xdr:rowOff>
    </xdr:to>
    <xdr:cxnSp macro="">
      <xdr:nvCxnSpPr>
        <xdr:cNvPr id="124" name="直線コネクタ 123"/>
        <xdr:cNvCxnSpPr/>
      </xdr:nvCxnSpPr>
      <xdr:spPr>
        <a:xfrm flipV="1">
          <a:off x="2908300" y="98024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127635</xdr:rowOff>
    </xdr:from>
    <xdr:to xmlns:xdr="http://schemas.openxmlformats.org/drawingml/2006/spreadsheetDrawing">
      <xdr:col>20</xdr:col>
      <xdr:colOff>38100</xdr:colOff>
      <xdr:row>57</xdr:row>
      <xdr:rowOff>57785</xdr:rowOff>
    </xdr:to>
    <xdr:sp macro="" textlink="">
      <xdr:nvSpPr>
        <xdr:cNvPr id="125" name="フローチャート: 判断 124"/>
        <xdr:cNvSpPr/>
      </xdr:nvSpPr>
      <xdr:spPr>
        <a:xfrm>
          <a:off x="3746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74930</xdr:rowOff>
    </xdr:from>
    <xdr:ext cx="534035" cy="258445"/>
    <xdr:sp macro="" textlink="">
      <xdr:nvSpPr>
        <xdr:cNvPr id="126" name="テキスト ボックス 125"/>
        <xdr:cNvSpPr txBox="1"/>
      </xdr:nvSpPr>
      <xdr:spPr>
        <a:xfrm>
          <a:off x="3529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139065</xdr:rowOff>
    </xdr:from>
    <xdr:to xmlns:xdr="http://schemas.openxmlformats.org/drawingml/2006/spreadsheetDrawing">
      <xdr:col>15</xdr:col>
      <xdr:colOff>50800</xdr:colOff>
      <xdr:row>57</xdr:row>
      <xdr:rowOff>81915</xdr:rowOff>
    </xdr:to>
    <xdr:cxnSp macro="">
      <xdr:nvCxnSpPr>
        <xdr:cNvPr id="127" name="直線コネクタ 126"/>
        <xdr:cNvCxnSpPr/>
      </xdr:nvCxnSpPr>
      <xdr:spPr>
        <a:xfrm>
          <a:off x="2019300" y="974026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111760</xdr:rowOff>
    </xdr:from>
    <xdr:to xmlns:xdr="http://schemas.openxmlformats.org/drawingml/2006/spreadsheetDrawing">
      <xdr:col>15</xdr:col>
      <xdr:colOff>101600</xdr:colOff>
      <xdr:row>57</xdr:row>
      <xdr:rowOff>41910</xdr:rowOff>
    </xdr:to>
    <xdr:sp macro="" textlink="">
      <xdr:nvSpPr>
        <xdr:cNvPr id="128" name="フローチャート: 判断 127"/>
        <xdr:cNvSpPr/>
      </xdr:nvSpPr>
      <xdr:spPr>
        <a:xfrm>
          <a:off x="2857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58420</xdr:rowOff>
    </xdr:from>
    <xdr:ext cx="534035" cy="259080"/>
    <xdr:sp macro="" textlink="">
      <xdr:nvSpPr>
        <xdr:cNvPr id="129" name="テキスト ボックス 128"/>
        <xdr:cNvSpPr txBox="1"/>
      </xdr:nvSpPr>
      <xdr:spPr>
        <a:xfrm>
          <a:off x="2640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139065</xdr:rowOff>
    </xdr:from>
    <xdr:to xmlns:xdr="http://schemas.openxmlformats.org/drawingml/2006/spreadsheetDrawing">
      <xdr:col>10</xdr:col>
      <xdr:colOff>114300</xdr:colOff>
      <xdr:row>56</xdr:row>
      <xdr:rowOff>154940</xdr:rowOff>
    </xdr:to>
    <xdr:cxnSp macro="">
      <xdr:nvCxnSpPr>
        <xdr:cNvPr id="130" name="直線コネクタ 129"/>
        <xdr:cNvCxnSpPr/>
      </xdr:nvCxnSpPr>
      <xdr:spPr>
        <a:xfrm flipV="1">
          <a:off x="1130300" y="97402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143510</xdr:rowOff>
    </xdr:from>
    <xdr:to xmlns:xdr="http://schemas.openxmlformats.org/drawingml/2006/spreadsheetDrawing">
      <xdr:col>10</xdr:col>
      <xdr:colOff>165100</xdr:colOff>
      <xdr:row>57</xdr:row>
      <xdr:rowOff>73660</xdr:rowOff>
    </xdr:to>
    <xdr:sp macro="" textlink="">
      <xdr:nvSpPr>
        <xdr:cNvPr id="131" name="フローチャート: 判断 130"/>
        <xdr:cNvSpPr/>
      </xdr:nvSpPr>
      <xdr:spPr>
        <a:xfrm>
          <a:off x="1968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64770</xdr:rowOff>
    </xdr:from>
    <xdr:ext cx="534035" cy="258445"/>
    <xdr:sp macro="" textlink="">
      <xdr:nvSpPr>
        <xdr:cNvPr id="132" name="テキスト ボックス 131"/>
        <xdr:cNvSpPr txBox="1"/>
      </xdr:nvSpPr>
      <xdr:spPr>
        <a:xfrm>
          <a:off x="1751965" y="9837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21590</xdr:rowOff>
    </xdr:from>
    <xdr:to xmlns:xdr="http://schemas.openxmlformats.org/drawingml/2006/spreadsheetDrawing">
      <xdr:col>6</xdr:col>
      <xdr:colOff>38100</xdr:colOff>
      <xdr:row>57</xdr:row>
      <xdr:rowOff>123190</xdr:rowOff>
    </xdr:to>
    <xdr:sp macro="" textlink="">
      <xdr:nvSpPr>
        <xdr:cNvPr id="133" name="フローチャート: 判断 132"/>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114300</xdr:rowOff>
    </xdr:from>
    <xdr:ext cx="534035" cy="259080"/>
    <xdr:sp macro="" textlink="">
      <xdr:nvSpPr>
        <xdr:cNvPr id="134" name="テキスト ボックス 133"/>
        <xdr:cNvSpPr txBox="1"/>
      </xdr:nvSpPr>
      <xdr:spPr>
        <a:xfrm>
          <a:off x="86296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118745</xdr:rowOff>
    </xdr:from>
    <xdr:to xmlns:xdr="http://schemas.openxmlformats.org/drawingml/2006/spreadsheetDrawing">
      <xdr:col>24</xdr:col>
      <xdr:colOff>114300</xdr:colOff>
      <xdr:row>57</xdr:row>
      <xdr:rowOff>48895</xdr:rowOff>
    </xdr:to>
    <xdr:sp macro="" textlink="">
      <xdr:nvSpPr>
        <xdr:cNvPr id="140" name="楕円 139"/>
        <xdr:cNvSpPr/>
      </xdr:nvSpPr>
      <xdr:spPr>
        <a:xfrm>
          <a:off x="4584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97790</xdr:rowOff>
    </xdr:from>
    <xdr:ext cx="534670" cy="258445"/>
    <xdr:sp macro="" textlink="">
      <xdr:nvSpPr>
        <xdr:cNvPr id="141" name="物件費該当値テキスト"/>
        <xdr:cNvSpPr txBox="1"/>
      </xdr:nvSpPr>
      <xdr:spPr>
        <a:xfrm>
          <a:off x="4686300" y="9698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150495</xdr:rowOff>
    </xdr:from>
    <xdr:to xmlns:xdr="http://schemas.openxmlformats.org/drawingml/2006/spreadsheetDrawing">
      <xdr:col>20</xdr:col>
      <xdr:colOff>38100</xdr:colOff>
      <xdr:row>57</xdr:row>
      <xdr:rowOff>80645</xdr:rowOff>
    </xdr:to>
    <xdr:sp macro="" textlink="">
      <xdr:nvSpPr>
        <xdr:cNvPr id="142" name="楕円 141"/>
        <xdr:cNvSpPr/>
      </xdr:nvSpPr>
      <xdr:spPr>
        <a:xfrm>
          <a:off x="3746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71755</xdr:rowOff>
    </xdr:from>
    <xdr:ext cx="534035" cy="259080"/>
    <xdr:sp macro="" textlink="">
      <xdr:nvSpPr>
        <xdr:cNvPr id="143" name="テキスト ボックス 142"/>
        <xdr:cNvSpPr txBox="1"/>
      </xdr:nvSpPr>
      <xdr:spPr>
        <a:xfrm>
          <a:off x="3529965" y="9844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31115</xdr:rowOff>
    </xdr:from>
    <xdr:to xmlns:xdr="http://schemas.openxmlformats.org/drawingml/2006/spreadsheetDrawing">
      <xdr:col>15</xdr:col>
      <xdr:colOff>101600</xdr:colOff>
      <xdr:row>57</xdr:row>
      <xdr:rowOff>132715</xdr:rowOff>
    </xdr:to>
    <xdr:sp macro="" textlink="">
      <xdr:nvSpPr>
        <xdr:cNvPr id="144" name="楕円 143"/>
        <xdr:cNvSpPr/>
      </xdr:nvSpPr>
      <xdr:spPr>
        <a:xfrm>
          <a:off x="2857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123825</xdr:rowOff>
    </xdr:from>
    <xdr:ext cx="534035" cy="258445"/>
    <xdr:sp macro="" textlink="">
      <xdr:nvSpPr>
        <xdr:cNvPr id="145" name="テキスト ボックス 144"/>
        <xdr:cNvSpPr txBox="1"/>
      </xdr:nvSpPr>
      <xdr:spPr>
        <a:xfrm>
          <a:off x="2640965" y="9896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88265</xdr:rowOff>
    </xdr:from>
    <xdr:to xmlns:xdr="http://schemas.openxmlformats.org/drawingml/2006/spreadsheetDrawing">
      <xdr:col>10</xdr:col>
      <xdr:colOff>165100</xdr:colOff>
      <xdr:row>57</xdr:row>
      <xdr:rowOff>18415</xdr:rowOff>
    </xdr:to>
    <xdr:sp macro="" textlink="">
      <xdr:nvSpPr>
        <xdr:cNvPr id="146" name="楕円 145"/>
        <xdr:cNvSpPr/>
      </xdr:nvSpPr>
      <xdr:spPr>
        <a:xfrm>
          <a:off x="1968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34925</xdr:rowOff>
    </xdr:from>
    <xdr:ext cx="534035" cy="259080"/>
    <xdr:sp macro="" textlink="">
      <xdr:nvSpPr>
        <xdr:cNvPr id="147" name="テキスト ボックス 146"/>
        <xdr:cNvSpPr txBox="1"/>
      </xdr:nvSpPr>
      <xdr:spPr>
        <a:xfrm>
          <a:off x="1751965" y="9464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103505</xdr:rowOff>
    </xdr:from>
    <xdr:to xmlns:xdr="http://schemas.openxmlformats.org/drawingml/2006/spreadsheetDrawing">
      <xdr:col>6</xdr:col>
      <xdr:colOff>38100</xdr:colOff>
      <xdr:row>57</xdr:row>
      <xdr:rowOff>33655</xdr:rowOff>
    </xdr:to>
    <xdr:sp macro="" textlink="">
      <xdr:nvSpPr>
        <xdr:cNvPr id="148" name="楕円 147"/>
        <xdr:cNvSpPr/>
      </xdr:nvSpPr>
      <xdr:spPr>
        <a:xfrm>
          <a:off x="1079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50165</xdr:rowOff>
    </xdr:from>
    <xdr:ext cx="534035" cy="259080"/>
    <xdr:sp macro="" textlink="">
      <xdr:nvSpPr>
        <xdr:cNvPr id="149" name="テキスト ボックス 148"/>
        <xdr:cNvSpPr txBox="1"/>
      </xdr:nvSpPr>
      <xdr:spPr>
        <a:xfrm>
          <a:off x="862965" y="9479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1" name="テキスト ボックス 160"/>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5" name="テキスト ボックス 164"/>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15875</xdr:rowOff>
    </xdr:from>
    <xdr:to xmlns:xdr="http://schemas.openxmlformats.org/drawingml/2006/spreadsheetDrawing">
      <xdr:col>24</xdr:col>
      <xdr:colOff>62865</xdr:colOff>
      <xdr:row>79</xdr:row>
      <xdr:rowOff>17780</xdr:rowOff>
    </xdr:to>
    <xdr:cxnSp macro="">
      <xdr:nvCxnSpPr>
        <xdr:cNvPr id="173" name="直線コネクタ 172"/>
        <xdr:cNvCxnSpPr/>
      </xdr:nvCxnSpPr>
      <xdr:spPr>
        <a:xfrm flipV="1">
          <a:off x="4633595" y="1218882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20955</xdr:rowOff>
    </xdr:from>
    <xdr:ext cx="378460" cy="258445"/>
    <xdr:sp macro="" textlink="">
      <xdr:nvSpPr>
        <xdr:cNvPr id="174" name="維持補修費最小値テキスト"/>
        <xdr:cNvSpPr txBox="1"/>
      </xdr:nvSpPr>
      <xdr:spPr>
        <a:xfrm>
          <a:off x="4686300" y="13565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17780</xdr:rowOff>
    </xdr:from>
    <xdr:to xmlns:xdr="http://schemas.openxmlformats.org/drawingml/2006/spreadsheetDrawing">
      <xdr:col>24</xdr:col>
      <xdr:colOff>152400</xdr:colOff>
      <xdr:row>79</xdr:row>
      <xdr:rowOff>17780</xdr:rowOff>
    </xdr:to>
    <xdr:cxnSp macro="">
      <xdr:nvCxnSpPr>
        <xdr:cNvPr id="175" name="直線コネクタ 174"/>
        <xdr:cNvCxnSpPr/>
      </xdr:nvCxnSpPr>
      <xdr:spPr>
        <a:xfrm>
          <a:off x="4546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133985</xdr:rowOff>
    </xdr:from>
    <xdr:ext cx="534670" cy="258445"/>
    <xdr:sp macro="" textlink="">
      <xdr:nvSpPr>
        <xdr:cNvPr id="176" name="維持補修費最大値テキスト"/>
        <xdr:cNvSpPr txBox="1"/>
      </xdr:nvSpPr>
      <xdr:spPr>
        <a:xfrm>
          <a:off x="4686300" y="11964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15875</xdr:rowOff>
    </xdr:from>
    <xdr:to xmlns:xdr="http://schemas.openxmlformats.org/drawingml/2006/spreadsheetDrawing">
      <xdr:col>24</xdr:col>
      <xdr:colOff>152400</xdr:colOff>
      <xdr:row>71</xdr:row>
      <xdr:rowOff>15875</xdr:rowOff>
    </xdr:to>
    <xdr:cxnSp macro="">
      <xdr:nvCxnSpPr>
        <xdr:cNvPr id="177" name="直線コネクタ 176"/>
        <xdr:cNvCxnSpPr/>
      </xdr:nvCxnSpPr>
      <xdr:spPr>
        <a:xfrm>
          <a:off x="4546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74930</xdr:rowOff>
    </xdr:from>
    <xdr:to xmlns:xdr="http://schemas.openxmlformats.org/drawingml/2006/spreadsheetDrawing">
      <xdr:col>24</xdr:col>
      <xdr:colOff>63500</xdr:colOff>
      <xdr:row>78</xdr:row>
      <xdr:rowOff>83820</xdr:rowOff>
    </xdr:to>
    <xdr:cxnSp macro="">
      <xdr:nvCxnSpPr>
        <xdr:cNvPr id="178" name="直線コネクタ 177"/>
        <xdr:cNvCxnSpPr/>
      </xdr:nvCxnSpPr>
      <xdr:spPr>
        <a:xfrm>
          <a:off x="3797300" y="134480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137160</xdr:rowOff>
    </xdr:from>
    <xdr:ext cx="469900" cy="259080"/>
    <xdr:sp macro="" textlink="">
      <xdr:nvSpPr>
        <xdr:cNvPr id="179" name="維持補修費平均値テキスト"/>
        <xdr:cNvSpPr txBox="1"/>
      </xdr:nvSpPr>
      <xdr:spPr>
        <a:xfrm>
          <a:off x="4686300" y="13167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114300</xdr:rowOff>
    </xdr:from>
    <xdr:to xmlns:xdr="http://schemas.openxmlformats.org/drawingml/2006/spreadsheetDrawing">
      <xdr:col>24</xdr:col>
      <xdr:colOff>114300</xdr:colOff>
      <xdr:row>78</xdr:row>
      <xdr:rowOff>44450</xdr:rowOff>
    </xdr:to>
    <xdr:sp macro="" textlink="">
      <xdr:nvSpPr>
        <xdr:cNvPr id="180" name="フローチャート: 判断 179"/>
        <xdr:cNvSpPr/>
      </xdr:nvSpPr>
      <xdr:spPr>
        <a:xfrm>
          <a:off x="45847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74930</xdr:rowOff>
    </xdr:from>
    <xdr:to xmlns:xdr="http://schemas.openxmlformats.org/drawingml/2006/spreadsheetDrawing">
      <xdr:col>19</xdr:col>
      <xdr:colOff>177800</xdr:colOff>
      <xdr:row>78</xdr:row>
      <xdr:rowOff>92710</xdr:rowOff>
    </xdr:to>
    <xdr:cxnSp macro="">
      <xdr:nvCxnSpPr>
        <xdr:cNvPr id="181" name="直線コネクタ 180"/>
        <xdr:cNvCxnSpPr/>
      </xdr:nvCxnSpPr>
      <xdr:spPr>
        <a:xfrm flipV="1">
          <a:off x="2908300" y="134480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120650</xdr:rowOff>
    </xdr:from>
    <xdr:to xmlns:xdr="http://schemas.openxmlformats.org/drawingml/2006/spreadsheetDrawing">
      <xdr:col>20</xdr:col>
      <xdr:colOff>38100</xdr:colOff>
      <xdr:row>78</xdr:row>
      <xdr:rowOff>50165</xdr:rowOff>
    </xdr:to>
    <xdr:sp macro="" textlink="">
      <xdr:nvSpPr>
        <xdr:cNvPr id="182" name="フローチャート: 判断 181"/>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66675</xdr:rowOff>
    </xdr:from>
    <xdr:ext cx="469265" cy="258445"/>
    <xdr:sp macro="" textlink="">
      <xdr:nvSpPr>
        <xdr:cNvPr id="183" name="テキスト ボックス 182"/>
        <xdr:cNvSpPr txBox="1"/>
      </xdr:nvSpPr>
      <xdr:spPr>
        <a:xfrm>
          <a:off x="3562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89535</xdr:rowOff>
    </xdr:from>
    <xdr:to xmlns:xdr="http://schemas.openxmlformats.org/drawingml/2006/spreadsheetDrawing">
      <xdr:col>15</xdr:col>
      <xdr:colOff>50800</xdr:colOff>
      <xdr:row>78</xdr:row>
      <xdr:rowOff>92710</xdr:rowOff>
    </xdr:to>
    <xdr:cxnSp macro="">
      <xdr:nvCxnSpPr>
        <xdr:cNvPr id="184" name="直線コネクタ 183"/>
        <xdr:cNvCxnSpPr/>
      </xdr:nvCxnSpPr>
      <xdr:spPr>
        <a:xfrm>
          <a:off x="2019300" y="13462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5" name="フローチャート: 判断 184"/>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151130</xdr:rowOff>
    </xdr:from>
    <xdr:ext cx="469265" cy="259080"/>
    <xdr:sp macro="" textlink="">
      <xdr:nvSpPr>
        <xdr:cNvPr id="186" name="テキスト ボックス 185"/>
        <xdr:cNvSpPr txBox="1"/>
      </xdr:nvSpPr>
      <xdr:spPr>
        <a:xfrm>
          <a:off x="2673350" y="13009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89535</xdr:rowOff>
    </xdr:from>
    <xdr:to xmlns:xdr="http://schemas.openxmlformats.org/drawingml/2006/spreadsheetDrawing">
      <xdr:col>10</xdr:col>
      <xdr:colOff>114300</xdr:colOff>
      <xdr:row>78</xdr:row>
      <xdr:rowOff>100965</xdr:rowOff>
    </xdr:to>
    <xdr:cxnSp macro="">
      <xdr:nvCxnSpPr>
        <xdr:cNvPr id="187" name="直線コネクタ 186"/>
        <xdr:cNvCxnSpPr/>
      </xdr:nvCxnSpPr>
      <xdr:spPr>
        <a:xfrm flipV="1">
          <a:off x="1130300" y="134626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107950</xdr:rowOff>
    </xdr:from>
    <xdr:to xmlns:xdr="http://schemas.openxmlformats.org/drawingml/2006/spreadsheetDrawing">
      <xdr:col>10</xdr:col>
      <xdr:colOff>165100</xdr:colOff>
      <xdr:row>78</xdr:row>
      <xdr:rowOff>38100</xdr:rowOff>
    </xdr:to>
    <xdr:sp macro="" textlink="">
      <xdr:nvSpPr>
        <xdr:cNvPr id="188" name="フローチャート: 判断 187"/>
        <xdr:cNvSpPr/>
      </xdr:nvSpPr>
      <xdr:spPr>
        <a:xfrm>
          <a:off x="196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54610</xdr:rowOff>
    </xdr:from>
    <xdr:ext cx="469265" cy="258445"/>
    <xdr:sp macro="" textlink="">
      <xdr:nvSpPr>
        <xdr:cNvPr id="189" name="テキスト ボックス 188"/>
        <xdr:cNvSpPr txBox="1"/>
      </xdr:nvSpPr>
      <xdr:spPr>
        <a:xfrm>
          <a:off x="1784350" y="1308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70485</xdr:rowOff>
    </xdr:from>
    <xdr:to xmlns:xdr="http://schemas.openxmlformats.org/drawingml/2006/spreadsheetDrawing">
      <xdr:col>6</xdr:col>
      <xdr:colOff>38100</xdr:colOff>
      <xdr:row>78</xdr:row>
      <xdr:rowOff>635</xdr:rowOff>
    </xdr:to>
    <xdr:sp macro="" textlink="">
      <xdr:nvSpPr>
        <xdr:cNvPr id="190" name="フローチャート: 判断 189"/>
        <xdr:cNvSpPr/>
      </xdr:nvSpPr>
      <xdr:spPr>
        <a:xfrm>
          <a:off x="107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17780</xdr:rowOff>
    </xdr:from>
    <xdr:ext cx="469265" cy="258445"/>
    <xdr:sp macro="" textlink="">
      <xdr:nvSpPr>
        <xdr:cNvPr id="191" name="テキスト ボックス 190"/>
        <xdr:cNvSpPr txBox="1"/>
      </xdr:nvSpPr>
      <xdr:spPr>
        <a:xfrm>
          <a:off x="895350" y="13047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33020</xdr:rowOff>
    </xdr:from>
    <xdr:to xmlns:xdr="http://schemas.openxmlformats.org/drawingml/2006/spreadsheetDrawing">
      <xdr:col>24</xdr:col>
      <xdr:colOff>114300</xdr:colOff>
      <xdr:row>78</xdr:row>
      <xdr:rowOff>134620</xdr:rowOff>
    </xdr:to>
    <xdr:sp macro="" textlink="">
      <xdr:nvSpPr>
        <xdr:cNvPr id="197" name="楕円 196"/>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119380</xdr:rowOff>
    </xdr:from>
    <xdr:ext cx="469900" cy="259080"/>
    <xdr:sp macro="" textlink="">
      <xdr:nvSpPr>
        <xdr:cNvPr id="198" name="維持補修費該当値テキスト"/>
        <xdr:cNvSpPr txBox="1"/>
      </xdr:nvSpPr>
      <xdr:spPr>
        <a:xfrm>
          <a:off x="4686300" y="1332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23495</xdr:rowOff>
    </xdr:from>
    <xdr:to xmlns:xdr="http://schemas.openxmlformats.org/drawingml/2006/spreadsheetDrawing">
      <xdr:col>20</xdr:col>
      <xdr:colOff>38100</xdr:colOff>
      <xdr:row>78</xdr:row>
      <xdr:rowOff>125095</xdr:rowOff>
    </xdr:to>
    <xdr:sp macro="" textlink="">
      <xdr:nvSpPr>
        <xdr:cNvPr id="199" name="楕円 198"/>
        <xdr:cNvSpPr/>
      </xdr:nvSpPr>
      <xdr:spPr>
        <a:xfrm>
          <a:off x="3746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116205</xdr:rowOff>
    </xdr:from>
    <xdr:ext cx="469265" cy="259080"/>
    <xdr:sp macro="" textlink="">
      <xdr:nvSpPr>
        <xdr:cNvPr id="200" name="テキスト ボックス 199"/>
        <xdr:cNvSpPr txBox="1"/>
      </xdr:nvSpPr>
      <xdr:spPr>
        <a:xfrm>
          <a:off x="3562350" y="13489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41910</xdr:rowOff>
    </xdr:from>
    <xdr:to xmlns:xdr="http://schemas.openxmlformats.org/drawingml/2006/spreadsheetDrawing">
      <xdr:col>15</xdr:col>
      <xdr:colOff>101600</xdr:colOff>
      <xdr:row>78</xdr:row>
      <xdr:rowOff>143510</xdr:rowOff>
    </xdr:to>
    <xdr:sp macro="" textlink="">
      <xdr:nvSpPr>
        <xdr:cNvPr id="201" name="楕円 200"/>
        <xdr:cNvSpPr/>
      </xdr:nvSpPr>
      <xdr:spPr>
        <a:xfrm>
          <a:off x="2857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134620</xdr:rowOff>
    </xdr:from>
    <xdr:ext cx="469265" cy="258445"/>
    <xdr:sp macro="" textlink="">
      <xdr:nvSpPr>
        <xdr:cNvPr id="202" name="テキスト ボックス 201"/>
        <xdr:cNvSpPr txBox="1"/>
      </xdr:nvSpPr>
      <xdr:spPr>
        <a:xfrm>
          <a:off x="2673350" y="13507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38735</xdr:rowOff>
    </xdr:from>
    <xdr:to xmlns:xdr="http://schemas.openxmlformats.org/drawingml/2006/spreadsheetDrawing">
      <xdr:col>10</xdr:col>
      <xdr:colOff>165100</xdr:colOff>
      <xdr:row>78</xdr:row>
      <xdr:rowOff>140335</xdr:rowOff>
    </xdr:to>
    <xdr:sp macro="" textlink="">
      <xdr:nvSpPr>
        <xdr:cNvPr id="203" name="楕円 202"/>
        <xdr:cNvSpPr/>
      </xdr:nvSpPr>
      <xdr:spPr>
        <a:xfrm>
          <a:off x="196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132080</xdr:rowOff>
    </xdr:from>
    <xdr:ext cx="469265" cy="258445"/>
    <xdr:sp macro="" textlink="">
      <xdr:nvSpPr>
        <xdr:cNvPr id="204" name="テキスト ボックス 203"/>
        <xdr:cNvSpPr txBox="1"/>
      </xdr:nvSpPr>
      <xdr:spPr>
        <a:xfrm>
          <a:off x="1784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50165</xdr:rowOff>
    </xdr:from>
    <xdr:to xmlns:xdr="http://schemas.openxmlformats.org/drawingml/2006/spreadsheetDrawing">
      <xdr:col>6</xdr:col>
      <xdr:colOff>38100</xdr:colOff>
      <xdr:row>78</xdr:row>
      <xdr:rowOff>151765</xdr:rowOff>
    </xdr:to>
    <xdr:sp macro="" textlink="">
      <xdr:nvSpPr>
        <xdr:cNvPr id="205" name="楕円 204"/>
        <xdr:cNvSpPr/>
      </xdr:nvSpPr>
      <xdr:spPr>
        <a:xfrm>
          <a:off x="1079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143510</xdr:rowOff>
    </xdr:from>
    <xdr:ext cx="469265" cy="258445"/>
    <xdr:sp macro="" textlink="">
      <xdr:nvSpPr>
        <xdr:cNvPr id="206" name="テキスト ボックス 205"/>
        <xdr:cNvSpPr txBox="1"/>
      </xdr:nvSpPr>
      <xdr:spPr>
        <a:xfrm>
          <a:off x="895350" y="13516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3" name="テキスト ボックス 222"/>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5" name="テキスト ボックス 224"/>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7" name="テキスト ボックス 226"/>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9" name="テキスト ボックス 228"/>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140335</xdr:rowOff>
    </xdr:from>
    <xdr:to xmlns:xdr="http://schemas.openxmlformats.org/drawingml/2006/spreadsheetDrawing">
      <xdr:col>24</xdr:col>
      <xdr:colOff>62865</xdr:colOff>
      <xdr:row>98</xdr:row>
      <xdr:rowOff>170180</xdr:rowOff>
    </xdr:to>
    <xdr:cxnSp macro="">
      <xdr:nvCxnSpPr>
        <xdr:cNvPr id="233" name="直線コネクタ 232"/>
        <xdr:cNvCxnSpPr/>
      </xdr:nvCxnSpPr>
      <xdr:spPr>
        <a:xfrm flipV="1">
          <a:off x="4633595" y="1557083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2540</xdr:rowOff>
    </xdr:from>
    <xdr:ext cx="534670" cy="259080"/>
    <xdr:sp macro="" textlink="">
      <xdr:nvSpPr>
        <xdr:cNvPr id="234" name="扶助費最小値テキスト"/>
        <xdr:cNvSpPr txBox="1"/>
      </xdr:nvSpPr>
      <xdr:spPr>
        <a:xfrm>
          <a:off x="468630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170180</xdr:rowOff>
    </xdr:from>
    <xdr:to xmlns:xdr="http://schemas.openxmlformats.org/drawingml/2006/spreadsheetDrawing">
      <xdr:col>24</xdr:col>
      <xdr:colOff>152400</xdr:colOff>
      <xdr:row>98</xdr:row>
      <xdr:rowOff>170180</xdr:rowOff>
    </xdr:to>
    <xdr:cxnSp macro="">
      <xdr:nvCxnSpPr>
        <xdr:cNvPr id="235" name="直線コネクタ 234"/>
        <xdr:cNvCxnSpPr/>
      </xdr:nvCxnSpPr>
      <xdr:spPr>
        <a:xfrm>
          <a:off x="4546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86995</xdr:rowOff>
    </xdr:from>
    <xdr:ext cx="598805" cy="258445"/>
    <xdr:sp macro="" textlink="">
      <xdr:nvSpPr>
        <xdr:cNvPr id="236" name="扶助費最大値テキスト"/>
        <xdr:cNvSpPr txBox="1"/>
      </xdr:nvSpPr>
      <xdr:spPr>
        <a:xfrm>
          <a:off x="4686300" y="15346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140335</xdr:rowOff>
    </xdr:from>
    <xdr:to xmlns:xdr="http://schemas.openxmlformats.org/drawingml/2006/spreadsheetDrawing">
      <xdr:col>24</xdr:col>
      <xdr:colOff>152400</xdr:colOff>
      <xdr:row>90</xdr:row>
      <xdr:rowOff>140335</xdr:rowOff>
    </xdr:to>
    <xdr:cxnSp macro="">
      <xdr:nvCxnSpPr>
        <xdr:cNvPr id="237" name="直線コネクタ 236"/>
        <xdr:cNvCxnSpPr/>
      </xdr:nvCxnSpPr>
      <xdr:spPr>
        <a:xfrm>
          <a:off x="4546600" y="15570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106045</xdr:rowOff>
    </xdr:from>
    <xdr:to xmlns:xdr="http://schemas.openxmlformats.org/drawingml/2006/spreadsheetDrawing">
      <xdr:col>24</xdr:col>
      <xdr:colOff>63500</xdr:colOff>
      <xdr:row>96</xdr:row>
      <xdr:rowOff>20320</xdr:rowOff>
    </xdr:to>
    <xdr:cxnSp macro="">
      <xdr:nvCxnSpPr>
        <xdr:cNvPr id="238" name="直線コネクタ 237"/>
        <xdr:cNvCxnSpPr/>
      </xdr:nvCxnSpPr>
      <xdr:spPr>
        <a:xfrm>
          <a:off x="3797300" y="16222345"/>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116840</xdr:rowOff>
    </xdr:from>
    <xdr:ext cx="534670" cy="259080"/>
    <xdr:sp macro="" textlink="">
      <xdr:nvSpPr>
        <xdr:cNvPr id="239" name="扶助費平均値テキスト"/>
        <xdr:cNvSpPr txBox="1"/>
      </xdr:nvSpPr>
      <xdr:spPr>
        <a:xfrm>
          <a:off x="4686300" y="1623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93980</xdr:rowOff>
    </xdr:from>
    <xdr:to xmlns:xdr="http://schemas.openxmlformats.org/drawingml/2006/spreadsheetDrawing">
      <xdr:col>24</xdr:col>
      <xdr:colOff>114300</xdr:colOff>
      <xdr:row>96</xdr:row>
      <xdr:rowOff>24130</xdr:rowOff>
    </xdr:to>
    <xdr:sp macro="" textlink="">
      <xdr:nvSpPr>
        <xdr:cNvPr id="240" name="フローチャート: 判断 239"/>
        <xdr:cNvSpPr/>
      </xdr:nvSpPr>
      <xdr:spPr>
        <a:xfrm>
          <a:off x="458470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106045</xdr:rowOff>
    </xdr:from>
    <xdr:to xmlns:xdr="http://schemas.openxmlformats.org/drawingml/2006/spreadsheetDrawing">
      <xdr:col>19</xdr:col>
      <xdr:colOff>177800</xdr:colOff>
      <xdr:row>97</xdr:row>
      <xdr:rowOff>31750</xdr:rowOff>
    </xdr:to>
    <xdr:cxnSp macro="">
      <xdr:nvCxnSpPr>
        <xdr:cNvPr id="241" name="直線コネクタ 240"/>
        <xdr:cNvCxnSpPr/>
      </xdr:nvCxnSpPr>
      <xdr:spPr>
        <a:xfrm flipV="1">
          <a:off x="2908300" y="16222345"/>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69850</xdr:rowOff>
    </xdr:from>
    <xdr:to xmlns:xdr="http://schemas.openxmlformats.org/drawingml/2006/spreadsheetDrawing">
      <xdr:col>20</xdr:col>
      <xdr:colOff>38100</xdr:colOff>
      <xdr:row>95</xdr:row>
      <xdr:rowOff>0</xdr:rowOff>
    </xdr:to>
    <xdr:sp macro="" textlink="">
      <xdr:nvSpPr>
        <xdr:cNvPr id="242" name="フローチャート: 判断 241"/>
        <xdr:cNvSpPr/>
      </xdr:nvSpPr>
      <xdr:spPr>
        <a:xfrm>
          <a:off x="3746500" y="161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162560</xdr:rowOff>
    </xdr:from>
    <xdr:ext cx="598170" cy="259080"/>
    <xdr:sp macro="" textlink="">
      <xdr:nvSpPr>
        <xdr:cNvPr id="243" name="テキスト ボックス 242"/>
        <xdr:cNvSpPr txBox="1"/>
      </xdr:nvSpPr>
      <xdr:spPr>
        <a:xfrm>
          <a:off x="3497580" y="16278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31750</xdr:rowOff>
    </xdr:from>
    <xdr:to xmlns:xdr="http://schemas.openxmlformats.org/drawingml/2006/spreadsheetDrawing">
      <xdr:col>15</xdr:col>
      <xdr:colOff>50800</xdr:colOff>
      <xdr:row>97</xdr:row>
      <xdr:rowOff>76200</xdr:rowOff>
    </xdr:to>
    <xdr:cxnSp macro="">
      <xdr:nvCxnSpPr>
        <xdr:cNvPr id="244" name="直線コネクタ 243"/>
        <xdr:cNvCxnSpPr/>
      </xdr:nvCxnSpPr>
      <xdr:spPr>
        <a:xfrm flipV="1">
          <a:off x="2019300" y="166624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20955</xdr:rowOff>
    </xdr:from>
    <xdr:to xmlns:xdr="http://schemas.openxmlformats.org/drawingml/2006/spreadsheetDrawing">
      <xdr:col>15</xdr:col>
      <xdr:colOff>101600</xdr:colOff>
      <xdr:row>95</xdr:row>
      <xdr:rowOff>122555</xdr:rowOff>
    </xdr:to>
    <xdr:sp macro="" textlink="">
      <xdr:nvSpPr>
        <xdr:cNvPr id="245" name="フローチャート: 判断 244"/>
        <xdr:cNvSpPr/>
      </xdr:nvSpPr>
      <xdr:spPr>
        <a:xfrm>
          <a:off x="2857500" y="1630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139700</xdr:rowOff>
    </xdr:from>
    <xdr:ext cx="598170" cy="259080"/>
    <xdr:sp macro="" textlink="">
      <xdr:nvSpPr>
        <xdr:cNvPr id="246" name="テキスト ボックス 245"/>
        <xdr:cNvSpPr txBox="1"/>
      </xdr:nvSpPr>
      <xdr:spPr>
        <a:xfrm>
          <a:off x="2608580" y="16084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76200</xdr:rowOff>
    </xdr:from>
    <xdr:to xmlns:xdr="http://schemas.openxmlformats.org/drawingml/2006/spreadsheetDrawing">
      <xdr:col>10</xdr:col>
      <xdr:colOff>114300</xdr:colOff>
      <xdr:row>97</xdr:row>
      <xdr:rowOff>127635</xdr:rowOff>
    </xdr:to>
    <xdr:cxnSp macro="">
      <xdr:nvCxnSpPr>
        <xdr:cNvPr id="247" name="直線コネクタ 246"/>
        <xdr:cNvCxnSpPr/>
      </xdr:nvCxnSpPr>
      <xdr:spPr>
        <a:xfrm flipV="1">
          <a:off x="1130300" y="167068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69850</xdr:rowOff>
    </xdr:from>
    <xdr:to xmlns:xdr="http://schemas.openxmlformats.org/drawingml/2006/spreadsheetDrawing">
      <xdr:col>10</xdr:col>
      <xdr:colOff>165100</xdr:colOff>
      <xdr:row>95</xdr:row>
      <xdr:rowOff>171450</xdr:rowOff>
    </xdr:to>
    <xdr:sp macro="" textlink="">
      <xdr:nvSpPr>
        <xdr:cNvPr id="248" name="フローチャート: 判断 247"/>
        <xdr:cNvSpPr/>
      </xdr:nvSpPr>
      <xdr:spPr>
        <a:xfrm>
          <a:off x="19685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16510</xdr:rowOff>
    </xdr:from>
    <xdr:ext cx="598170" cy="259080"/>
    <xdr:sp macro="" textlink="">
      <xdr:nvSpPr>
        <xdr:cNvPr id="249" name="テキスト ボックス 248"/>
        <xdr:cNvSpPr txBox="1"/>
      </xdr:nvSpPr>
      <xdr:spPr>
        <a:xfrm>
          <a:off x="1719580" y="1613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134620</xdr:rowOff>
    </xdr:from>
    <xdr:to xmlns:xdr="http://schemas.openxmlformats.org/drawingml/2006/spreadsheetDrawing">
      <xdr:col>6</xdr:col>
      <xdr:colOff>38100</xdr:colOff>
      <xdr:row>96</xdr:row>
      <xdr:rowOff>64770</xdr:rowOff>
    </xdr:to>
    <xdr:sp macro="" textlink="">
      <xdr:nvSpPr>
        <xdr:cNvPr id="250" name="フローチャート: 判断 249"/>
        <xdr:cNvSpPr/>
      </xdr:nvSpPr>
      <xdr:spPr>
        <a:xfrm>
          <a:off x="1079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81280</xdr:rowOff>
    </xdr:from>
    <xdr:ext cx="534035" cy="259080"/>
    <xdr:sp macro="" textlink="">
      <xdr:nvSpPr>
        <xdr:cNvPr id="251" name="テキスト ボックス 250"/>
        <xdr:cNvSpPr txBox="1"/>
      </xdr:nvSpPr>
      <xdr:spPr>
        <a:xfrm>
          <a:off x="862965" y="16197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140970</xdr:rowOff>
    </xdr:from>
    <xdr:to xmlns:xdr="http://schemas.openxmlformats.org/drawingml/2006/spreadsheetDrawing">
      <xdr:col>24</xdr:col>
      <xdr:colOff>114300</xdr:colOff>
      <xdr:row>96</xdr:row>
      <xdr:rowOff>71120</xdr:rowOff>
    </xdr:to>
    <xdr:sp macro="" textlink="">
      <xdr:nvSpPr>
        <xdr:cNvPr id="257" name="楕円 256"/>
        <xdr:cNvSpPr/>
      </xdr:nvSpPr>
      <xdr:spPr>
        <a:xfrm>
          <a:off x="45847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119380</xdr:rowOff>
    </xdr:from>
    <xdr:ext cx="534670" cy="259080"/>
    <xdr:sp macro="" textlink="">
      <xdr:nvSpPr>
        <xdr:cNvPr id="258" name="扶助費該当値テキスト"/>
        <xdr:cNvSpPr txBox="1"/>
      </xdr:nvSpPr>
      <xdr:spPr>
        <a:xfrm>
          <a:off x="4686300" y="1640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55245</xdr:rowOff>
    </xdr:from>
    <xdr:to xmlns:xdr="http://schemas.openxmlformats.org/drawingml/2006/spreadsheetDrawing">
      <xdr:col>20</xdr:col>
      <xdr:colOff>38100</xdr:colOff>
      <xdr:row>94</xdr:row>
      <xdr:rowOff>156845</xdr:rowOff>
    </xdr:to>
    <xdr:sp macro="" textlink="">
      <xdr:nvSpPr>
        <xdr:cNvPr id="259" name="楕円 258"/>
        <xdr:cNvSpPr/>
      </xdr:nvSpPr>
      <xdr:spPr>
        <a:xfrm>
          <a:off x="3746500" y="161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1905</xdr:rowOff>
    </xdr:from>
    <xdr:ext cx="598170" cy="259080"/>
    <xdr:sp macro="" textlink="">
      <xdr:nvSpPr>
        <xdr:cNvPr id="260" name="テキスト ボックス 259"/>
        <xdr:cNvSpPr txBox="1"/>
      </xdr:nvSpPr>
      <xdr:spPr>
        <a:xfrm>
          <a:off x="3497580" y="15946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152400</xdr:rowOff>
    </xdr:from>
    <xdr:to xmlns:xdr="http://schemas.openxmlformats.org/drawingml/2006/spreadsheetDrawing">
      <xdr:col>15</xdr:col>
      <xdr:colOff>101600</xdr:colOff>
      <xdr:row>97</xdr:row>
      <xdr:rowOff>82550</xdr:rowOff>
    </xdr:to>
    <xdr:sp macro="" textlink="">
      <xdr:nvSpPr>
        <xdr:cNvPr id="261" name="楕円 260"/>
        <xdr:cNvSpPr/>
      </xdr:nvSpPr>
      <xdr:spPr>
        <a:xfrm>
          <a:off x="2857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73660</xdr:rowOff>
    </xdr:from>
    <xdr:ext cx="534035" cy="259080"/>
    <xdr:sp macro="" textlink="">
      <xdr:nvSpPr>
        <xdr:cNvPr id="262" name="テキスト ボックス 261"/>
        <xdr:cNvSpPr txBox="1"/>
      </xdr:nvSpPr>
      <xdr:spPr>
        <a:xfrm>
          <a:off x="2640965" y="16704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25400</xdr:rowOff>
    </xdr:from>
    <xdr:to xmlns:xdr="http://schemas.openxmlformats.org/drawingml/2006/spreadsheetDrawing">
      <xdr:col>10</xdr:col>
      <xdr:colOff>165100</xdr:colOff>
      <xdr:row>97</xdr:row>
      <xdr:rowOff>127000</xdr:rowOff>
    </xdr:to>
    <xdr:sp macro="" textlink="">
      <xdr:nvSpPr>
        <xdr:cNvPr id="263" name="楕円 262"/>
        <xdr:cNvSpPr/>
      </xdr:nvSpPr>
      <xdr:spPr>
        <a:xfrm>
          <a:off x="1968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118110</xdr:rowOff>
    </xdr:from>
    <xdr:ext cx="534035" cy="259080"/>
    <xdr:sp macro="" textlink="">
      <xdr:nvSpPr>
        <xdr:cNvPr id="264" name="テキスト ボックス 263"/>
        <xdr:cNvSpPr txBox="1"/>
      </xdr:nvSpPr>
      <xdr:spPr>
        <a:xfrm>
          <a:off x="1751965" y="16748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76835</xdr:rowOff>
    </xdr:from>
    <xdr:to xmlns:xdr="http://schemas.openxmlformats.org/drawingml/2006/spreadsheetDrawing">
      <xdr:col>6</xdr:col>
      <xdr:colOff>38100</xdr:colOff>
      <xdr:row>98</xdr:row>
      <xdr:rowOff>6985</xdr:rowOff>
    </xdr:to>
    <xdr:sp macro="" textlink="">
      <xdr:nvSpPr>
        <xdr:cNvPr id="265" name="楕円 264"/>
        <xdr:cNvSpPr/>
      </xdr:nvSpPr>
      <xdr:spPr>
        <a:xfrm>
          <a:off x="1079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169545</xdr:rowOff>
    </xdr:from>
    <xdr:ext cx="534035" cy="258445"/>
    <xdr:sp macro="" textlink="">
      <xdr:nvSpPr>
        <xdr:cNvPr id="266" name="テキスト ボックス 265"/>
        <xdr:cNvSpPr txBox="1"/>
      </xdr:nvSpPr>
      <xdr:spPr>
        <a:xfrm>
          <a:off x="862965" y="16800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7" name="テキスト ボックス 276"/>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81" name="テキスト ボックス 280"/>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5" name="テキスト ボックス 284"/>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7" name="テキスト ボックス 286"/>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9" name="テキスト ボックス 288"/>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128270</xdr:rowOff>
    </xdr:from>
    <xdr:to xmlns:xdr="http://schemas.openxmlformats.org/drawingml/2006/spreadsheetDrawing">
      <xdr:col>54</xdr:col>
      <xdr:colOff>189865</xdr:colOff>
      <xdr:row>39</xdr:row>
      <xdr:rowOff>144780</xdr:rowOff>
    </xdr:to>
    <xdr:cxnSp macro="">
      <xdr:nvCxnSpPr>
        <xdr:cNvPr id="293" name="直線コネクタ 292"/>
        <xdr:cNvCxnSpPr/>
      </xdr:nvCxnSpPr>
      <xdr:spPr>
        <a:xfrm flipV="1">
          <a:off x="10475595" y="5786120"/>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148590</xdr:rowOff>
    </xdr:from>
    <xdr:ext cx="534670" cy="259080"/>
    <xdr:sp macro="" textlink="">
      <xdr:nvSpPr>
        <xdr:cNvPr id="294" name="補助費等最小値テキスト"/>
        <xdr:cNvSpPr txBox="1"/>
      </xdr:nvSpPr>
      <xdr:spPr>
        <a:xfrm>
          <a:off x="10528300" y="6835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144780</xdr:rowOff>
    </xdr:from>
    <xdr:to xmlns:xdr="http://schemas.openxmlformats.org/drawingml/2006/spreadsheetDrawing">
      <xdr:col>55</xdr:col>
      <xdr:colOff>88900</xdr:colOff>
      <xdr:row>39</xdr:row>
      <xdr:rowOff>144780</xdr:rowOff>
    </xdr:to>
    <xdr:cxnSp macro="">
      <xdr:nvCxnSpPr>
        <xdr:cNvPr id="295" name="直線コネクタ 294"/>
        <xdr:cNvCxnSpPr/>
      </xdr:nvCxnSpPr>
      <xdr:spPr>
        <a:xfrm>
          <a:off x="10388600" y="683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74930</xdr:rowOff>
    </xdr:from>
    <xdr:ext cx="598805" cy="258445"/>
    <xdr:sp macro="" textlink="">
      <xdr:nvSpPr>
        <xdr:cNvPr id="296" name="補助費等最大値テキスト"/>
        <xdr:cNvSpPr txBox="1"/>
      </xdr:nvSpPr>
      <xdr:spPr>
        <a:xfrm>
          <a:off x="10528300" y="55613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128270</xdr:rowOff>
    </xdr:from>
    <xdr:to xmlns:xdr="http://schemas.openxmlformats.org/drawingml/2006/spreadsheetDrawing">
      <xdr:col>55</xdr:col>
      <xdr:colOff>88900</xdr:colOff>
      <xdr:row>33</xdr:row>
      <xdr:rowOff>128270</xdr:rowOff>
    </xdr:to>
    <xdr:cxnSp macro="">
      <xdr:nvCxnSpPr>
        <xdr:cNvPr id="297" name="直線コネクタ 296"/>
        <xdr:cNvCxnSpPr/>
      </xdr:nvCxnSpPr>
      <xdr:spPr>
        <a:xfrm>
          <a:off x="10388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143510</xdr:rowOff>
    </xdr:from>
    <xdr:to xmlns:xdr="http://schemas.openxmlformats.org/drawingml/2006/spreadsheetDrawing">
      <xdr:col>55</xdr:col>
      <xdr:colOff>0</xdr:colOff>
      <xdr:row>38</xdr:row>
      <xdr:rowOff>101600</xdr:rowOff>
    </xdr:to>
    <xdr:cxnSp macro="">
      <xdr:nvCxnSpPr>
        <xdr:cNvPr id="298" name="直線コネクタ 297"/>
        <xdr:cNvCxnSpPr/>
      </xdr:nvCxnSpPr>
      <xdr:spPr>
        <a:xfrm flipV="1">
          <a:off x="9639300" y="64871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31750</xdr:rowOff>
    </xdr:from>
    <xdr:ext cx="534670" cy="258445"/>
    <xdr:sp macro="" textlink="">
      <xdr:nvSpPr>
        <xdr:cNvPr id="299" name="補助費等平均値テキスト"/>
        <xdr:cNvSpPr txBox="1"/>
      </xdr:nvSpPr>
      <xdr:spPr>
        <a:xfrm>
          <a:off x="10528300" y="6203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8890</xdr:rowOff>
    </xdr:from>
    <xdr:to xmlns:xdr="http://schemas.openxmlformats.org/drawingml/2006/spreadsheetDrawing">
      <xdr:col>55</xdr:col>
      <xdr:colOff>50800</xdr:colOff>
      <xdr:row>37</xdr:row>
      <xdr:rowOff>110490</xdr:rowOff>
    </xdr:to>
    <xdr:sp macro="" textlink="">
      <xdr:nvSpPr>
        <xdr:cNvPr id="300" name="フローチャート: 判断 299"/>
        <xdr:cNvSpPr/>
      </xdr:nvSpPr>
      <xdr:spPr>
        <a:xfrm>
          <a:off x="10426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78105</xdr:rowOff>
    </xdr:from>
    <xdr:to xmlns:xdr="http://schemas.openxmlformats.org/drawingml/2006/spreadsheetDrawing">
      <xdr:col>50</xdr:col>
      <xdr:colOff>114300</xdr:colOff>
      <xdr:row>38</xdr:row>
      <xdr:rowOff>101600</xdr:rowOff>
    </xdr:to>
    <xdr:cxnSp macro="">
      <xdr:nvCxnSpPr>
        <xdr:cNvPr id="301" name="直線コネクタ 300"/>
        <xdr:cNvCxnSpPr/>
      </xdr:nvCxnSpPr>
      <xdr:spPr>
        <a:xfrm>
          <a:off x="8750300" y="5564505"/>
          <a:ext cx="889000" cy="1052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43180</xdr:rowOff>
    </xdr:from>
    <xdr:to xmlns:xdr="http://schemas.openxmlformats.org/drawingml/2006/spreadsheetDrawing">
      <xdr:col>50</xdr:col>
      <xdr:colOff>165100</xdr:colOff>
      <xdr:row>37</xdr:row>
      <xdr:rowOff>144780</xdr:rowOff>
    </xdr:to>
    <xdr:sp macro="" textlink="">
      <xdr:nvSpPr>
        <xdr:cNvPr id="302" name="フローチャート: 判断 301"/>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161925</xdr:rowOff>
    </xdr:from>
    <xdr:ext cx="534035" cy="259080"/>
    <xdr:sp macro="" textlink="">
      <xdr:nvSpPr>
        <xdr:cNvPr id="303" name="テキスト ボックス 302"/>
        <xdr:cNvSpPr txBox="1"/>
      </xdr:nvSpPr>
      <xdr:spPr>
        <a:xfrm>
          <a:off x="9371965" y="6162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78105</xdr:rowOff>
    </xdr:from>
    <xdr:to xmlns:xdr="http://schemas.openxmlformats.org/drawingml/2006/spreadsheetDrawing">
      <xdr:col>45</xdr:col>
      <xdr:colOff>177800</xdr:colOff>
      <xdr:row>39</xdr:row>
      <xdr:rowOff>95885</xdr:rowOff>
    </xdr:to>
    <xdr:cxnSp macro="">
      <xdr:nvCxnSpPr>
        <xdr:cNvPr id="304" name="直線コネクタ 303"/>
        <xdr:cNvCxnSpPr/>
      </xdr:nvCxnSpPr>
      <xdr:spPr>
        <a:xfrm flipV="1">
          <a:off x="7861300" y="5564505"/>
          <a:ext cx="889000" cy="1217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17780</xdr:rowOff>
    </xdr:from>
    <xdr:to xmlns:xdr="http://schemas.openxmlformats.org/drawingml/2006/spreadsheetDrawing">
      <xdr:col>46</xdr:col>
      <xdr:colOff>38100</xdr:colOff>
      <xdr:row>30</xdr:row>
      <xdr:rowOff>118745</xdr:rowOff>
    </xdr:to>
    <xdr:sp macro="" textlink="">
      <xdr:nvSpPr>
        <xdr:cNvPr id="305" name="フローチャート: 判断 304"/>
        <xdr:cNvSpPr/>
      </xdr:nvSpPr>
      <xdr:spPr>
        <a:xfrm>
          <a:off x="8699500" y="516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135255</xdr:rowOff>
    </xdr:from>
    <xdr:ext cx="598170" cy="258445"/>
    <xdr:sp macro="" textlink="">
      <xdr:nvSpPr>
        <xdr:cNvPr id="306" name="テキスト ボックス 305"/>
        <xdr:cNvSpPr txBox="1"/>
      </xdr:nvSpPr>
      <xdr:spPr>
        <a:xfrm>
          <a:off x="8450580" y="4935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95885</xdr:rowOff>
    </xdr:from>
    <xdr:to xmlns:xdr="http://schemas.openxmlformats.org/drawingml/2006/spreadsheetDrawing">
      <xdr:col>41</xdr:col>
      <xdr:colOff>50800</xdr:colOff>
      <xdr:row>39</xdr:row>
      <xdr:rowOff>115570</xdr:rowOff>
    </xdr:to>
    <xdr:cxnSp macro="">
      <xdr:nvCxnSpPr>
        <xdr:cNvPr id="307" name="直線コネクタ 306"/>
        <xdr:cNvCxnSpPr/>
      </xdr:nvCxnSpPr>
      <xdr:spPr>
        <a:xfrm flipV="1">
          <a:off x="6972300" y="67824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123190</xdr:rowOff>
    </xdr:from>
    <xdr:to xmlns:xdr="http://schemas.openxmlformats.org/drawingml/2006/spreadsheetDrawing">
      <xdr:col>41</xdr:col>
      <xdr:colOff>101600</xdr:colOff>
      <xdr:row>38</xdr:row>
      <xdr:rowOff>53340</xdr:rowOff>
    </xdr:to>
    <xdr:sp macro="" textlink="">
      <xdr:nvSpPr>
        <xdr:cNvPr id="308" name="フローチャート: 判断 307"/>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69850</xdr:rowOff>
    </xdr:from>
    <xdr:ext cx="534035" cy="259080"/>
    <xdr:sp macro="" textlink="">
      <xdr:nvSpPr>
        <xdr:cNvPr id="309" name="テキスト ボックス 308"/>
        <xdr:cNvSpPr txBox="1"/>
      </xdr:nvSpPr>
      <xdr:spPr>
        <a:xfrm>
          <a:off x="7593965" y="624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164465</xdr:rowOff>
    </xdr:from>
    <xdr:to xmlns:xdr="http://schemas.openxmlformats.org/drawingml/2006/spreadsheetDrawing">
      <xdr:col>36</xdr:col>
      <xdr:colOff>165100</xdr:colOff>
      <xdr:row>38</xdr:row>
      <xdr:rowOff>94615</xdr:rowOff>
    </xdr:to>
    <xdr:sp macro="" textlink="">
      <xdr:nvSpPr>
        <xdr:cNvPr id="310" name="フローチャート: 判断 309"/>
        <xdr:cNvSpPr/>
      </xdr:nvSpPr>
      <xdr:spPr>
        <a:xfrm>
          <a:off x="692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111125</xdr:rowOff>
    </xdr:from>
    <xdr:ext cx="534035" cy="258445"/>
    <xdr:sp macro="" textlink="">
      <xdr:nvSpPr>
        <xdr:cNvPr id="311" name="テキスト ボックス 310"/>
        <xdr:cNvSpPr txBox="1"/>
      </xdr:nvSpPr>
      <xdr:spPr>
        <a:xfrm>
          <a:off x="6704965" y="6283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92075</xdr:rowOff>
    </xdr:from>
    <xdr:to xmlns:xdr="http://schemas.openxmlformats.org/drawingml/2006/spreadsheetDrawing">
      <xdr:col>55</xdr:col>
      <xdr:colOff>50800</xdr:colOff>
      <xdr:row>38</xdr:row>
      <xdr:rowOff>22225</xdr:rowOff>
    </xdr:to>
    <xdr:sp macro="" textlink="">
      <xdr:nvSpPr>
        <xdr:cNvPr id="317" name="楕円 316"/>
        <xdr:cNvSpPr/>
      </xdr:nvSpPr>
      <xdr:spPr>
        <a:xfrm>
          <a:off x="10426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70485</xdr:rowOff>
    </xdr:from>
    <xdr:ext cx="534670" cy="259080"/>
    <xdr:sp macro="" textlink="">
      <xdr:nvSpPr>
        <xdr:cNvPr id="318" name="補助費等該当値テキスト"/>
        <xdr:cNvSpPr txBox="1"/>
      </xdr:nvSpPr>
      <xdr:spPr>
        <a:xfrm>
          <a:off x="10528300"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319" name="楕円 318"/>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143510</xdr:rowOff>
    </xdr:from>
    <xdr:ext cx="534035" cy="258445"/>
    <xdr:sp macro="" textlink="">
      <xdr:nvSpPr>
        <xdr:cNvPr id="320" name="テキスト ボックス 319"/>
        <xdr:cNvSpPr txBox="1"/>
      </xdr:nvSpPr>
      <xdr:spPr>
        <a:xfrm>
          <a:off x="9371965" y="6658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27305</xdr:rowOff>
    </xdr:from>
    <xdr:to xmlns:xdr="http://schemas.openxmlformats.org/drawingml/2006/spreadsheetDrawing">
      <xdr:col>46</xdr:col>
      <xdr:colOff>38100</xdr:colOff>
      <xdr:row>32</xdr:row>
      <xdr:rowOff>128905</xdr:rowOff>
    </xdr:to>
    <xdr:sp macro="" textlink="">
      <xdr:nvSpPr>
        <xdr:cNvPr id="321" name="楕円 320"/>
        <xdr:cNvSpPr/>
      </xdr:nvSpPr>
      <xdr:spPr>
        <a:xfrm>
          <a:off x="86995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120650</xdr:rowOff>
    </xdr:from>
    <xdr:ext cx="598170" cy="258445"/>
    <xdr:sp macro="" textlink="">
      <xdr:nvSpPr>
        <xdr:cNvPr id="322" name="テキスト ボックス 321"/>
        <xdr:cNvSpPr txBox="1"/>
      </xdr:nvSpPr>
      <xdr:spPr>
        <a:xfrm>
          <a:off x="8450580" y="5607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45085</xdr:rowOff>
    </xdr:from>
    <xdr:to xmlns:xdr="http://schemas.openxmlformats.org/drawingml/2006/spreadsheetDrawing">
      <xdr:col>41</xdr:col>
      <xdr:colOff>101600</xdr:colOff>
      <xdr:row>39</xdr:row>
      <xdr:rowOff>146685</xdr:rowOff>
    </xdr:to>
    <xdr:sp macro="" textlink="">
      <xdr:nvSpPr>
        <xdr:cNvPr id="323" name="楕円 322"/>
        <xdr:cNvSpPr/>
      </xdr:nvSpPr>
      <xdr:spPr>
        <a:xfrm>
          <a:off x="7810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137795</xdr:rowOff>
    </xdr:from>
    <xdr:ext cx="534035" cy="259080"/>
    <xdr:sp macro="" textlink="">
      <xdr:nvSpPr>
        <xdr:cNvPr id="324" name="テキスト ボックス 323"/>
        <xdr:cNvSpPr txBox="1"/>
      </xdr:nvSpPr>
      <xdr:spPr>
        <a:xfrm>
          <a:off x="7593965" y="6824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64770</xdr:rowOff>
    </xdr:from>
    <xdr:to xmlns:xdr="http://schemas.openxmlformats.org/drawingml/2006/spreadsheetDrawing">
      <xdr:col>36</xdr:col>
      <xdr:colOff>165100</xdr:colOff>
      <xdr:row>39</xdr:row>
      <xdr:rowOff>166370</xdr:rowOff>
    </xdr:to>
    <xdr:sp macro="" textlink="">
      <xdr:nvSpPr>
        <xdr:cNvPr id="325" name="楕円 324"/>
        <xdr:cNvSpPr/>
      </xdr:nvSpPr>
      <xdr:spPr>
        <a:xfrm>
          <a:off x="69215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157480</xdr:rowOff>
    </xdr:from>
    <xdr:ext cx="534035" cy="258445"/>
    <xdr:sp macro="" textlink="">
      <xdr:nvSpPr>
        <xdr:cNvPr id="326" name="テキスト ボックス 325"/>
        <xdr:cNvSpPr txBox="1"/>
      </xdr:nvSpPr>
      <xdr:spPr>
        <a:xfrm>
          <a:off x="6704965" y="6844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7" name="直線コネクタ 33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8" name="テキスト ボックス 337"/>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9" name="直線コネクタ 33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40" name="テキスト ボックス 339"/>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1" name="直線コネクタ 34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2" name="テキスト ボックス 341"/>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3" name="直線コネクタ 34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44" name="テキスト ボックス 343"/>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5" name="直線コネクタ 34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6" name="テキスト ボックス 345"/>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7" name="直線コネクタ 34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8" name="テキスト ボックス 347"/>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9" name="直線コネクタ 34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50" name="テキスト ボックス 34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140970</xdr:rowOff>
    </xdr:from>
    <xdr:to xmlns:xdr="http://schemas.openxmlformats.org/drawingml/2006/spreadsheetDrawing">
      <xdr:col>54</xdr:col>
      <xdr:colOff>189865</xdr:colOff>
      <xdr:row>58</xdr:row>
      <xdr:rowOff>92075</xdr:rowOff>
    </xdr:to>
    <xdr:cxnSp macro="">
      <xdr:nvCxnSpPr>
        <xdr:cNvPr id="352" name="直線コネクタ 351"/>
        <xdr:cNvCxnSpPr/>
      </xdr:nvCxnSpPr>
      <xdr:spPr>
        <a:xfrm flipV="1">
          <a:off x="10475595" y="8713470"/>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95885</xdr:rowOff>
    </xdr:from>
    <xdr:ext cx="534670" cy="259080"/>
    <xdr:sp macro="" textlink="">
      <xdr:nvSpPr>
        <xdr:cNvPr id="353" name="普通建設事業費最小値テキスト"/>
        <xdr:cNvSpPr txBox="1"/>
      </xdr:nvSpPr>
      <xdr:spPr>
        <a:xfrm>
          <a:off x="10528300" y="1003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92075</xdr:rowOff>
    </xdr:from>
    <xdr:to xmlns:xdr="http://schemas.openxmlformats.org/drawingml/2006/spreadsheetDrawing">
      <xdr:col>55</xdr:col>
      <xdr:colOff>88900</xdr:colOff>
      <xdr:row>58</xdr:row>
      <xdr:rowOff>92075</xdr:rowOff>
    </xdr:to>
    <xdr:cxnSp macro="">
      <xdr:nvCxnSpPr>
        <xdr:cNvPr id="354" name="直線コネクタ 353"/>
        <xdr:cNvCxnSpPr/>
      </xdr:nvCxnSpPr>
      <xdr:spPr>
        <a:xfrm>
          <a:off x="10388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87630</xdr:rowOff>
    </xdr:from>
    <xdr:ext cx="598805" cy="258445"/>
    <xdr:sp macro="" textlink="">
      <xdr:nvSpPr>
        <xdr:cNvPr id="355" name="普通建設事業費最大値テキスト"/>
        <xdr:cNvSpPr txBox="1"/>
      </xdr:nvSpPr>
      <xdr:spPr>
        <a:xfrm>
          <a:off x="10528300" y="8488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140970</xdr:rowOff>
    </xdr:from>
    <xdr:to xmlns:xdr="http://schemas.openxmlformats.org/drawingml/2006/spreadsheetDrawing">
      <xdr:col>55</xdr:col>
      <xdr:colOff>88900</xdr:colOff>
      <xdr:row>50</xdr:row>
      <xdr:rowOff>140970</xdr:rowOff>
    </xdr:to>
    <xdr:cxnSp macro="">
      <xdr:nvCxnSpPr>
        <xdr:cNvPr id="356" name="直線コネクタ 355"/>
        <xdr:cNvCxnSpPr/>
      </xdr:nvCxnSpPr>
      <xdr:spPr>
        <a:xfrm>
          <a:off x="10388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8890</xdr:rowOff>
    </xdr:from>
    <xdr:to xmlns:xdr="http://schemas.openxmlformats.org/drawingml/2006/spreadsheetDrawing">
      <xdr:col>55</xdr:col>
      <xdr:colOff>0</xdr:colOff>
      <xdr:row>56</xdr:row>
      <xdr:rowOff>72390</xdr:rowOff>
    </xdr:to>
    <xdr:cxnSp macro="">
      <xdr:nvCxnSpPr>
        <xdr:cNvPr id="357" name="直線コネクタ 356"/>
        <xdr:cNvCxnSpPr/>
      </xdr:nvCxnSpPr>
      <xdr:spPr>
        <a:xfrm flipV="1">
          <a:off x="9639300" y="961009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124460</xdr:rowOff>
    </xdr:from>
    <xdr:ext cx="534670" cy="259080"/>
    <xdr:sp macro="" textlink="">
      <xdr:nvSpPr>
        <xdr:cNvPr id="358" name="普通建設事業費平均値テキスト"/>
        <xdr:cNvSpPr txBox="1"/>
      </xdr:nvSpPr>
      <xdr:spPr>
        <a:xfrm>
          <a:off x="10528300" y="9554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146050</xdr:rowOff>
    </xdr:from>
    <xdr:to xmlns:xdr="http://schemas.openxmlformats.org/drawingml/2006/spreadsheetDrawing">
      <xdr:col>55</xdr:col>
      <xdr:colOff>50800</xdr:colOff>
      <xdr:row>56</xdr:row>
      <xdr:rowOff>76200</xdr:rowOff>
    </xdr:to>
    <xdr:sp macro="" textlink="">
      <xdr:nvSpPr>
        <xdr:cNvPr id="359" name="フローチャート: 判断 358"/>
        <xdr:cNvSpPr/>
      </xdr:nvSpPr>
      <xdr:spPr>
        <a:xfrm>
          <a:off x="10426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72390</xdr:rowOff>
    </xdr:from>
    <xdr:to xmlns:xdr="http://schemas.openxmlformats.org/drawingml/2006/spreadsheetDrawing">
      <xdr:col>50</xdr:col>
      <xdr:colOff>114300</xdr:colOff>
      <xdr:row>56</xdr:row>
      <xdr:rowOff>115570</xdr:rowOff>
    </xdr:to>
    <xdr:cxnSp macro="">
      <xdr:nvCxnSpPr>
        <xdr:cNvPr id="360" name="直線コネクタ 359"/>
        <xdr:cNvCxnSpPr/>
      </xdr:nvCxnSpPr>
      <xdr:spPr>
        <a:xfrm flipV="1">
          <a:off x="8750300" y="96735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143510</xdr:rowOff>
    </xdr:from>
    <xdr:to xmlns:xdr="http://schemas.openxmlformats.org/drawingml/2006/spreadsheetDrawing">
      <xdr:col>50</xdr:col>
      <xdr:colOff>165100</xdr:colOff>
      <xdr:row>56</xdr:row>
      <xdr:rowOff>73660</xdr:rowOff>
    </xdr:to>
    <xdr:sp macro="" textlink="">
      <xdr:nvSpPr>
        <xdr:cNvPr id="361" name="フローチャート: 判断 360"/>
        <xdr:cNvSpPr/>
      </xdr:nvSpPr>
      <xdr:spPr>
        <a:xfrm>
          <a:off x="9588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90170</xdr:rowOff>
    </xdr:from>
    <xdr:ext cx="534035" cy="259080"/>
    <xdr:sp macro="" textlink="">
      <xdr:nvSpPr>
        <xdr:cNvPr id="362" name="テキスト ボックス 361"/>
        <xdr:cNvSpPr txBox="1"/>
      </xdr:nvSpPr>
      <xdr:spPr>
        <a:xfrm>
          <a:off x="9371965" y="9348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147955</xdr:rowOff>
    </xdr:from>
    <xdr:to xmlns:xdr="http://schemas.openxmlformats.org/drawingml/2006/spreadsheetDrawing">
      <xdr:col>45</xdr:col>
      <xdr:colOff>177800</xdr:colOff>
      <xdr:row>56</xdr:row>
      <xdr:rowOff>115570</xdr:rowOff>
    </xdr:to>
    <xdr:cxnSp macro="">
      <xdr:nvCxnSpPr>
        <xdr:cNvPr id="363" name="直線コネクタ 362"/>
        <xdr:cNvCxnSpPr/>
      </xdr:nvCxnSpPr>
      <xdr:spPr>
        <a:xfrm>
          <a:off x="7861300" y="9406255"/>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139700</xdr:rowOff>
    </xdr:from>
    <xdr:to xmlns:xdr="http://schemas.openxmlformats.org/drawingml/2006/spreadsheetDrawing">
      <xdr:col>46</xdr:col>
      <xdr:colOff>38100</xdr:colOff>
      <xdr:row>55</xdr:row>
      <xdr:rowOff>69850</xdr:rowOff>
    </xdr:to>
    <xdr:sp macro="" textlink="">
      <xdr:nvSpPr>
        <xdr:cNvPr id="364" name="フローチャート: 判断 363"/>
        <xdr:cNvSpPr/>
      </xdr:nvSpPr>
      <xdr:spPr>
        <a:xfrm>
          <a:off x="8699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86360</xdr:rowOff>
    </xdr:from>
    <xdr:ext cx="534035" cy="258445"/>
    <xdr:sp macro="" textlink="">
      <xdr:nvSpPr>
        <xdr:cNvPr id="365" name="テキスト ボックス 364"/>
        <xdr:cNvSpPr txBox="1"/>
      </xdr:nvSpPr>
      <xdr:spPr>
        <a:xfrm>
          <a:off x="8482965" y="9173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87630</xdr:rowOff>
    </xdr:from>
    <xdr:to xmlns:xdr="http://schemas.openxmlformats.org/drawingml/2006/spreadsheetDrawing">
      <xdr:col>41</xdr:col>
      <xdr:colOff>50800</xdr:colOff>
      <xdr:row>54</xdr:row>
      <xdr:rowOff>147955</xdr:rowOff>
    </xdr:to>
    <xdr:cxnSp macro="">
      <xdr:nvCxnSpPr>
        <xdr:cNvPr id="366" name="直線コネクタ 365"/>
        <xdr:cNvCxnSpPr/>
      </xdr:nvCxnSpPr>
      <xdr:spPr>
        <a:xfrm>
          <a:off x="6972300" y="917448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141605</xdr:rowOff>
    </xdr:from>
    <xdr:to xmlns:xdr="http://schemas.openxmlformats.org/drawingml/2006/spreadsheetDrawing">
      <xdr:col>41</xdr:col>
      <xdr:colOff>101600</xdr:colOff>
      <xdr:row>55</xdr:row>
      <xdr:rowOff>71755</xdr:rowOff>
    </xdr:to>
    <xdr:sp macro="" textlink="">
      <xdr:nvSpPr>
        <xdr:cNvPr id="367" name="フローチャート: 判断 366"/>
        <xdr:cNvSpPr/>
      </xdr:nvSpPr>
      <xdr:spPr>
        <a:xfrm>
          <a:off x="7810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63500</xdr:rowOff>
    </xdr:from>
    <xdr:ext cx="534035" cy="258445"/>
    <xdr:sp macro="" textlink="">
      <xdr:nvSpPr>
        <xdr:cNvPr id="368" name="テキスト ボックス 367"/>
        <xdr:cNvSpPr txBox="1"/>
      </xdr:nvSpPr>
      <xdr:spPr>
        <a:xfrm>
          <a:off x="7593965" y="949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152400</xdr:rowOff>
    </xdr:from>
    <xdr:to xmlns:xdr="http://schemas.openxmlformats.org/drawingml/2006/spreadsheetDrawing">
      <xdr:col>36</xdr:col>
      <xdr:colOff>165100</xdr:colOff>
      <xdr:row>55</xdr:row>
      <xdr:rowOff>82550</xdr:rowOff>
    </xdr:to>
    <xdr:sp macro="" textlink="">
      <xdr:nvSpPr>
        <xdr:cNvPr id="369" name="フローチャート: 判断 368"/>
        <xdr:cNvSpPr/>
      </xdr:nvSpPr>
      <xdr:spPr>
        <a:xfrm>
          <a:off x="69215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73660</xdr:rowOff>
    </xdr:from>
    <xdr:ext cx="534035" cy="259080"/>
    <xdr:sp macro="" textlink="">
      <xdr:nvSpPr>
        <xdr:cNvPr id="370" name="テキスト ボックス 369"/>
        <xdr:cNvSpPr txBox="1"/>
      </xdr:nvSpPr>
      <xdr:spPr>
        <a:xfrm>
          <a:off x="6704965" y="9503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1" name="テキスト ボックス 37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2" name="テキスト ボックス 37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3" name="テキスト ボックス 37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4" name="テキスト ボックス 37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5" name="テキスト ボックス 37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129540</xdr:rowOff>
    </xdr:from>
    <xdr:to xmlns:xdr="http://schemas.openxmlformats.org/drawingml/2006/spreadsheetDrawing">
      <xdr:col>55</xdr:col>
      <xdr:colOff>50800</xdr:colOff>
      <xdr:row>56</xdr:row>
      <xdr:rowOff>59690</xdr:rowOff>
    </xdr:to>
    <xdr:sp macro="" textlink="">
      <xdr:nvSpPr>
        <xdr:cNvPr id="376" name="楕円 375"/>
        <xdr:cNvSpPr/>
      </xdr:nvSpPr>
      <xdr:spPr>
        <a:xfrm>
          <a:off x="10426700" y="9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152400</xdr:rowOff>
    </xdr:from>
    <xdr:ext cx="534670" cy="259080"/>
    <xdr:sp macro="" textlink="">
      <xdr:nvSpPr>
        <xdr:cNvPr id="377" name="普通建設事業費該当値テキスト"/>
        <xdr:cNvSpPr txBox="1"/>
      </xdr:nvSpPr>
      <xdr:spPr>
        <a:xfrm>
          <a:off x="10528300" y="9410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21590</xdr:rowOff>
    </xdr:from>
    <xdr:to xmlns:xdr="http://schemas.openxmlformats.org/drawingml/2006/spreadsheetDrawing">
      <xdr:col>50</xdr:col>
      <xdr:colOff>165100</xdr:colOff>
      <xdr:row>56</xdr:row>
      <xdr:rowOff>123190</xdr:rowOff>
    </xdr:to>
    <xdr:sp macro="" textlink="">
      <xdr:nvSpPr>
        <xdr:cNvPr id="378" name="楕円 377"/>
        <xdr:cNvSpPr/>
      </xdr:nvSpPr>
      <xdr:spPr>
        <a:xfrm>
          <a:off x="9588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114300</xdr:rowOff>
    </xdr:from>
    <xdr:ext cx="534035" cy="259080"/>
    <xdr:sp macro="" textlink="">
      <xdr:nvSpPr>
        <xdr:cNvPr id="379" name="テキスト ボックス 378"/>
        <xdr:cNvSpPr txBox="1"/>
      </xdr:nvSpPr>
      <xdr:spPr>
        <a:xfrm>
          <a:off x="9371965" y="9715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64770</xdr:rowOff>
    </xdr:from>
    <xdr:to xmlns:xdr="http://schemas.openxmlformats.org/drawingml/2006/spreadsheetDrawing">
      <xdr:col>46</xdr:col>
      <xdr:colOff>38100</xdr:colOff>
      <xdr:row>56</xdr:row>
      <xdr:rowOff>166370</xdr:rowOff>
    </xdr:to>
    <xdr:sp macro="" textlink="">
      <xdr:nvSpPr>
        <xdr:cNvPr id="380" name="楕円 379"/>
        <xdr:cNvSpPr/>
      </xdr:nvSpPr>
      <xdr:spPr>
        <a:xfrm>
          <a:off x="8699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157480</xdr:rowOff>
    </xdr:from>
    <xdr:ext cx="534035" cy="258445"/>
    <xdr:sp macro="" textlink="">
      <xdr:nvSpPr>
        <xdr:cNvPr id="381" name="テキスト ボックス 380"/>
        <xdr:cNvSpPr txBox="1"/>
      </xdr:nvSpPr>
      <xdr:spPr>
        <a:xfrm>
          <a:off x="8482965" y="9758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97790</xdr:rowOff>
    </xdr:from>
    <xdr:to xmlns:xdr="http://schemas.openxmlformats.org/drawingml/2006/spreadsheetDrawing">
      <xdr:col>41</xdr:col>
      <xdr:colOff>101600</xdr:colOff>
      <xdr:row>55</xdr:row>
      <xdr:rowOff>27305</xdr:rowOff>
    </xdr:to>
    <xdr:sp macro="" textlink="">
      <xdr:nvSpPr>
        <xdr:cNvPr id="382" name="楕円 381"/>
        <xdr:cNvSpPr/>
      </xdr:nvSpPr>
      <xdr:spPr>
        <a:xfrm>
          <a:off x="7810500" y="9356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43815</xdr:rowOff>
    </xdr:from>
    <xdr:ext cx="534035" cy="258445"/>
    <xdr:sp macro="" textlink="">
      <xdr:nvSpPr>
        <xdr:cNvPr id="383" name="テキスト ボックス 382"/>
        <xdr:cNvSpPr txBox="1"/>
      </xdr:nvSpPr>
      <xdr:spPr>
        <a:xfrm>
          <a:off x="7593965" y="9130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36830</xdr:rowOff>
    </xdr:from>
    <xdr:to xmlns:xdr="http://schemas.openxmlformats.org/drawingml/2006/spreadsheetDrawing">
      <xdr:col>36</xdr:col>
      <xdr:colOff>165100</xdr:colOff>
      <xdr:row>53</xdr:row>
      <xdr:rowOff>138430</xdr:rowOff>
    </xdr:to>
    <xdr:sp macro="" textlink="">
      <xdr:nvSpPr>
        <xdr:cNvPr id="384" name="楕円 383"/>
        <xdr:cNvSpPr/>
      </xdr:nvSpPr>
      <xdr:spPr>
        <a:xfrm>
          <a:off x="6921500" y="91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51</xdr:row>
      <xdr:rowOff>154940</xdr:rowOff>
    </xdr:from>
    <xdr:ext cx="534035" cy="258445"/>
    <xdr:sp macro="" textlink="">
      <xdr:nvSpPr>
        <xdr:cNvPr id="385" name="テキスト ボックス 384"/>
        <xdr:cNvSpPr txBox="1"/>
      </xdr:nvSpPr>
      <xdr:spPr>
        <a:xfrm>
          <a:off x="6704965" y="8898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4" name="テキスト ボックス 39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5" name="直線コネクタ 39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6" name="直線コネクタ 39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7" name="テキスト ボックス 39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8" name="直線コネクタ 39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9" name="テキスト ボックス 398"/>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400" name="直線コネクタ 39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401" name="テキスト ボックス 400"/>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402" name="直線コネクタ 40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403" name="テキスト ボックス 402"/>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5" name="テキスト ボックス 404"/>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123190</xdr:rowOff>
    </xdr:from>
    <xdr:to xmlns:xdr="http://schemas.openxmlformats.org/drawingml/2006/spreadsheetDrawing">
      <xdr:col>54</xdr:col>
      <xdr:colOff>189865</xdr:colOff>
      <xdr:row>78</xdr:row>
      <xdr:rowOff>139700</xdr:rowOff>
    </xdr:to>
    <xdr:cxnSp macro="">
      <xdr:nvCxnSpPr>
        <xdr:cNvPr id="407" name="直線コネクタ 406"/>
        <xdr:cNvCxnSpPr/>
      </xdr:nvCxnSpPr>
      <xdr:spPr>
        <a:xfrm flipV="1">
          <a:off x="10475595" y="122961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408"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9" name="直線コネクタ 40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69850</xdr:rowOff>
    </xdr:from>
    <xdr:ext cx="534670" cy="259080"/>
    <xdr:sp macro="" textlink="">
      <xdr:nvSpPr>
        <xdr:cNvPr id="410" name="普通建設事業費 （ うち新規整備　）最大値テキスト"/>
        <xdr:cNvSpPr txBox="1"/>
      </xdr:nvSpPr>
      <xdr:spPr>
        <a:xfrm>
          <a:off x="10528300" y="1207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123190</xdr:rowOff>
    </xdr:from>
    <xdr:to xmlns:xdr="http://schemas.openxmlformats.org/drawingml/2006/spreadsheetDrawing">
      <xdr:col>55</xdr:col>
      <xdr:colOff>88900</xdr:colOff>
      <xdr:row>71</xdr:row>
      <xdr:rowOff>123190</xdr:rowOff>
    </xdr:to>
    <xdr:cxnSp macro="">
      <xdr:nvCxnSpPr>
        <xdr:cNvPr id="411" name="直線コネクタ 410"/>
        <xdr:cNvCxnSpPr/>
      </xdr:nvCxnSpPr>
      <xdr:spPr>
        <a:xfrm>
          <a:off x="10388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155575</xdr:rowOff>
    </xdr:from>
    <xdr:to xmlns:xdr="http://schemas.openxmlformats.org/drawingml/2006/spreadsheetDrawing">
      <xdr:col>55</xdr:col>
      <xdr:colOff>0</xdr:colOff>
      <xdr:row>77</xdr:row>
      <xdr:rowOff>161925</xdr:rowOff>
    </xdr:to>
    <xdr:cxnSp macro="">
      <xdr:nvCxnSpPr>
        <xdr:cNvPr id="412" name="直線コネクタ 411"/>
        <xdr:cNvCxnSpPr/>
      </xdr:nvCxnSpPr>
      <xdr:spPr>
        <a:xfrm>
          <a:off x="9639300" y="133572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26035</xdr:rowOff>
    </xdr:from>
    <xdr:ext cx="534670" cy="259080"/>
    <xdr:sp macro="" textlink="">
      <xdr:nvSpPr>
        <xdr:cNvPr id="413" name="普通建設事業費 （ うち新規整備　）平均値テキスト"/>
        <xdr:cNvSpPr txBox="1"/>
      </xdr:nvSpPr>
      <xdr:spPr>
        <a:xfrm>
          <a:off x="10528300" y="13056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3175</xdr:rowOff>
    </xdr:from>
    <xdr:to xmlns:xdr="http://schemas.openxmlformats.org/drawingml/2006/spreadsheetDrawing">
      <xdr:col>55</xdr:col>
      <xdr:colOff>50800</xdr:colOff>
      <xdr:row>77</xdr:row>
      <xdr:rowOff>104775</xdr:rowOff>
    </xdr:to>
    <xdr:sp macro="" textlink="">
      <xdr:nvSpPr>
        <xdr:cNvPr id="414" name="フローチャート: 判断 413"/>
        <xdr:cNvSpPr/>
      </xdr:nvSpPr>
      <xdr:spPr>
        <a:xfrm>
          <a:off x="10426700" y="1320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40640</xdr:rowOff>
    </xdr:from>
    <xdr:to xmlns:xdr="http://schemas.openxmlformats.org/drawingml/2006/spreadsheetDrawing">
      <xdr:col>50</xdr:col>
      <xdr:colOff>114300</xdr:colOff>
      <xdr:row>77</xdr:row>
      <xdr:rowOff>155575</xdr:rowOff>
    </xdr:to>
    <xdr:cxnSp macro="">
      <xdr:nvCxnSpPr>
        <xdr:cNvPr id="415" name="直線コネクタ 414"/>
        <xdr:cNvCxnSpPr/>
      </xdr:nvCxnSpPr>
      <xdr:spPr>
        <a:xfrm>
          <a:off x="8750300" y="1324229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135255</xdr:rowOff>
    </xdr:from>
    <xdr:to xmlns:xdr="http://schemas.openxmlformats.org/drawingml/2006/spreadsheetDrawing">
      <xdr:col>50</xdr:col>
      <xdr:colOff>165100</xdr:colOff>
      <xdr:row>77</xdr:row>
      <xdr:rowOff>65405</xdr:rowOff>
    </xdr:to>
    <xdr:sp macro="" textlink="">
      <xdr:nvSpPr>
        <xdr:cNvPr id="416" name="フローチャート: 判断 415"/>
        <xdr:cNvSpPr/>
      </xdr:nvSpPr>
      <xdr:spPr>
        <a:xfrm>
          <a:off x="95885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81915</xdr:rowOff>
    </xdr:from>
    <xdr:ext cx="534035" cy="259080"/>
    <xdr:sp macro="" textlink="">
      <xdr:nvSpPr>
        <xdr:cNvPr id="417" name="テキスト ボックス 416"/>
        <xdr:cNvSpPr txBox="1"/>
      </xdr:nvSpPr>
      <xdr:spPr>
        <a:xfrm>
          <a:off x="9371965" y="12940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24765</xdr:rowOff>
    </xdr:from>
    <xdr:to xmlns:xdr="http://schemas.openxmlformats.org/drawingml/2006/spreadsheetDrawing">
      <xdr:col>45</xdr:col>
      <xdr:colOff>177800</xdr:colOff>
      <xdr:row>77</xdr:row>
      <xdr:rowOff>40640</xdr:rowOff>
    </xdr:to>
    <xdr:cxnSp macro="">
      <xdr:nvCxnSpPr>
        <xdr:cNvPr id="418" name="直線コネクタ 417"/>
        <xdr:cNvCxnSpPr/>
      </xdr:nvCxnSpPr>
      <xdr:spPr>
        <a:xfrm>
          <a:off x="7861300" y="1305496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19050</xdr:rowOff>
    </xdr:from>
    <xdr:to xmlns:xdr="http://schemas.openxmlformats.org/drawingml/2006/spreadsheetDrawing">
      <xdr:col>46</xdr:col>
      <xdr:colOff>38100</xdr:colOff>
      <xdr:row>76</xdr:row>
      <xdr:rowOff>120650</xdr:rowOff>
    </xdr:to>
    <xdr:sp macro="" textlink="">
      <xdr:nvSpPr>
        <xdr:cNvPr id="419" name="フローチャート: 判断 418"/>
        <xdr:cNvSpPr/>
      </xdr:nvSpPr>
      <xdr:spPr>
        <a:xfrm>
          <a:off x="8699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137160</xdr:rowOff>
    </xdr:from>
    <xdr:ext cx="534035" cy="259080"/>
    <xdr:sp macro="" textlink="">
      <xdr:nvSpPr>
        <xdr:cNvPr id="420" name="テキスト ボックス 419"/>
        <xdr:cNvSpPr txBox="1"/>
      </xdr:nvSpPr>
      <xdr:spPr>
        <a:xfrm>
          <a:off x="8482965" y="1282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24765</xdr:rowOff>
    </xdr:from>
    <xdr:to xmlns:xdr="http://schemas.openxmlformats.org/drawingml/2006/spreadsheetDrawing">
      <xdr:col>41</xdr:col>
      <xdr:colOff>50800</xdr:colOff>
      <xdr:row>76</xdr:row>
      <xdr:rowOff>107950</xdr:rowOff>
    </xdr:to>
    <xdr:cxnSp macro="">
      <xdr:nvCxnSpPr>
        <xdr:cNvPr id="421" name="直線コネクタ 420"/>
        <xdr:cNvCxnSpPr/>
      </xdr:nvCxnSpPr>
      <xdr:spPr>
        <a:xfrm flipV="1">
          <a:off x="6972300" y="1305496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45720</xdr:rowOff>
    </xdr:from>
    <xdr:to xmlns:xdr="http://schemas.openxmlformats.org/drawingml/2006/spreadsheetDrawing">
      <xdr:col>41</xdr:col>
      <xdr:colOff>101600</xdr:colOff>
      <xdr:row>76</xdr:row>
      <xdr:rowOff>147320</xdr:rowOff>
    </xdr:to>
    <xdr:sp macro="" textlink="">
      <xdr:nvSpPr>
        <xdr:cNvPr id="422" name="フローチャート: 判断 421"/>
        <xdr:cNvSpPr/>
      </xdr:nvSpPr>
      <xdr:spPr>
        <a:xfrm>
          <a:off x="78105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138430</xdr:rowOff>
    </xdr:from>
    <xdr:ext cx="534035" cy="259080"/>
    <xdr:sp macro="" textlink="">
      <xdr:nvSpPr>
        <xdr:cNvPr id="423" name="テキスト ボックス 422"/>
        <xdr:cNvSpPr txBox="1"/>
      </xdr:nvSpPr>
      <xdr:spPr>
        <a:xfrm>
          <a:off x="7593965" y="13168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134620</xdr:rowOff>
    </xdr:from>
    <xdr:to xmlns:xdr="http://schemas.openxmlformats.org/drawingml/2006/spreadsheetDrawing">
      <xdr:col>36</xdr:col>
      <xdr:colOff>165100</xdr:colOff>
      <xdr:row>76</xdr:row>
      <xdr:rowOff>64770</xdr:rowOff>
    </xdr:to>
    <xdr:sp macro="" textlink="">
      <xdr:nvSpPr>
        <xdr:cNvPr id="424" name="フローチャート: 判断 423"/>
        <xdr:cNvSpPr/>
      </xdr:nvSpPr>
      <xdr:spPr>
        <a:xfrm>
          <a:off x="6921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81280</xdr:rowOff>
    </xdr:from>
    <xdr:ext cx="534035" cy="259080"/>
    <xdr:sp macro="" textlink="">
      <xdr:nvSpPr>
        <xdr:cNvPr id="425" name="テキスト ボックス 424"/>
        <xdr:cNvSpPr txBox="1"/>
      </xdr:nvSpPr>
      <xdr:spPr>
        <a:xfrm>
          <a:off x="6704965" y="12768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111125</xdr:rowOff>
    </xdr:from>
    <xdr:to xmlns:xdr="http://schemas.openxmlformats.org/drawingml/2006/spreadsheetDrawing">
      <xdr:col>55</xdr:col>
      <xdr:colOff>50800</xdr:colOff>
      <xdr:row>78</xdr:row>
      <xdr:rowOff>41275</xdr:rowOff>
    </xdr:to>
    <xdr:sp macro="" textlink="">
      <xdr:nvSpPr>
        <xdr:cNvPr id="431" name="楕円 430"/>
        <xdr:cNvSpPr/>
      </xdr:nvSpPr>
      <xdr:spPr>
        <a:xfrm>
          <a:off x="104267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89535</xdr:rowOff>
    </xdr:from>
    <xdr:ext cx="469900" cy="258445"/>
    <xdr:sp macro="" textlink="">
      <xdr:nvSpPr>
        <xdr:cNvPr id="432" name="普通建設事業費 （ うち新規整備　）該当値テキスト"/>
        <xdr:cNvSpPr txBox="1"/>
      </xdr:nvSpPr>
      <xdr:spPr>
        <a:xfrm>
          <a:off x="10528300" y="1329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104775</xdr:rowOff>
    </xdr:from>
    <xdr:to xmlns:xdr="http://schemas.openxmlformats.org/drawingml/2006/spreadsheetDrawing">
      <xdr:col>50</xdr:col>
      <xdr:colOff>165100</xdr:colOff>
      <xdr:row>78</xdr:row>
      <xdr:rowOff>34925</xdr:rowOff>
    </xdr:to>
    <xdr:sp macro="" textlink="">
      <xdr:nvSpPr>
        <xdr:cNvPr id="433" name="楕円 432"/>
        <xdr:cNvSpPr/>
      </xdr:nvSpPr>
      <xdr:spPr>
        <a:xfrm>
          <a:off x="9588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26035</xdr:rowOff>
    </xdr:from>
    <xdr:ext cx="469265" cy="259080"/>
    <xdr:sp macro="" textlink="">
      <xdr:nvSpPr>
        <xdr:cNvPr id="434" name="テキスト ボックス 433"/>
        <xdr:cNvSpPr txBox="1"/>
      </xdr:nvSpPr>
      <xdr:spPr>
        <a:xfrm>
          <a:off x="9404350" y="13399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161290</xdr:rowOff>
    </xdr:from>
    <xdr:to xmlns:xdr="http://schemas.openxmlformats.org/drawingml/2006/spreadsheetDrawing">
      <xdr:col>46</xdr:col>
      <xdr:colOff>38100</xdr:colOff>
      <xdr:row>77</xdr:row>
      <xdr:rowOff>91440</xdr:rowOff>
    </xdr:to>
    <xdr:sp macro="" textlink="">
      <xdr:nvSpPr>
        <xdr:cNvPr id="435" name="楕円 434"/>
        <xdr:cNvSpPr/>
      </xdr:nvSpPr>
      <xdr:spPr>
        <a:xfrm>
          <a:off x="8699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82550</xdr:rowOff>
    </xdr:from>
    <xdr:ext cx="534035" cy="259080"/>
    <xdr:sp macro="" textlink="">
      <xdr:nvSpPr>
        <xdr:cNvPr id="436" name="テキスト ボックス 435"/>
        <xdr:cNvSpPr txBox="1"/>
      </xdr:nvSpPr>
      <xdr:spPr>
        <a:xfrm>
          <a:off x="8482965" y="1328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145415</xdr:rowOff>
    </xdr:from>
    <xdr:to xmlns:xdr="http://schemas.openxmlformats.org/drawingml/2006/spreadsheetDrawing">
      <xdr:col>41</xdr:col>
      <xdr:colOff>101600</xdr:colOff>
      <xdr:row>76</xdr:row>
      <xdr:rowOff>75565</xdr:rowOff>
    </xdr:to>
    <xdr:sp macro="" textlink="">
      <xdr:nvSpPr>
        <xdr:cNvPr id="437" name="楕円 436"/>
        <xdr:cNvSpPr/>
      </xdr:nvSpPr>
      <xdr:spPr>
        <a:xfrm>
          <a:off x="7810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92710</xdr:rowOff>
    </xdr:from>
    <xdr:ext cx="534035" cy="259080"/>
    <xdr:sp macro="" textlink="">
      <xdr:nvSpPr>
        <xdr:cNvPr id="438" name="テキスト ボックス 437"/>
        <xdr:cNvSpPr txBox="1"/>
      </xdr:nvSpPr>
      <xdr:spPr>
        <a:xfrm>
          <a:off x="7593965" y="12780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57150</xdr:rowOff>
    </xdr:from>
    <xdr:to xmlns:xdr="http://schemas.openxmlformats.org/drawingml/2006/spreadsheetDrawing">
      <xdr:col>36</xdr:col>
      <xdr:colOff>165100</xdr:colOff>
      <xdr:row>76</xdr:row>
      <xdr:rowOff>158750</xdr:rowOff>
    </xdr:to>
    <xdr:sp macro="" textlink="">
      <xdr:nvSpPr>
        <xdr:cNvPr id="439" name="楕円 438"/>
        <xdr:cNvSpPr/>
      </xdr:nvSpPr>
      <xdr:spPr>
        <a:xfrm>
          <a:off x="6921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149860</xdr:rowOff>
    </xdr:from>
    <xdr:ext cx="534035" cy="259080"/>
    <xdr:sp macro="" textlink="">
      <xdr:nvSpPr>
        <xdr:cNvPr id="440" name="テキスト ボックス 439"/>
        <xdr:cNvSpPr txBox="1"/>
      </xdr:nvSpPr>
      <xdr:spPr>
        <a:xfrm>
          <a:off x="6704965" y="13180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52" name="テキスト ボックス 45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4" name="テキスト ボックス 45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6" name="テキスト ボックス 45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8" name="テキスト ボックス 457"/>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60" name="テキスト ボックス 459"/>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62" name="テキスト ボックス 46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4" name="テキスト ボックス 46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52705</xdr:rowOff>
    </xdr:from>
    <xdr:to xmlns:xdr="http://schemas.openxmlformats.org/drawingml/2006/spreadsheetDrawing">
      <xdr:col>54</xdr:col>
      <xdr:colOff>189865</xdr:colOff>
      <xdr:row>98</xdr:row>
      <xdr:rowOff>164465</xdr:rowOff>
    </xdr:to>
    <xdr:cxnSp macro="">
      <xdr:nvCxnSpPr>
        <xdr:cNvPr id="466" name="直線コネクタ 465"/>
        <xdr:cNvCxnSpPr/>
      </xdr:nvCxnSpPr>
      <xdr:spPr>
        <a:xfrm flipV="1">
          <a:off x="10475595" y="15483205"/>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168275</xdr:rowOff>
    </xdr:from>
    <xdr:ext cx="469900" cy="258445"/>
    <xdr:sp macro="" textlink="">
      <xdr:nvSpPr>
        <xdr:cNvPr id="467" name="普通建設事業費 （ うち更新整備　）最小値テキスト"/>
        <xdr:cNvSpPr txBox="1"/>
      </xdr:nvSpPr>
      <xdr:spPr>
        <a:xfrm>
          <a:off x="10528300" y="16970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164465</xdr:rowOff>
    </xdr:from>
    <xdr:to xmlns:xdr="http://schemas.openxmlformats.org/drawingml/2006/spreadsheetDrawing">
      <xdr:col>55</xdr:col>
      <xdr:colOff>88900</xdr:colOff>
      <xdr:row>98</xdr:row>
      <xdr:rowOff>164465</xdr:rowOff>
    </xdr:to>
    <xdr:cxnSp macro="">
      <xdr:nvCxnSpPr>
        <xdr:cNvPr id="468" name="直線コネクタ 467"/>
        <xdr:cNvCxnSpPr/>
      </xdr:nvCxnSpPr>
      <xdr:spPr>
        <a:xfrm>
          <a:off x="10388600" y="16966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170815</xdr:rowOff>
    </xdr:from>
    <xdr:ext cx="534670" cy="258445"/>
    <xdr:sp macro="" textlink="">
      <xdr:nvSpPr>
        <xdr:cNvPr id="469" name="普通建設事業費 （ うち更新整備　）最大値テキスト"/>
        <xdr:cNvSpPr txBox="1"/>
      </xdr:nvSpPr>
      <xdr:spPr>
        <a:xfrm>
          <a:off x="10528300" y="15258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52705</xdr:rowOff>
    </xdr:from>
    <xdr:to xmlns:xdr="http://schemas.openxmlformats.org/drawingml/2006/spreadsheetDrawing">
      <xdr:col>55</xdr:col>
      <xdr:colOff>88900</xdr:colOff>
      <xdr:row>90</xdr:row>
      <xdr:rowOff>52705</xdr:rowOff>
    </xdr:to>
    <xdr:cxnSp macro="">
      <xdr:nvCxnSpPr>
        <xdr:cNvPr id="470" name="直線コネクタ 469"/>
        <xdr:cNvCxnSpPr/>
      </xdr:nvCxnSpPr>
      <xdr:spPr>
        <a:xfrm>
          <a:off x="10388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167005</xdr:rowOff>
    </xdr:from>
    <xdr:to xmlns:xdr="http://schemas.openxmlformats.org/drawingml/2006/spreadsheetDrawing">
      <xdr:col>55</xdr:col>
      <xdr:colOff>0</xdr:colOff>
      <xdr:row>96</xdr:row>
      <xdr:rowOff>94615</xdr:rowOff>
    </xdr:to>
    <xdr:cxnSp macro="">
      <xdr:nvCxnSpPr>
        <xdr:cNvPr id="471" name="直線コネクタ 470"/>
        <xdr:cNvCxnSpPr/>
      </xdr:nvCxnSpPr>
      <xdr:spPr>
        <a:xfrm flipV="1">
          <a:off x="9639300" y="1645475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163195</xdr:rowOff>
    </xdr:from>
    <xdr:ext cx="534670" cy="259080"/>
    <xdr:sp macro="" textlink="">
      <xdr:nvSpPr>
        <xdr:cNvPr id="472" name="普通建設事業費 （ うち更新整備　）平均値テキスト"/>
        <xdr:cNvSpPr txBox="1"/>
      </xdr:nvSpPr>
      <xdr:spPr>
        <a:xfrm>
          <a:off x="10528300" y="1645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13335</xdr:rowOff>
    </xdr:from>
    <xdr:to xmlns:xdr="http://schemas.openxmlformats.org/drawingml/2006/spreadsheetDrawing">
      <xdr:col>55</xdr:col>
      <xdr:colOff>50800</xdr:colOff>
      <xdr:row>96</xdr:row>
      <xdr:rowOff>114935</xdr:rowOff>
    </xdr:to>
    <xdr:sp macro="" textlink="">
      <xdr:nvSpPr>
        <xdr:cNvPr id="473" name="フローチャート: 判断 472"/>
        <xdr:cNvSpPr/>
      </xdr:nvSpPr>
      <xdr:spPr>
        <a:xfrm>
          <a:off x="104267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94615</xdr:rowOff>
    </xdr:from>
    <xdr:to xmlns:xdr="http://schemas.openxmlformats.org/drawingml/2006/spreadsheetDrawing">
      <xdr:col>50</xdr:col>
      <xdr:colOff>114300</xdr:colOff>
      <xdr:row>97</xdr:row>
      <xdr:rowOff>8890</xdr:rowOff>
    </xdr:to>
    <xdr:cxnSp macro="">
      <xdr:nvCxnSpPr>
        <xdr:cNvPr id="474" name="直線コネクタ 473"/>
        <xdr:cNvCxnSpPr/>
      </xdr:nvCxnSpPr>
      <xdr:spPr>
        <a:xfrm flipV="1">
          <a:off x="8750300" y="1655381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34925</xdr:rowOff>
    </xdr:from>
    <xdr:to xmlns:xdr="http://schemas.openxmlformats.org/drawingml/2006/spreadsheetDrawing">
      <xdr:col>50</xdr:col>
      <xdr:colOff>165100</xdr:colOff>
      <xdr:row>96</xdr:row>
      <xdr:rowOff>136525</xdr:rowOff>
    </xdr:to>
    <xdr:sp macro="" textlink="">
      <xdr:nvSpPr>
        <xdr:cNvPr id="475" name="フローチャート: 判断 474"/>
        <xdr:cNvSpPr/>
      </xdr:nvSpPr>
      <xdr:spPr>
        <a:xfrm>
          <a:off x="9588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153035</xdr:rowOff>
    </xdr:from>
    <xdr:ext cx="534035" cy="259080"/>
    <xdr:sp macro="" textlink="">
      <xdr:nvSpPr>
        <xdr:cNvPr id="476" name="テキスト ボックス 475"/>
        <xdr:cNvSpPr txBox="1"/>
      </xdr:nvSpPr>
      <xdr:spPr>
        <a:xfrm>
          <a:off x="9371965" y="16269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129540</xdr:rowOff>
    </xdr:from>
    <xdr:to xmlns:xdr="http://schemas.openxmlformats.org/drawingml/2006/spreadsheetDrawing">
      <xdr:col>45</xdr:col>
      <xdr:colOff>177800</xdr:colOff>
      <xdr:row>97</xdr:row>
      <xdr:rowOff>8890</xdr:rowOff>
    </xdr:to>
    <xdr:cxnSp macro="">
      <xdr:nvCxnSpPr>
        <xdr:cNvPr id="477" name="直線コネクタ 476"/>
        <xdr:cNvCxnSpPr/>
      </xdr:nvCxnSpPr>
      <xdr:spPr>
        <a:xfrm>
          <a:off x="7861300" y="165887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68580</xdr:rowOff>
    </xdr:from>
    <xdr:to xmlns:xdr="http://schemas.openxmlformats.org/drawingml/2006/spreadsheetDrawing">
      <xdr:col>46</xdr:col>
      <xdr:colOff>38100</xdr:colOff>
      <xdr:row>95</xdr:row>
      <xdr:rowOff>170180</xdr:rowOff>
    </xdr:to>
    <xdr:sp macro="" textlink="">
      <xdr:nvSpPr>
        <xdr:cNvPr id="478" name="フローチャート: 判断 477"/>
        <xdr:cNvSpPr/>
      </xdr:nvSpPr>
      <xdr:spPr>
        <a:xfrm>
          <a:off x="8699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15240</xdr:rowOff>
    </xdr:from>
    <xdr:ext cx="534035" cy="259080"/>
    <xdr:sp macro="" textlink="">
      <xdr:nvSpPr>
        <xdr:cNvPr id="479" name="テキスト ボックス 478"/>
        <xdr:cNvSpPr txBox="1"/>
      </xdr:nvSpPr>
      <xdr:spPr>
        <a:xfrm>
          <a:off x="8482965" y="1613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114935</xdr:rowOff>
    </xdr:from>
    <xdr:to xmlns:xdr="http://schemas.openxmlformats.org/drawingml/2006/spreadsheetDrawing">
      <xdr:col>41</xdr:col>
      <xdr:colOff>50800</xdr:colOff>
      <xdr:row>96</xdr:row>
      <xdr:rowOff>129540</xdr:rowOff>
    </xdr:to>
    <xdr:cxnSp macro="">
      <xdr:nvCxnSpPr>
        <xdr:cNvPr id="480" name="直線コネクタ 479"/>
        <xdr:cNvCxnSpPr/>
      </xdr:nvCxnSpPr>
      <xdr:spPr>
        <a:xfrm>
          <a:off x="6972300" y="1623123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76835</xdr:rowOff>
    </xdr:from>
    <xdr:to xmlns:xdr="http://schemas.openxmlformats.org/drawingml/2006/spreadsheetDrawing">
      <xdr:col>41</xdr:col>
      <xdr:colOff>101600</xdr:colOff>
      <xdr:row>96</xdr:row>
      <xdr:rowOff>6985</xdr:rowOff>
    </xdr:to>
    <xdr:sp macro="" textlink="">
      <xdr:nvSpPr>
        <xdr:cNvPr id="481" name="フローチャート: 判断 480"/>
        <xdr:cNvSpPr/>
      </xdr:nvSpPr>
      <xdr:spPr>
        <a:xfrm>
          <a:off x="7810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23495</xdr:rowOff>
    </xdr:from>
    <xdr:ext cx="534035" cy="259080"/>
    <xdr:sp macro="" textlink="">
      <xdr:nvSpPr>
        <xdr:cNvPr id="482" name="テキスト ボックス 481"/>
        <xdr:cNvSpPr txBox="1"/>
      </xdr:nvSpPr>
      <xdr:spPr>
        <a:xfrm>
          <a:off x="7593965" y="16139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132080</xdr:rowOff>
    </xdr:from>
    <xdr:to xmlns:xdr="http://schemas.openxmlformats.org/drawingml/2006/spreadsheetDrawing">
      <xdr:col>36</xdr:col>
      <xdr:colOff>165100</xdr:colOff>
      <xdr:row>96</xdr:row>
      <xdr:rowOff>62230</xdr:rowOff>
    </xdr:to>
    <xdr:sp macro="" textlink="">
      <xdr:nvSpPr>
        <xdr:cNvPr id="483" name="フローチャート: 判断 482"/>
        <xdr:cNvSpPr/>
      </xdr:nvSpPr>
      <xdr:spPr>
        <a:xfrm>
          <a:off x="6921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53340</xdr:rowOff>
    </xdr:from>
    <xdr:ext cx="534035" cy="258445"/>
    <xdr:sp macro="" textlink="">
      <xdr:nvSpPr>
        <xdr:cNvPr id="484" name="テキスト ボックス 483"/>
        <xdr:cNvSpPr txBox="1"/>
      </xdr:nvSpPr>
      <xdr:spPr>
        <a:xfrm>
          <a:off x="6704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116205</xdr:rowOff>
    </xdr:from>
    <xdr:to xmlns:xdr="http://schemas.openxmlformats.org/drawingml/2006/spreadsheetDrawing">
      <xdr:col>55</xdr:col>
      <xdr:colOff>50800</xdr:colOff>
      <xdr:row>96</xdr:row>
      <xdr:rowOff>46355</xdr:rowOff>
    </xdr:to>
    <xdr:sp macro="" textlink="">
      <xdr:nvSpPr>
        <xdr:cNvPr id="490" name="楕円 489"/>
        <xdr:cNvSpPr/>
      </xdr:nvSpPr>
      <xdr:spPr>
        <a:xfrm>
          <a:off x="104267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139065</xdr:rowOff>
    </xdr:from>
    <xdr:ext cx="534670" cy="259080"/>
    <xdr:sp macro="" textlink="">
      <xdr:nvSpPr>
        <xdr:cNvPr id="491" name="普通建設事業費 （ うち更新整備　）該当値テキスト"/>
        <xdr:cNvSpPr txBox="1"/>
      </xdr:nvSpPr>
      <xdr:spPr>
        <a:xfrm>
          <a:off x="10528300" y="16255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43815</xdr:rowOff>
    </xdr:from>
    <xdr:to xmlns:xdr="http://schemas.openxmlformats.org/drawingml/2006/spreadsheetDrawing">
      <xdr:col>50</xdr:col>
      <xdr:colOff>165100</xdr:colOff>
      <xdr:row>96</xdr:row>
      <xdr:rowOff>145415</xdr:rowOff>
    </xdr:to>
    <xdr:sp macro="" textlink="">
      <xdr:nvSpPr>
        <xdr:cNvPr id="492" name="楕円 491"/>
        <xdr:cNvSpPr/>
      </xdr:nvSpPr>
      <xdr:spPr>
        <a:xfrm>
          <a:off x="9588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136525</xdr:rowOff>
    </xdr:from>
    <xdr:ext cx="534035" cy="258445"/>
    <xdr:sp macro="" textlink="">
      <xdr:nvSpPr>
        <xdr:cNvPr id="493" name="テキスト ボックス 492"/>
        <xdr:cNvSpPr txBox="1"/>
      </xdr:nvSpPr>
      <xdr:spPr>
        <a:xfrm>
          <a:off x="9371965" y="16595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129540</xdr:rowOff>
    </xdr:from>
    <xdr:to xmlns:xdr="http://schemas.openxmlformats.org/drawingml/2006/spreadsheetDrawing">
      <xdr:col>46</xdr:col>
      <xdr:colOff>38100</xdr:colOff>
      <xdr:row>97</xdr:row>
      <xdr:rowOff>59690</xdr:rowOff>
    </xdr:to>
    <xdr:sp macro="" textlink="">
      <xdr:nvSpPr>
        <xdr:cNvPr id="494" name="楕円 493"/>
        <xdr:cNvSpPr/>
      </xdr:nvSpPr>
      <xdr:spPr>
        <a:xfrm>
          <a:off x="8699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50800</xdr:rowOff>
    </xdr:from>
    <xdr:ext cx="534035" cy="259080"/>
    <xdr:sp macro="" textlink="">
      <xdr:nvSpPr>
        <xdr:cNvPr id="495" name="テキスト ボックス 494"/>
        <xdr:cNvSpPr txBox="1"/>
      </xdr:nvSpPr>
      <xdr:spPr>
        <a:xfrm>
          <a:off x="8482965" y="1668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78740</xdr:rowOff>
    </xdr:from>
    <xdr:to xmlns:xdr="http://schemas.openxmlformats.org/drawingml/2006/spreadsheetDrawing">
      <xdr:col>41</xdr:col>
      <xdr:colOff>101600</xdr:colOff>
      <xdr:row>97</xdr:row>
      <xdr:rowOff>8890</xdr:rowOff>
    </xdr:to>
    <xdr:sp macro="" textlink="">
      <xdr:nvSpPr>
        <xdr:cNvPr id="496" name="楕円 495"/>
        <xdr:cNvSpPr/>
      </xdr:nvSpPr>
      <xdr:spPr>
        <a:xfrm>
          <a:off x="7810500" y="165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0</xdr:rowOff>
    </xdr:from>
    <xdr:ext cx="534035" cy="259080"/>
    <xdr:sp macro="" textlink="">
      <xdr:nvSpPr>
        <xdr:cNvPr id="497" name="テキスト ボックス 496"/>
        <xdr:cNvSpPr txBox="1"/>
      </xdr:nvSpPr>
      <xdr:spPr>
        <a:xfrm>
          <a:off x="7593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64135</xdr:rowOff>
    </xdr:from>
    <xdr:to xmlns:xdr="http://schemas.openxmlformats.org/drawingml/2006/spreadsheetDrawing">
      <xdr:col>36</xdr:col>
      <xdr:colOff>165100</xdr:colOff>
      <xdr:row>94</xdr:row>
      <xdr:rowOff>166370</xdr:rowOff>
    </xdr:to>
    <xdr:sp macro="" textlink="">
      <xdr:nvSpPr>
        <xdr:cNvPr id="498" name="楕円 497"/>
        <xdr:cNvSpPr/>
      </xdr:nvSpPr>
      <xdr:spPr>
        <a:xfrm>
          <a:off x="6921500" y="16180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10795</xdr:rowOff>
    </xdr:from>
    <xdr:ext cx="534035" cy="258445"/>
    <xdr:sp macro="" textlink="">
      <xdr:nvSpPr>
        <xdr:cNvPr id="499" name="テキスト ボックス 498"/>
        <xdr:cNvSpPr txBox="1"/>
      </xdr:nvSpPr>
      <xdr:spPr>
        <a:xfrm>
          <a:off x="6704965" y="15955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8" name="テキスト ボックス 50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10" name="直線コネクタ 50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11" name="テキスト ボックス 510"/>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2" name="直線コネクタ 51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13" name="テキスト ボックス 512"/>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4" name="直線コネクタ 51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15" name="テキスト ボックス 514"/>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6" name="直線コネクタ 51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17" name="テキスト ボックス 516"/>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9" name="テキスト ボックス 518"/>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113030</xdr:rowOff>
    </xdr:from>
    <xdr:to xmlns:xdr="http://schemas.openxmlformats.org/drawingml/2006/spreadsheetDrawing">
      <xdr:col>85</xdr:col>
      <xdr:colOff>126365</xdr:colOff>
      <xdr:row>38</xdr:row>
      <xdr:rowOff>139700</xdr:rowOff>
    </xdr:to>
    <xdr:cxnSp macro="">
      <xdr:nvCxnSpPr>
        <xdr:cNvPr id="521" name="直線コネクタ 520"/>
        <xdr:cNvCxnSpPr/>
      </xdr:nvCxnSpPr>
      <xdr:spPr>
        <a:xfrm flipV="1">
          <a:off x="16317595" y="5427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8445"/>
    <xdr:sp macro="" textlink="">
      <xdr:nvSpPr>
        <xdr:cNvPr id="522" name="災害復旧事業費最小値テキスト"/>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3" name="直線コネクタ 52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59690</xdr:rowOff>
    </xdr:from>
    <xdr:ext cx="534670" cy="259080"/>
    <xdr:sp macro="" textlink="">
      <xdr:nvSpPr>
        <xdr:cNvPr id="524" name="災害復旧事業費最大値テキスト"/>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113030</xdr:rowOff>
    </xdr:from>
    <xdr:to xmlns:xdr="http://schemas.openxmlformats.org/drawingml/2006/spreadsheetDrawing">
      <xdr:col>86</xdr:col>
      <xdr:colOff>25400</xdr:colOff>
      <xdr:row>31</xdr:row>
      <xdr:rowOff>113030</xdr:rowOff>
    </xdr:to>
    <xdr:cxnSp macro="">
      <xdr:nvCxnSpPr>
        <xdr:cNvPr id="525" name="直線コネクタ 524"/>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130175</xdr:rowOff>
    </xdr:from>
    <xdr:to xmlns:xdr="http://schemas.openxmlformats.org/drawingml/2006/spreadsheetDrawing">
      <xdr:col>85</xdr:col>
      <xdr:colOff>127000</xdr:colOff>
      <xdr:row>38</xdr:row>
      <xdr:rowOff>137160</xdr:rowOff>
    </xdr:to>
    <xdr:cxnSp macro="">
      <xdr:nvCxnSpPr>
        <xdr:cNvPr id="526" name="直線コネクタ 525"/>
        <xdr:cNvCxnSpPr/>
      </xdr:nvCxnSpPr>
      <xdr:spPr>
        <a:xfrm>
          <a:off x="15481300" y="66452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54610</xdr:rowOff>
    </xdr:from>
    <xdr:ext cx="469900" cy="258445"/>
    <xdr:sp macro="" textlink="">
      <xdr:nvSpPr>
        <xdr:cNvPr id="527" name="災害復旧事業費平均値テキスト"/>
        <xdr:cNvSpPr txBox="1"/>
      </xdr:nvSpPr>
      <xdr:spPr>
        <a:xfrm>
          <a:off x="16370300" y="639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31750</xdr:rowOff>
    </xdr:from>
    <xdr:to xmlns:xdr="http://schemas.openxmlformats.org/drawingml/2006/spreadsheetDrawing">
      <xdr:col>85</xdr:col>
      <xdr:colOff>177800</xdr:colOff>
      <xdr:row>38</xdr:row>
      <xdr:rowOff>133350</xdr:rowOff>
    </xdr:to>
    <xdr:sp macro="" textlink="">
      <xdr:nvSpPr>
        <xdr:cNvPr id="528" name="フローチャート: 判断 527"/>
        <xdr:cNvSpPr/>
      </xdr:nvSpPr>
      <xdr:spPr>
        <a:xfrm>
          <a:off x="16268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130175</xdr:rowOff>
    </xdr:from>
    <xdr:to xmlns:xdr="http://schemas.openxmlformats.org/drawingml/2006/spreadsheetDrawing">
      <xdr:col>81</xdr:col>
      <xdr:colOff>50800</xdr:colOff>
      <xdr:row>38</xdr:row>
      <xdr:rowOff>137160</xdr:rowOff>
    </xdr:to>
    <xdr:cxnSp macro="">
      <xdr:nvCxnSpPr>
        <xdr:cNvPr id="529" name="直線コネクタ 528"/>
        <xdr:cNvCxnSpPr/>
      </xdr:nvCxnSpPr>
      <xdr:spPr>
        <a:xfrm flipV="1">
          <a:off x="14592300" y="66452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34290</xdr:rowOff>
    </xdr:from>
    <xdr:to xmlns:xdr="http://schemas.openxmlformats.org/drawingml/2006/spreadsheetDrawing">
      <xdr:col>81</xdr:col>
      <xdr:colOff>101600</xdr:colOff>
      <xdr:row>38</xdr:row>
      <xdr:rowOff>135890</xdr:rowOff>
    </xdr:to>
    <xdr:sp macro="" textlink="">
      <xdr:nvSpPr>
        <xdr:cNvPr id="530" name="フローチャート: 判断 529"/>
        <xdr:cNvSpPr/>
      </xdr:nvSpPr>
      <xdr:spPr>
        <a:xfrm>
          <a:off x="1543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152400</xdr:rowOff>
    </xdr:from>
    <xdr:ext cx="469265" cy="259080"/>
    <xdr:sp macro="" textlink="">
      <xdr:nvSpPr>
        <xdr:cNvPr id="531" name="テキスト ボックス 530"/>
        <xdr:cNvSpPr txBox="1"/>
      </xdr:nvSpPr>
      <xdr:spPr>
        <a:xfrm>
          <a:off x="15246350" y="632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137160</xdr:rowOff>
    </xdr:from>
    <xdr:to xmlns:xdr="http://schemas.openxmlformats.org/drawingml/2006/spreadsheetDrawing">
      <xdr:col>76</xdr:col>
      <xdr:colOff>114300</xdr:colOff>
      <xdr:row>38</xdr:row>
      <xdr:rowOff>139065</xdr:rowOff>
    </xdr:to>
    <xdr:cxnSp macro="">
      <xdr:nvCxnSpPr>
        <xdr:cNvPr id="532" name="直線コネクタ 531"/>
        <xdr:cNvCxnSpPr/>
      </xdr:nvCxnSpPr>
      <xdr:spPr>
        <a:xfrm flipV="1">
          <a:off x="13703300" y="6652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82550</xdr:rowOff>
    </xdr:from>
    <xdr:to xmlns:xdr="http://schemas.openxmlformats.org/drawingml/2006/spreadsheetDrawing">
      <xdr:col>76</xdr:col>
      <xdr:colOff>165100</xdr:colOff>
      <xdr:row>38</xdr:row>
      <xdr:rowOff>12700</xdr:rowOff>
    </xdr:to>
    <xdr:sp macro="" textlink="">
      <xdr:nvSpPr>
        <xdr:cNvPr id="533" name="フローチャート: 判断 53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29210</xdr:rowOff>
    </xdr:from>
    <xdr:ext cx="469265" cy="258445"/>
    <xdr:sp macro="" textlink="">
      <xdr:nvSpPr>
        <xdr:cNvPr id="534" name="テキスト ボックス 533"/>
        <xdr:cNvSpPr txBox="1"/>
      </xdr:nvSpPr>
      <xdr:spPr>
        <a:xfrm>
          <a:off x="14357350" y="6201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136525</xdr:rowOff>
    </xdr:from>
    <xdr:to xmlns:xdr="http://schemas.openxmlformats.org/drawingml/2006/spreadsheetDrawing">
      <xdr:col>71</xdr:col>
      <xdr:colOff>177800</xdr:colOff>
      <xdr:row>38</xdr:row>
      <xdr:rowOff>139065</xdr:rowOff>
    </xdr:to>
    <xdr:cxnSp macro="">
      <xdr:nvCxnSpPr>
        <xdr:cNvPr id="535" name="直線コネクタ 534"/>
        <xdr:cNvCxnSpPr/>
      </xdr:nvCxnSpPr>
      <xdr:spPr>
        <a:xfrm>
          <a:off x="12814300" y="6651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83185</xdr:rowOff>
    </xdr:from>
    <xdr:to xmlns:xdr="http://schemas.openxmlformats.org/drawingml/2006/spreadsheetDrawing">
      <xdr:col>72</xdr:col>
      <xdr:colOff>38100</xdr:colOff>
      <xdr:row>38</xdr:row>
      <xdr:rowOff>13335</xdr:rowOff>
    </xdr:to>
    <xdr:sp macro="" textlink="">
      <xdr:nvSpPr>
        <xdr:cNvPr id="536" name="フローチャート: 判断 535"/>
        <xdr:cNvSpPr/>
      </xdr:nvSpPr>
      <xdr:spPr>
        <a:xfrm>
          <a:off x="13652500" y="64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29845</xdr:rowOff>
    </xdr:from>
    <xdr:ext cx="469265" cy="258445"/>
    <xdr:sp macro="" textlink="">
      <xdr:nvSpPr>
        <xdr:cNvPr id="537" name="テキスト ボックス 536"/>
        <xdr:cNvSpPr txBox="1"/>
      </xdr:nvSpPr>
      <xdr:spPr>
        <a:xfrm>
          <a:off x="13468350" y="6202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125730</xdr:rowOff>
    </xdr:from>
    <xdr:to xmlns:xdr="http://schemas.openxmlformats.org/drawingml/2006/spreadsheetDrawing">
      <xdr:col>67</xdr:col>
      <xdr:colOff>101600</xdr:colOff>
      <xdr:row>38</xdr:row>
      <xdr:rowOff>55880</xdr:rowOff>
    </xdr:to>
    <xdr:sp macro="" textlink="">
      <xdr:nvSpPr>
        <xdr:cNvPr id="538" name="フローチャート: 判断 537"/>
        <xdr:cNvSpPr/>
      </xdr:nvSpPr>
      <xdr:spPr>
        <a:xfrm>
          <a:off x="12763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72390</xdr:rowOff>
    </xdr:from>
    <xdr:ext cx="469265" cy="259080"/>
    <xdr:sp macro="" textlink="">
      <xdr:nvSpPr>
        <xdr:cNvPr id="539" name="テキスト ボックス 538"/>
        <xdr:cNvSpPr txBox="1"/>
      </xdr:nvSpPr>
      <xdr:spPr>
        <a:xfrm>
          <a:off x="12579350" y="6244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177800</xdr:colOff>
      <xdr:row>39</xdr:row>
      <xdr:rowOff>16510</xdr:rowOff>
    </xdr:to>
    <xdr:sp macro="" textlink="">
      <xdr:nvSpPr>
        <xdr:cNvPr id="545" name="楕円 544"/>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10160</xdr:rowOff>
    </xdr:from>
    <xdr:ext cx="378460" cy="259080"/>
    <xdr:sp macro="" textlink="">
      <xdr:nvSpPr>
        <xdr:cNvPr id="546" name="災害復旧事業費該当値テキスト"/>
        <xdr:cNvSpPr txBox="1"/>
      </xdr:nvSpPr>
      <xdr:spPr>
        <a:xfrm>
          <a:off x="16370300" y="6525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79375</xdr:rowOff>
    </xdr:from>
    <xdr:to xmlns:xdr="http://schemas.openxmlformats.org/drawingml/2006/spreadsheetDrawing">
      <xdr:col>81</xdr:col>
      <xdr:colOff>101600</xdr:colOff>
      <xdr:row>39</xdr:row>
      <xdr:rowOff>9525</xdr:rowOff>
    </xdr:to>
    <xdr:sp macro="" textlink="">
      <xdr:nvSpPr>
        <xdr:cNvPr id="547" name="楕円 546"/>
        <xdr:cNvSpPr/>
      </xdr:nvSpPr>
      <xdr:spPr>
        <a:xfrm>
          <a:off x="15430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635</xdr:rowOff>
    </xdr:from>
    <xdr:ext cx="378460" cy="259080"/>
    <xdr:sp macro="" textlink="">
      <xdr:nvSpPr>
        <xdr:cNvPr id="548" name="テキスト ボックス 547"/>
        <xdr:cNvSpPr txBox="1"/>
      </xdr:nvSpPr>
      <xdr:spPr>
        <a:xfrm>
          <a:off x="15292070" y="6687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86360</xdr:rowOff>
    </xdr:from>
    <xdr:to xmlns:xdr="http://schemas.openxmlformats.org/drawingml/2006/spreadsheetDrawing">
      <xdr:col>76</xdr:col>
      <xdr:colOff>165100</xdr:colOff>
      <xdr:row>39</xdr:row>
      <xdr:rowOff>16510</xdr:rowOff>
    </xdr:to>
    <xdr:sp macro="" textlink="">
      <xdr:nvSpPr>
        <xdr:cNvPr id="549" name="楕円 548"/>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7620</xdr:rowOff>
    </xdr:from>
    <xdr:ext cx="378460" cy="258445"/>
    <xdr:sp macro="" textlink="">
      <xdr:nvSpPr>
        <xdr:cNvPr id="550" name="テキスト ボックス 549"/>
        <xdr:cNvSpPr txBox="1"/>
      </xdr:nvSpPr>
      <xdr:spPr>
        <a:xfrm>
          <a:off x="14403070" y="6694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88265</xdr:rowOff>
    </xdr:from>
    <xdr:to xmlns:xdr="http://schemas.openxmlformats.org/drawingml/2006/spreadsheetDrawing">
      <xdr:col>72</xdr:col>
      <xdr:colOff>38100</xdr:colOff>
      <xdr:row>39</xdr:row>
      <xdr:rowOff>18415</xdr:rowOff>
    </xdr:to>
    <xdr:sp macro="" textlink="">
      <xdr:nvSpPr>
        <xdr:cNvPr id="551" name="楕円 550"/>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9525</xdr:rowOff>
    </xdr:from>
    <xdr:ext cx="313690" cy="258445"/>
    <xdr:sp macro="" textlink="">
      <xdr:nvSpPr>
        <xdr:cNvPr id="552" name="テキスト ボックス 551"/>
        <xdr:cNvSpPr txBox="1"/>
      </xdr:nvSpPr>
      <xdr:spPr>
        <a:xfrm>
          <a:off x="13546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86360</xdr:rowOff>
    </xdr:from>
    <xdr:to xmlns:xdr="http://schemas.openxmlformats.org/drawingml/2006/spreadsheetDrawing">
      <xdr:col>67</xdr:col>
      <xdr:colOff>101600</xdr:colOff>
      <xdr:row>39</xdr:row>
      <xdr:rowOff>15875</xdr:rowOff>
    </xdr:to>
    <xdr:sp macro="" textlink="">
      <xdr:nvSpPr>
        <xdr:cNvPr id="553" name="楕円 552"/>
        <xdr:cNvSpPr/>
      </xdr:nvSpPr>
      <xdr:spPr>
        <a:xfrm>
          <a:off x="12763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6985</xdr:rowOff>
    </xdr:from>
    <xdr:ext cx="378460" cy="258445"/>
    <xdr:sp macro="" textlink="">
      <xdr:nvSpPr>
        <xdr:cNvPr id="554" name="テキスト ボックス 553"/>
        <xdr:cNvSpPr txBox="1"/>
      </xdr:nvSpPr>
      <xdr:spPr>
        <a:xfrm>
          <a:off x="12625070" y="6693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3" name="テキスト ボックス 56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6" name="テキスト ボックス 565"/>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8" name="テキスト ボックス 567"/>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0" name="直線コネクタ 56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5" name="直線コネクタ 57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8" name="直線コネクタ 57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80" name="テキスト ボックス 579"/>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1" name="直線コネクタ 58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3" name="テキスト ボックス 582"/>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4" name="直線コネクタ 58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6" name="テキスト ボックス 585"/>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8" name="テキスト ボックス 587"/>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7" name="テキスト ボックス 596"/>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9" name="テキスト ボックス 598"/>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601" name="テキスト ボックス 600"/>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3" name="テキスト ボックス 602"/>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5" name="テキスト ボックス 61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17" name="テキスト ボックス 616"/>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21" name="テキスト ボックス 620"/>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3" name="テキスト ボックス 62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5" name="テキスト ボックス 624"/>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1905</xdr:rowOff>
    </xdr:from>
    <xdr:to xmlns:xdr="http://schemas.openxmlformats.org/drawingml/2006/spreadsheetDrawing">
      <xdr:col>85</xdr:col>
      <xdr:colOff>126365</xdr:colOff>
      <xdr:row>78</xdr:row>
      <xdr:rowOff>107950</xdr:rowOff>
    </xdr:to>
    <xdr:cxnSp macro="">
      <xdr:nvCxnSpPr>
        <xdr:cNvPr id="629" name="直線コネクタ 628"/>
        <xdr:cNvCxnSpPr/>
      </xdr:nvCxnSpPr>
      <xdr:spPr>
        <a:xfrm flipV="1">
          <a:off x="16317595" y="12003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111760</xdr:rowOff>
    </xdr:from>
    <xdr:ext cx="469900" cy="258445"/>
    <xdr:sp macro="" textlink="">
      <xdr:nvSpPr>
        <xdr:cNvPr id="630" name="公債費最小値テキスト"/>
        <xdr:cNvSpPr txBox="1"/>
      </xdr:nvSpPr>
      <xdr:spPr>
        <a:xfrm>
          <a:off x="16370300" y="13484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107950</xdr:rowOff>
    </xdr:from>
    <xdr:to xmlns:xdr="http://schemas.openxmlformats.org/drawingml/2006/spreadsheetDrawing">
      <xdr:col>86</xdr:col>
      <xdr:colOff>25400</xdr:colOff>
      <xdr:row>78</xdr:row>
      <xdr:rowOff>107950</xdr:rowOff>
    </xdr:to>
    <xdr:cxnSp macro="">
      <xdr:nvCxnSpPr>
        <xdr:cNvPr id="631" name="直線コネクタ 630"/>
        <xdr:cNvCxnSpPr/>
      </xdr:nvCxnSpPr>
      <xdr:spPr>
        <a:xfrm>
          <a:off x="16230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120650</xdr:rowOff>
    </xdr:from>
    <xdr:ext cx="598805" cy="258445"/>
    <xdr:sp macro="" textlink="">
      <xdr:nvSpPr>
        <xdr:cNvPr id="632" name="公債費最大値テキスト"/>
        <xdr:cNvSpPr txBox="1"/>
      </xdr:nvSpPr>
      <xdr:spPr>
        <a:xfrm>
          <a:off x="16370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1905</xdr:rowOff>
    </xdr:from>
    <xdr:to xmlns:xdr="http://schemas.openxmlformats.org/drawingml/2006/spreadsheetDrawing">
      <xdr:col>86</xdr:col>
      <xdr:colOff>25400</xdr:colOff>
      <xdr:row>70</xdr:row>
      <xdr:rowOff>1905</xdr:rowOff>
    </xdr:to>
    <xdr:cxnSp macro="">
      <xdr:nvCxnSpPr>
        <xdr:cNvPr id="633" name="直線コネクタ 632"/>
        <xdr:cNvCxnSpPr/>
      </xdr:nvCxnSpPr>
      <xdr:spPr>
        <a:xfrm>
          <a:off x="16230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156210</xdr:rowOff>
    </xdr:from>
    <xdr:to xmlns:xdr="http://schemas.openxmlformats.org/drawingml/2006/spreadsheetDrawing">
      <xdr:col>85</xdr:col>
      <xdr:colOff>127000</xdr:colOff>
      <xdr:row>75</xdr:row>
      <xdr:rowOff>29845</xdr:rowOff>
    </xdr:to>
    <xdr:cxnSp macro="">
      <xdr:nvCxnSpPr>
        <xdr:cNvPr id="634" name="直線コネクタ 633"/>
        <xdr:cNvCxnSpPr/>
      </xdr:nvCxnSpPr>
      <xdr:spPr>
        <a:xfrm flipV="1">
          <a:off x="15481300" y="128435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6985</xdr:rowOff>
    </xdr:from>
    <xdr:ext cx="534670" cy="258445"/>
    <xdr:sp macro="" textlink="">
      <xdr:nvSpPr>
        <xdr:cNvPr id="635" name="公債費平均値テキスト"/>
        <xdr:cNvSpPr txBox="1"/>
      </xdr:nvSpPr>
      <xdr:spPr>
        <a:xfrm>
          <a:off x="16370300" y="12865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29210</xdr:rowOff>
    </xdr:from>
    <xdr:to xmlns:xdr="http://schemas.openxmlformats.org/drawingml/2006/spreadsheetDrawing">
      <xdr:col>85</xdr:col>
      <xdr:colOff>177800</xdr:colOff>
      <xdr:row>75</xdr:row>
      <xdr:rowOff>130175</xdr:rowOff>
    </xdr:to>
    <xdr:sp macro="" textlink="">
      <xdr:nvSpPr>
        <xdr:cNvPr id="636" name="フローチャート: 判断 635"/>
        <xdr:cNvSpPr/>
      </xdr:nvSpPr>
      <xdr:spPr>
        <a:xfrm>
          <a:off x="162687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29845</xdr:rowOff>
    </xdr:from>
    <xdr:to xmlns:xdr="http://schemas.openxmlformats.org/drawingml/2006/spreadsheetDrawing">
      <xdr:col>81</xdr:col>
      <xdr:colOff>50800</xdr:colOff>
      <xdr:row>75</xdr:row>
      <xdr:rowOff>69850</xdr:rowOff>
    </xdr:to>
    <xdr:cxnSp macro="">
      <xdr:nvCxnSpPr>
        <xdr:cNvPr id="637" name="直線コネクタ 636"/>
        <xdr:cNvCxnSpPr/>
      </xdr:nvCxnSpPr>
      <xdr:spPr>
        <a:xfrm flipV="1">
          <a:off x="14592300" y="128885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24130</xdr:rowOff>
    </xdr:from>
    <xdr:to xmlns:xdr="http://schemas.openxmlformats.org/drawingml/2006/spreadsheetDrawing">
      <xdr:col>81</xdr:col>
      <xdr:colOff>101600</xdr:colOff>
      <xdr:row>75</xdr:row>
      <xdr:rowOff>125730</xdr:rowOff>
    </xdr:to>
    <xdr:sp macro="" textlink="">
      <xdr:nvSpPr>
        <xdr:cNvPr id="638" name="フローチャート: 判断 637"/>
        <xdr:cNvSpPr/>
      </xdr:nvSpPr>
      <xdr:spPr>
        <a:xfrm>
          <a:off x="154305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116840</xdr:rowOff>
    </xdr:from>
    <xdr:ext cx="534035" cy="259080"/>
    <xdr:sp macro="" textlink="">
      <xdr:nvSpPr>
        <xdr:cNvPr id="639" name="テキスト ボックス 638"/>
        <xdr:cNvSpPr txBox="1"/>
      </xdr:nvSpPr>
      <xdr:spPr>
        <a:xfrm>
          <a:off x="15213965" y="12975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69850</xdr:rowOff>
    </xdr:from>
    <xdr:to xmlns:xdr="http://schemas.openxmlformats.org/drawingml/2006/spreadsheetDrawing">
      <xdr:col>76</xdr:col>
      <xdr:colOff>114300</xdr:colOff>
      <xdr:row>75</xdr:row>
      <xdr:rowOff>74930</xdr:rowOff>
    </xdr:to>
    <xdr:cxnSp macro="">
      <xdr:nvCxnSpPr>
        <xdr:cNvPr id="640" name="直線コネクタ 639"/>
        <xdr:cNvCxnSpPr/>
      </xdr:nvCxnSpPr>
      <xdr:spPr>
        <a:xfrm flipV="1">
          <a:off x="13703300" y="12928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9525</xdr:rowOff>
    </xdr:from>
    <xdr:to xmlns:xdr="http://schemas.openxmlformats.org/drawingml/2006/spreadsheetDrawing">
      <xdr:col>76</xdr:col>
      <xdr:colOff>165100</xdr:colOff>
      <xdr:row>74</xdr:row>
      <xdr:rowOff>111125</xdr:rowOff>
    </xdr:to>
    <xdr:sp macro="" textlink="">
      <xdr:nvSpPr>
        <xdr:cNvPr id="641" name="フローチャート: 判断 640"/>
        <xdr:cNvSpPr/>
      </xdr:nvSpPr>
      <xdr:spPr>
        <a:xfrm>
          <a:off x="14541500" y="1269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127635</xdr:rowOff>
    </xdr:from>
    <xdr:ext cx="534035" cy="259080"/>
    <xdr:sp macro="" textlink="">
      <xdr:nvSpPr>
        <xdr:cNvPr id="642" name="テキスト ボックス 641"/>
        <xdr:cNvSpPr txBox="1"/>
      </xdr:nvSpPr>
      <xdr:spPr>
        <a:xfrm>
          <a:off x="14324965" y="12472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74930</xdr:rowOff>
    </xdr:from>
    <xdr:to xmlns:xdr="http://schemas.openxmlformats.org/drawingml/2006/spreadsheetDrawing">
      <xdr:col>71</xdr:col>
      <xdr:colOff>177800</xdr:colOff>
      <xdr:row>75</xdr:row>
      <xdr:rowOff>105410</xdr:rowOff>
    </xdr:to>
    <xdr:cxnSp macro="">
      <xdr:nvCxnSpPr>
        <xdr:cNvPr id="643" name="直線コネクタ 642"/>
        <xdr:cNvCxnSpPr/>
      </xdr:nvCxnSpPr>
      <xdr:spPr>
        <a:xfrm flipV="1">
          <a:off x="12814300" y="12933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14605</xdr:rowOff>
    </xdr:from>
    <xdr:to xmlns:xdr="http://schemas.openxmlformats.org/drawingml/2006/spreadsheetDrawing">
      <xdr:col>72</xdr:col>
      <xdr:colOff>38100</xdr:colOff>
      <xdr:row>74</xdr:row>
      <xdr:rowOff>116205</xdr:rowOff>
    </xdr:to>
    <xdr:sp macro="" textlink="">
      <xdr:nvSpPr>
        <xdr:cNvPr id="644" name="フローチャート: 判断 643"/>
        <xdr:cNvSpPr/>
      </xdr:nvSpPr>
      <xdr:spPr>
        <a:xfrm>
          <a:off x="13652500" y="1270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132715</xdr:rowOff>
    </xdr:from>
    <xdr:ext cx="534035" cy="258445"/>
    <xdr:sp macro="" textlink="">
      <xdr:nvSpPr>
        <xdr:cNvPr id="645" name="テキスト ボックス 644"/>
        <xdr:cNvSpPr txBox="1"/>
      </xdr:nvSpPr>
      <xdr:spPr>
        <a:xfrm>
          <a:off x="13435965" y="1247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20320</xdr:rowOff>
    </xdr:from>
    <xdr:to xmlns:xdr="http://schemas.openxmlformats.org/drawingml/2006/spreadsheetDrawing">
      <xdr:col>67</xdr:col>
      <xdr:colOff>101600</xdr:colOff>
      <xdr:row>74</xdr:row>
      <xdr:rowOff>121920</xdr:rowOff>
    </xdr:to>
    <xdr:sp macro="" textlink="">
      <xdr:nvSpPr>
        <xdr:cNvPr id="646" name="フローチャート: 判断 645"/>
        <xdr:cNvSpPr/>
      </xdr:nvSpPr>
      <xdr:spPr>
        <a:xfrm>
          <a:off x="12763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138430</xdr:rowOff>
    </xdr:from>
    <xdr:ext cx="534035" cy="259080"/>
    <xdr:sp macro="" textlink="">
      <xdr:nvSpPr>
        <xdr:cNvPr id="647" name="テキスト ボックス 646"/>
        <xdr:cNvSpPr txBox="1"/>
      </xdr:nvSpPr>
      <xdr:spPr>
        <a:xfrm>
          <a:off x="12546965" y="12482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105410</xdr:rowOff>
    </xdr:from>
    <xdr:to xmlns:xdr="http://schemas.openxmlformats.org/drawingml/2006/spreadsheetDrawing">
      <xdr:col>85</xdr:col>
      <xdr:colOff>177800</xdr:colOff>
      <xdr:row>75</xdr:row>
      <xdr:rowOff>35560</xdr:rowOff>
    </xdr:to>
    <xdr:sp macro="" textlink="">
      <xdr:nvSpPr>
        <xdr:cNvPr id="653" name="楕円 652"/>
        <xdr:cNvSpPr/>
      </xdr:nvSpPr>
      <xdr:spPr>
        <a:xfrm>
          <a:off x="162687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128270</xdr:rowOff>
    </xdr:from>
    <xdr:ext cx="534670" cy="259080"/>
    <xdr:sp macro="" textlink="">
      <xdr:nvSpPr>
        <xdr:cNvPr id="654" name="公債費該当値テキスト"/>
        <xdr:cNvSpPr txBox="1"/>
      </xdr:nvSpPr>
      <xdr:spPr>
        <a:xfrm>
          <a:off x="16370300" y="1264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150495</xdr:rowOff>
    </xdr:from>
    <xdr:to xmlns:xdr="http://schemas.openxmlformats.org/drawingml/2006/spreadsheetDrawing">
      <xdr:col>81</xdr:col>
      <xdr:colOff>101600</xdr:colOff>
      <xdr:row>75</xdr:row>
      <xdr:rowOff>80645</xdr:rowOff>
    </xdr:to>
    <xdr:sp macro="" textlink="">
      <xdr:nvSpPr>
        <xdr:cNvPr id="655" name="楕円 654"/>
        <xdr:cNvSpPr/>
      </xdr:nvSpPr>
      <xdr:spPr>
        <a:xfrm>
          <a:off x="154305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97790</xdr:rowOff>
    </xdr:from>
    <xdr:ext cx="534035" cy="258445"/>
    <xdr:sp macro="" textlink="">
      <xdr:nvSpPr>
        <xdr:cNvPr id="656" name="テキスト ボックス 655"/>
        <xdr:cNvSpPr txBox="1"/>
      </xdr:nvSpPr>
      <xdr:spPr>
        <a:xfrm>
          <a:off x="15213965" y="12613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19050</xdr:rowOff>
    </xdr:from>
    <xdr:to xmlns:xdr="http://schemas.openxmlformats.org/drawingml/2006/spreadsheetDrawing">
      <xdr:col>76</xdr:col>
      <xdr:colOff>165100</xdr:colOff>
      <xdr:row>75</xdr:row>
      <xdr:rowOff>120650</xdr:rowOff>
    </xdr:to>
    <xdr:sp macro="" textlink="">
      <xdr:nvSpPr>
        <xdr:cNvPr id="657" name="楕円 656"/>
        <xdr:cNvSpPr/>
      </xdr:nvSpPr>
      <xdr:spPr>
        <a:xfrm>
          <a:off x="14541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111760</xdr:rowOff>
    </xdr:from>
    <xdr:ext cx="534035" cy="258445"/>
    <xdr:sp macro="" textlink="">
      <xdr:nvSpPr>
        <xdr:cNvPr id="658" name="テキスト ボックス 657"/>
        <xdr:cNvSpPr txBox="1"/>
      </xdr:nvSpPr>
      <xdr:spPr>
        <a:xfrm>
          <a:off x="14324965" y="12970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24130</xdr:rowOff>
    </xdr:from>
    <xdr:to xmlns:xdr="http://schemas.openxmlformats.org/drawingml/2006/spreadsheetDrawing">
      <xdr:col>72</xdr:col>
      <xdr:colOff>38100</xdr:colOff>
      <xdr:row>75</xdr:row>
      <xdr:rowOff>125730</xdr:rowOff>
    </xdr:to>
    <xdr:sp macro="" textlink="">
      <xdr:nvSpPr>
        <xdr:cNvPr id="659" name="楕円 658"/>
        <xdr:cNvSpPr/>
      </xdr:nvSpPr>
      <xdr:spPr>
        <a:xfrm>
          <a:off x="136525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116840</xdr:rowOff>
    </xdr:from>
    <xdr:ext cx="534035" cy="259080"/>
    <xdr:sp macro="" textlink="">
      <xdr:nvSpPr>
        <xdr:cNvPr id="660" name="テキスト ボックス 659"/>
        <xdr:cNvSpPr txBox="1"/>
      </xdr:nvSpPr>
      <xdr:spPr>
        <a:xfrm>
          <a:off x="13435965" y="12975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54610</xdr:rowOff>
    </xdr:from>
    <xdr:to xmlns:xdr="http://schemas.openxmlformats.org/drawingml/2006/spreadsheetDrawing">
      <xdr:col>67</xdr:col>
      <xdr:colOff>101600</xdr:colOff>
      <xdr:row>75</xdr:row>
      <xdr:rowOff>156210</xdr:rowOff>
    </xdr:to>
    <xdr:sp macro="" textlink="">
      <xdr:nvSpPr>
        <xdr:cNvPr id="661" name="楕円 660"/>
        <xdr:cNvSpPr/>
      </xdr:nvSpPr>
      <xdr:spPr>
        <a:xfrm>
          <a:off x="12763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147320</xdr:rowOff>
    </xdr:from>
    <xdr:ext cx="534035" cy="259080"/>
    <xdr:sp macro="" textlink="">
      <xdr:nvSpPr>
        <xdr:cNvPr id="662" name="テキスト ボックス 661"/>
        <xdr:cNvSpPr txBox="1"/>
      </xdr:nvSpPr>
      <xdr:spPr>
        <a:xfrm>
          <a:off x="12546965" y="13006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8" name="テキスト ボックス 677"/>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4" name="テキスト ボックス 68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147955</xdr:rowOff>
    </xdr:from>
    <xdr:to xmlns:xdr="http://schemas.openxmlformats.org/drawingml/2006/spreadsheetDrawing">
      <xdr:col>85</xdr:col>
      <xdr:colOff>126365</xdr:colOff>
      <xdr:row>99</xdr:row>
      <xdr:rowOff>27940</xdr:rowOff>
    </xdr:to>
    <xdr:cxnSp macro="">
      <xdr:nvCxnSpPr>
        <xdr:cNvPr id="686" name="直線コネクタ 685"/>
        <xdr:cNvCxnSpPr/>
      </xdr:nvCxnSpPr>
      <xdr:spPr>
        <a:xfrm flipV="1">
          <a:off x="16317595" y="1557845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31750</xdr:rowOff>
    </xdr:from>
    <xdr:ext cx="469900" cy="258445"/>
    <xdr:sp macro="" textlink="">
      <xdr:nvSpPr>
        <xdr:cNvPr id="687" name="積立金最小値テキスト"/>
        <xdr:cNvSpPr txBox="1"/>
      </xdr:nvSpPr>
      <xdr:spPr>
        <a:xfrm>
          <a:off x="16370300" y="17005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27940</xdr:rowOff>
    </xdr:from>
    <xdr:to xmlns:xdr="http://schemas.openxmlformats.org/drawingml/2006/spreadsheetDrawing">
      <xdr:col>86</xdr:col>
      <xdr:colOff>25400</xdr:colOff>
      <xdr:row>99</xdr:row>
      <xdr:rowOff>27940</xdr:rowOff>
    </xdr:to>
    <xdr:cxnSp macro="">
      <xdr:nvCxnSpPr>
        <xdr:cNvPr id="688" name="直線コネクタ 687"/>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94615</xdr:rowOff>
    </xdr:from>
    <xdr:ext cx="598805" cy="259080"/>
    <xdr:sp macro="" textlink="">
      <xdr:nvSpPr>
        <xdr:cNvPr id="689" name="積立金最大値テキスト"/>
        <xdr:cNvSpPr txBox="1"/>
      </xdr:nvSpPr>
      <xdr:spPr>
        <a:xfrm>
          <a:off x="16370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147955</xdr:rowOff>
    </xdr:from>
    <xdr:to xmlns:xdr="http://schemas.openxmlformats.org/drawingml/2006/spreadsheetDrawing">
      <xdr:col>86</xdr:col>
      <xdr:colOff>25400</xdr:colOff>
      <xdr:row>90</xdr:row>
      <xdr:rowOff>147955</xdr:rowOff>
    </xdr:to>
    <xdr:cxnSp macro="">
      <xdr:nvCxnSpPr>
        <xdr:cNvPr id="690" name="直線コネクタ 689"/>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71755</xdr:rowOff>
    </xdr:from>
    <xdr:to xmlns:xdr="http://schemas.openxmlformats.org/drawingml/2006/spreadsheetDrawing">
      <xdr:col>85</xdr:col>
      <xdr:colOff>127000</xdr:colOff>
      <xdr:row>97</xdr:row>
      <xdr:rowOff>98425</xdr:rowOff>
    </xdr:to>
    <xdr:cxnSp macro="">
      <xdr:nvCxnSpPr>
        <xdr:cNvPr id="691" name="直線コネクタ 690"/>
        <xdr:cNvCxnSpPr/>
      </xdr:nvCxnSpPr>
      <xdr:spPr>
        <a:xfrm>
          <a:off x="15481300" y="167024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35560</xdr:rowOff>
    </xdr:from>
    <xdr:ext cx="534670" cy="259080"/>
    <xdr:sp macro="" textlink="">
      <xdr:nvSpPr>
        <xdr:cNvPr id="692" name="積立金平均値テキスト"/>
        <xdr:cNvSpPr txBox="1"/>
      </xdr:nvSpPr>
      <xdr:spPr>
        <a:xfrm>
          <a:off x="16370300" y="1649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12700</xdr:rowOff>
    </xdr:from>
    <xdr:to xmlns:xdr="http://schemas.openxmlformats.org/drawingml/2006/spreadsheetDrawing">
      <xdr:col>85</xdr:col>
      <xdr:colOff>177800</xdr:colOff>
      <xdr:row>97</xdr:row>
      <xdr:rowOff>114300</xdr:rowOff>
    </xdr:to>
    <xdr:sp macro="" textlink="">
      <xdr:nvSpPr>
        <xdr:cNvPr id="693" name="フローチャート: 判断 692"/>
        <xdr:cNvSpPr/>
      </xdr:nvSpPr>
      <xdr:spPr>
        <a:xfrm>
          <a:off x="162687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71755</xdr:rowOff>
    </xdr:from>
    <xdr:to xmlns:xdr="http://schemas.openxmlformats.org/drawingml/2006/spreadsheetDrawing">
      <xdr:col>81</xdr:col>
      <xdr:colOff>50800</xdr:colOff>
      <xdr:row>97</xdr:row>
      <xdr:rowOff>112395</xdr:rowOff>
    </xdr:to>
    <xdr:cxnSp macro="">
      <xdr:nvCxnSpPr>
        <xdr:cNvPr id="694" name="直線コネクタ 693"/>
        <xdr:cNvCxnSpPr/>
      </xdr:nvCxnSpPr>
      <xdr:spPr>
        <a:xfrm flipV="1">
          <a:off x="14592300" y="167024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1270</xdr:rowOff>
    </xdr:from>
    <xdr:to xmlns:xdr="http://schemas.openxmlformats.org/drawingml/2006/spreadsheetDrawing">
      <xdr:col>81</xdr:col>
      <xdr:colOff>101600</xdr:colOff>
      <xdr:row>97</xdr:row>
      <xdr:rowOff>102870</xdr:rowOff>
    </xdr:to>
    <xdr:sp macro="" textlink="">
      <xdr:nvSpPr>
        <xdr:cNvPr id="695" name="フローチャート: 判断 694"/>
        <xdr:cNvSpPr/>
      </xdr:nvSpPr>
      <xdr:spPr>
        <a:xfrm>
          <a:off x="15430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119380</xdr:rowOff>
    </xdr:from>
    <xdr:ext cx="534035" cy="259080"/>
    <xdr:sp macro="" textlink="">
      <xdr:nvSpPr>
        <xdr:cNvPr id="696" name="テキスト ボックス 695"/>
        <xdr:cNvSpPr txBox="1"/>
      </xdr:nvSpPr>
      <xdr:spPr>
        <a:xfrm>
          <a:off x="15213965" y="1640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112395</xdr:rowOff>
    </xdr:from>
    <xdr:to xmlns:xdr="http://schemas.openxmlformats.org/drawingml/2006/spreadsheetDrawing">
      <xdr:col>76</xdr:col>
      <xdr:colOff>114300</xdr:colOff>
      <xdr:row>99</xdr:row>
      <xdr:rowOff>635</xdr:rowOff>
    </xdr:to>
    <xdr:cxnSp macro="">
      <xdr:nvCxnSpPr>
        <xdr:cNvPr id="697" name="直線コネクタ 696"/>
        <xdr:cNvCxnSpPr/>
      </xdr:nvCxnSpPr>
      <xdr:spPr>
        <a:xfrm flipV="1">
          <a:off x="13703300" y="1674304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135890</xdr:rowOff>
    </xdr:from>
    <xdr:to xmlns:xdr="http://schemas.openxmlformats.org/drawingml/2006/spreadsheetDrawing">
      <xdr:col>76</xdr:col>
      <xdr:colOff>165100</xdr:colOff>
      <xdr:row>98</xdr:row>
      <xdr:rowOff>66040</xdr:rowOff>
    </xdr:to>
    <xdr:sp macro="" textlink="">
      <xdr:nvSpPr>
        <xdr:cNvPr id="698" name="フローチャート: 判断 697"/>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57150</xdr:rowOff>
    </xdr:from>
    <xdr:ext cx="534035" cy="259080"/>
    <xdr:sp macro="" textlink="">
      <xdr:nvSpPr>
        <xdr:cNvPr id="699" name="テキスト ボックス 698"/>
        <xdr:cNvSpPr txBox="1"/>
      </xdr:nvSpPr>
      <xdr:spPr>
        <a:xfrm>
          <a:off x="14324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14605</xdr:rowOff>
    </xdr:from>
    <xdr:to xmlns:xdr="http://schemas.openxmlformats.org/drawingml/2006/spreadsheetDrawing">
      <xdr:col>71</xdr:col>
      <xdr:colOff>177800</xdr:colOff>
      <xdr:row>99</xdr:row>
      <xdr:rowOff>635</xdr:rowOff>
    </xdr:to>
    <xdr:cxnSp macro="">
      <xdr:nvCxnSpPr>
        <xdr:cNvPr id="700" name="直線コネクタ 699"/>
        <xdr:cNvCxnSpPr/>
      </xdr:nvCxnSpPr>
      <xdr:spPr>
        <a:xfrm>
          <a:off x="12814300" y="1681670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151765</xdr:rowOff>
    </xdr:from>
    <xdr:to xmlns:xdr="http://schemas.openxmlformats.org/drawingml/2006/spreadsheetDrawing">
      <xdr:col>72</xdr:col>
      <xdr:colOff>38100</xdr:colOff>
      <xdr:row>98</xdr:row>
      <xdr:rowOff>81915</xdr:rowOff>
    </xdr:to>
    <xdr:sp macro="" textlink="">
      <xdr:nvSpPr>
        <xdr:cNvPr id="701" name="フローチャート: 判断 700"/>
        <xdr:cNvSpPr/>
      </xdr:nvSpPr>
      <xdr:spPr>
        <a:xfrm>
          <a:off x="13652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98425</xdr:rowOff>
    </xdr:from>
    <xdr:ext cx="534035" cy="258445"/>
    <xdr:sp macro="" textlink="">
      <xdr:nvSpPr>
        <xdr:cNvPr id="702" name="テキスト ボックス 701"/>
        <xdr:cNvSpPr txBox="1"/>
      </xdr:nvSpPr>
      <xdr:spPr>
        <a:xfrm>
          <a:off x="13435965" y="16557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147955</xdr:rowOff>
    </xdr:from>
    <xdr:to xmlns:xdr="http://schemas.openxmlformats.org/drawingml/2006/spreadsheetDrawing">
      <xdr:col>67</xdr:col>
      <xdr:colOff>101600</xdr:colOff>
      <xdr:row>98</xdr:row>
      <xdr:rowOff>78105</xdr:rowOff>
    </xdr:to>
    <xdr:sp macro="" textlink="">
      <xdr:nvSpPr>
        <xdr:cNvPr id="703" name="フローチャート: 判断 702"/>
        <xdr:cNvSpPr/>
      </xdr:nvSpPr>
      <xdr:spPr>
        <a:xfrm>
          <a:off x="12763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69215</xdr:rowOff>
    </xdr:from>
    <xdr:ext cx="534035" cy="259080"/>
    <xdr:sp macro="" textlink="">
      <xdr:nvSpPr>
        <xdr:cNvPr id="704" name="テキスト ボックス 703"/>
        <xdr:cNvSpPr txBox="1"/>
      </xdr:nvSpPr>
      <xdr:spPr>
        <a:xfrm>
          <a:off x="12546965" y="16871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47625</xdr:rowOff>
    </xdr:from>
    <xdr:to xmlns:xdr="http://schemas.openxmlformats.org/drawingml/2006/spreadsheetDrawing">
      <xdr:col>85</xdr:col>
      <xdr:colOff>177800</xdr:colOff>
      <xdr:row>97</xdr:row>
      <xdr:rowOff>149225</xdr:rowOff>
    </xdr:to>
    <xdr:sp macro="" textlink="">
      <xdr:nvSpPr>
        <xdr:cNvPr id="710" name="楕円 709"/>
        <xdr:cNvSpPr/>
      </xdr:nvSpPr>
      <xdr:spPr>
        <a:xfrm>
          <a:off x="162687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26035</xdr:rowOff>
    </xdr:from>
    <xdr:ext cx="534670" cy="259080"/>
    <xdr:sp macro="" textlink="">
      <xdr:nvSpPr>
        <xdr:cNvPr id="711" name="積立金該当値テキスト"/>
        <xdr:cNvSpPr txBox="1"/>
      </xdr:nvSpPr>
      <xdr:spPr>
        <a:xfrm>
          <a:off x="16370300" y="16656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20955</xdr:rowOff>
    </xdr:from>
    <xdr:to xmlns:xdr="http://schemas.openxmlformats.org/drawingml/2006/spreadsheetDrawing">
      <xdr:col>81</xdr:col>
      <xdr:colOff>101600</xdr:colOff>
      <xdr:row>97</xdr:row>
      <xdr:rowOff>122555</xdr:rowOff>
    </xdr:to>
    <xdr:sp macro="" textlink="">
      <xdr:nvSpPr>
        <xdr:cNvPr id="712" name="楕円 711"/>
        <xdr:cNvSpPr/>
      </xdr:nvSpPr>
      <xdr:spPr>
        <a:xfrm>
          <a:off x="15430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113665</xdr:rowOff>
    </xdr:from>
    <xdr:ext cx="534035" cy="258445"/>
    <xdr:sp macro="" textlink="">
      <xdr:nvSpPr>
        <xdr:cNvPr id="713" name="テキスト ボックス 712"/>
        <xdr:cNvSpPr txBox="1"/>
      </xdr:nvSpPr>
      <xdr:spPr>
        <a:xfrm>
          <a:off x="15213965" y="16744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61595</xdr:rowOff>
    </xdr:from>
    <xdr:to xmlns:xdr="http://schemas.openxmlformats.org/drawingml/2006/spreadsheetDrawing">
      <xdr:col>76</xdr:col>
      <xdr:colOff>165100</xdr:colOff>
      <xdr:row>97</xdr:row>
      <xdr:rowOff>163195</xdr:rowOff>
    </xdr:to>
    <xdr:sp macro="" textlink="">
      <xdr:nvSpPr>
        <xdr:cNvPr id="714" name="楕円 713"/>
        <xdr:cNvSpPr/>
      </xdr:nvSpPr>
      <xdr:spPr>
        <a:xfrm>
          <a:off x="14541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8255</xdr:rowOff>
    </xdr:from>
    <xdr:ext cx="534035" cy="258445"/>
    <xdr:sp macro="" textlink="">
      <xdr:nvSpPr>
        <xdr:cNvPr id="715" name="テキスト ボックス 714"/>
        <xdr:cNvSpPr txBox="1"/>
      </xdr:nvSpPr>
      <xdr:spPr>
        <a:xfrm>
          <a:off x="14324965" y="1646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121285</xdr:rowOff>
    </xdr:from>
    <xdr:to xmlns:xdr="http://schemas.openxmlformats.org/drawingml/2006/spreadsheetDrawing">
      <xdr:col>72</xdr:col>
      <xdr:colOff>38100</xdr:colOff>
      <xdr:row>99</xdr:row>
      <xdr:rowOff>52070</xdr:rowOff>
    </xdr:to>
    <xdr:sp macro="" textlink="">
      <xdr:nvSpPr>
        <xdr:cNvPr id="716" name="楕円 715"/>
        <xdr:cNvSpPr/>
      </xdr:nvSpPr>
      <xdr:spPr>
        <a:xfrm>
          <a:off x="13652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42545</xdr:rowOff>
    </xdr:from>
    <xdr:ext cx="469265" cy="258445"/>
    <xdr:sp macro="" textlink="">
      <xdr:nvSpPr>
        <xdr:cNvPr id="717" name="テキスト ボックス 716"/>
        <xdr:cNvSpPr txBox="1"/>
      </xdr:nvSpPr>
      <xdr:spPr>
        <a:xfrm>
          <a:off x="13468350" y="17016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135255</xdr:rowOff>
    </xdr:from>
    <xdr:to xmlns:xdr="http://schemas.openxmlformats.org/drawingml/2006/spreadsheetDrawing">
      <xdr:col>67</xdr:col>
      <xdr:colOff>101600</xdr:colOff>
      <xdr:row>98</xdr:row>
      <xdr:rowOff>65405</xdr:rowOff>
    </xdr:to>
    <xdr:sp macro="" textlink="">
      <xdr:nvSpPr>
        <xdr:cNvPr id="718" name="楕円 717"/>
        <xdr:cNvSpPr/>
      </xdr:nvSpPr>
      <xdr:spPr>
        <a:xfrm>
          <a:off x="12763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81915</xdr:rowOff>
    </xdr:from>
    <xdr:ext cx="534035" cy="259080"/>
    <xdr:sp macro="" textlink="">
      <xdr:nvSpPr>
        <xdr:cNvPr id="719" name="テキスト ボックス 718"/>
        <xdr:cNvSpPr txBox="1"/>
      </xdr:nvSpPr>
      <xdr:spPr>
        <a:xfrm>
          <a:off x="12546965" y="16541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1" name="テキスト ボックス 73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3" name="テキスト ボックス 73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5" name="テキスト ボックス 73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7" name="テキスト ボックス 73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59690</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2159595" y="5546090"/>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42"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6350</xdr:rowOff>
    </xdr:from>
    <xdr:ext cx="534670" cy="258445"/>
    <xdr:sp macro="" textlink="">
      <xdr:nvSpPr>
        <xdr:cNvPr id="744" name="投資及び出資金最大値テキスト"/>
        <xdr:cNvSpPr txBox="1"/>
      </xdr:nvSpPr>
      <xdr:spPr>
        <a:xfrm>
          <a:off x="22212300" y="5321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59690</xdr:rowOff>
    </xdr:from>
    <xdr:to xmlns:xdr="http://schemas.openxmlformats.org/drawingml/2006/spreadsheetDrawing">
      <xdr:col>116</xdr:col>
      <xdr:colOff>152400</xdr:colOff>
      <xdr:row>32</xdr:row>
      <xdr:rowOff>59690</xdr:rowOff>
    </xdr:to>
    <xdr:cxnSp macro="">
      <xdr:nvCxnSpPr>
        <xdr:cNvPr id="745" name="直線コネクタ 744"/>
        <xdr:cNvCxnSpPr/>
      </xdr:nvCxnSpPr>
      <xdr:spPr>
        <a:xfrm>
          <a:off x="22072600" y="554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109220</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flipV="1">
          <a:off x="21323300" y="662432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123825</xdr:rowOff>
    </xdr:from>
    <xdr:ext cx="469900" cy="258445"/>
    <xdr:sp macro="" textlink="">
      <xdr:nvSpPr>
        <xdr:cNvPr id="747" name="投資及び出資金平均値テキスト"/>
        <xdr:cNvSpPr txBox="1"/>
      </xdr:nvSpPr>
      <xdr:spPr>
        <a:xfrm>
          <a:off x="22212300" y="6296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100965</xdr:rowOff>
    </xdr:from>
    <xdr:to xmlns:xdr="http://schemas.openxmlformats.org/drawingml/2006/spreadsheetDrawing">
      <xdr:col>116</xdr:col>
      <xdr:colOff>114300</xdr:colOff>
      <xdr:row>38</xdr:row>
      <xdr:rowOff>31115</xdr:rowOff>
    </xdr:to>
    <xdr:sp macro="" textlink="">
      <xdr:nvSpPr>
        <xdr:cNvPr id="748" name="フローチャート: 判断 747"/>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97790</xdr:rowOff>
    </xdr:from>
    <xdr:to xmlns:xdr="http://schemas.openxmlformats.org/drawingml/2006/spreadsheetDrawing">
      <xdr:col>112</xdr:col>
      <xdr:colOff>38100</xdr:colOff>
      <xdr:row>38</xdr:row>
      <xdr:rowOff>27305</xdr:rowOff>
    </xdr:to>
    <xdr:sp macro="" textlink="">
      <xdr:nvSpPr>
        <xdr:cNvPr id="750" name="フローチャート: 判断 749"/>
        <xdr:cNvSpPr/>
      </xdr:nvSpPr>
      <xdr:spPr>
        <a:xfrm>
          <a:off x="21272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43815</xdr:rowOff>
    </xdr:from>
    <xdr:ext cx="469265" cy="258445"/>
    <xdr:sp macro="" textlink="">
      <xdr:nvSpPr>
        <xdr:cNvPr id="751" name="テキスト ボックス 750"/>
        <xdr:cNvSpPr txBox="1"/>
      </xdr:nvSpPr>
      <xdr:spPr>
        <a:xfrm>
          <a:off x="21088350" y="6216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76835</xdr:rowOff>
    </xdr:from>
    <xdr:to xmlns:xdr="http://schemas.openxmlformats.org/drawingml/2006/spreadsheetDrawing">
      <xdr:col>107</xdr:col>
      <xdr:colOff>101600</xdr:colOff>
      <xdr:row>38</xdr:row>
      <xdr:rowOff>6985</xdr:rowOff>
    </xdr:to>
    <xdr:sp macro="" textlink="">
      <xdr:nvSpPr>
        <xdr:cNvPr id="753" name="フローチャート: 判断 752"/>
        <xdr:cNvSpPr/>
      </xdr:nvSpPr>
      <xdr:spPr>
        <a:xfrm>
          <a:off x="2038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23495</xdr:rowOff>
    </xdr:from>
    <xdr:ext cx="469265" cy="259080"/>
    <xdr:sp macro="" textlink="">
      <xdr:nvSpPr>
        <xdr:cNvPr id="754" name="テキスト ボックス 753"/>
        <xdr:cNvSpPr txBox="1"/>
      </xdr:nvSpPr>
      <xdr:spPr>
        <a:xfrm>
          <a:off x="20199350" y="6195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151765</xdr:rowOff>
    </xdr:from>
    <xdr:to xmlns:xdr="http://schemas.openxmlformats.org/drawingml/2006/spreadsheetDrawing">
      <xdr:col>102</xdr:col>
      <xdr:colOff>165100</xdr:colOff>
      <xdr:row>38</xdr:row>
      <xdr:rowOff>81915</xdr:rowOff>
    </xdr:to>
    <xdr:sp macro="" textlink="">
      <xdr:nvSpPr>
        <xdr:cNvPr id="756" name="フローチャート: 判断 755"/>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98425</xdr:rowOff>
    </xdr:from>
    <xdr:ext cx="469265" cy="258445"/>
    <xdr:sp macro="" textlink="">
      <xdr:nvSpPr>
        <xdr:cNvPr id="757" name="テキスト ボックス 756"/>
        <xdr:cNvSpPr txBox="1"/>
      </xdr:nvSpPr>
      <xdr:spPr>
        <a:xfrm>
          <a:off x="19310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166370</xdr:rowOff>
    </xdr:from>
    <xdr:to xmlns:xdr="http://schemas.openxmlformats.org/drawingml/2006/spreadsheetDrawing">
      <xdr:col>98</xdr:col>
      <xdr:colOff>38100</xdr:colOff>
      <xdr:row>38</xdr:row>
      <xdr:rowOff>96520</xdr:rowOff>
    </xdr:to>
    <xdr:sp macro="" textlink="">
      <xdr:nvSpPr>
        <xdr:cNvPr id="758" name="フローチャート: 判断 757"/>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113030</xdr:rowOff>
    </xdr:from>
    <xdr:ext cx="469265" cy="259080"/>
    <xdr:sp macro="" textlink="">
      <xdr:nvSpPr>
        <xdr:cNvPr id="759" name="テキスト ボックス 758"/>
        <xdr:cNvSpPr txBox="1"/>
      </xdr:nvSpPr>
      <xdr:spPr>
        <a:xfrm>
          <a:off x="18421350" y="6285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57785</xdr:rowOff>
    </xdr:from>
    <xdr:to xmlns:xdr="http://schemas.openxmlformats.org/drawingml/2006/spreadsheetDrawing">
      <xdr:col>116</xdr:col>
      <xdr:colOff>114300</xdr:colOff>
      <xdr:row>38</xdr:row>
      <xdr:rowOff>159385</xdr:rowOff>
    </xdr:to>
    <xdr:sp macro="" textlink="">
      <xdr:nvSpPr>
        <xdr:cNvPr id="765" name="楕円 764"/>
        <xdr:cNvSpPr/>
      </xdr:nvSpPr>
      <xdr:spPr>
        <a:xfrm>
          <a:off x="22110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144145</xdr:rowOff>
    </xdr:from>
    <xdr:ext cx="378460" cy="258445"/>
    <xdr:sp macro="" textlink="">
      <xdr:nvSpPr>
        <xdr:cNvPr id="766" name="投資及び出資金該当値テキスト"/>
        <xdr:cNvSpPr txBox="1"/>
      </xdr:nvSpPr>
      <xdr:spPr>
        <a:xfrm>
          <a:off x="22212300" y="64877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8" name="テキスト ボックス 76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0" name="テキスト ボックス 76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2" name="テキスト ボックス 77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4" name="テキスト ボックス 77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6" name="テキスト ボックス 78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8" name="テキスト ボックス 78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90" name="テキスト ボックス 78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2" name="テキスト ボックス 79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144145</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7166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90805</xdr:rowOff>
    </xdr:from>
    <xdr:ext cx="534670" cy="258445"/>
    <xdr:sp macro="" textlink="">
      <xdr:nvSpPr>
        <xdr:cNvPr id="801" name="貸付金最大値テキスト"/>
        <xdr:cNvSpPr txBox="1"/>
      </xdr:nvSpPr>
      <xdr:spPr>
        <a:xfrm>
          <a:off x="22212300" y="8491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144145</xdr:rowOff>
    </xdr:from>
    <xdr:to xmlns:xdr="http://schemas.openxmlformats.org/drawingml/2006/spreadsheetDrawing">
      <xdr:col>116</xdr:col>
      <xdr:colOff>152400</xdr:colOff>
      <xdr:row>50</xdr:row>
      <xdr:rowOff>144145</xdr:rowOff>
    </xdr:to>
    <xdr:cxnSp macro="">
      <xdr:nvCxnSpPr>
        <xdr:cNvPr id="802" name="直線コネクタ 801"/>
        <xdr:cNvCxnSpPr/>
      </xdr:nvCxnSpPr>
      <xdr:spPr>
        <a:xfrm>
          <a:off x="22072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36830</xdr:rowOff>
    </xdr:from>
    <xdr:to xmlns:xdr="http://schemas.openxmlformats.org/drawingml/2006/spreadsheetDrawing">
      <xdr:col>116</xdr:col>
      <xdr:colOff>63500</xdr:colOff>
      <xdr:row>59</xdr:row>
      <xdr:rowOff>38735</xdr:rowOff>
    </xdr:to>
    <xdr:cxnSp macro="">
      <xdr:nvCxnSpPr>
        <xdr:cNvPr id="803" name="直線コネクタ 802"/>
        <xdr:cNvCxnSpPr/>
      </xdr:nvCxnSpPr>
      <xdr:spPr>
        <a:xfrm flipV="1">
          <a:off x="21323300" y="101523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19050</xdr:rowOff>
    </xdr:from>
    <xdr:ext cx="469900" cy="258445"/>
    <xdr:sp macro="" textlink="">
      <xdr:nvSpPr>
        <xdr:cNvPr id="804" name="貸付金平均値テキスト"/>
        <xdr:cNvSpPr txBox="1"/>
      </xdr:nvSpPr>
      <xdr:spPr>
        <a:xfrm>
          <a:off x="22212300" y="97917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167640</xdr:rowOff>
    </xdr:from>
    <xdr:to xmlns:xdr="http://schemas.openxmlformats.org/drawingml/2006/spreadsheetDrawing">
      <xdr:col>116</xdr:col>
      <xdr:colOff>114300</xdr:colOff>
      <xdr:row>58</xdr:row>
      <xdr:rowOff>97790</xdr:rowOff>
    </xdr:to>
    <xdr:sp macro="" textlink="">
      <xdr:nvSpPr>
        <xdr:cNvPr id="805" name="フローチャート: 判断 804"/>
        <xdr:cNvSpPr/>
      </xdr:nvSpPr>
      <xdr:spPr>
        <a:xfrm>
          <a:off x="22110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73660</xdr:rowOff>
    </xdr:from>
    <xdr:to xmlns:xdr="http://schemas.openxmlformats.org/drawingml/2006/spreadsheetDrawing">
      <xdr:col>111</xdr:col>
      <xdr:colOff>177800</xdr:colOff>
      <xdr:row>59</xdr:row>
      <xdr:rowOff>38735</xdr:rowOff>
    </xdr:to>
    <xdr:cxnSp macro="">
      <xdr:nvCxnSpPr>
        <xdr:cNvPr id="806" name="直線コネクタ 805"/>
        <xdr:cNvCxnSpPr/>
      </xdr:nvCxnSpPr>
      <xdr:spPr>
        <a:xfrm>
          <a:off x="20434300" y="984631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165100</xdr:rowOff>
    </xdr:from>
    <xdr:to xmlns:xdr="http://schemas.openxmlformats.org/drawingml/2006/spreadsheetDrawing">
      <xdr:col>112</xdr:col>
      <xdr:colOff>38100</xdr:colOff>
      <xdr:row>58</xdr:row>
      <xdr:rowOff>95250</xdr:rowOff>
    </xdr:to>
    <xdr:sp macro="" textlink="">
      <xdr:nvSpPr>
        <xdr:cNvPr id="807" name="フローチャート: 判断 806"/>
        <xdr:cNvSpPr/>
      </xdr:nvSpPr>
      <xdr:spPr>
        <a:xfrm>
          <a:off x="21272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111760</xdr:rowOff>
    </xdr:from>
    <xdr:ext cx="469265" cy="258445"/>
    <xdr:sp macro="" textlink="">
      <xdr:nvSpPr>
        <xdr:cNvPr id="808" name="テキスト ボックス 807"/>
        <xdr:cNvSpPr txBox="1"/>
      </xdr:nvSpPr>
      <xdr:spPr>
        <a:xfrm>
          <a:off x="21088350" y="9712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73660</xdr:rowOff>
    </xdr:from>
    <xdr:to xmlns:xdr="http://schemas.openxmlformats.org/drawingml/2006/spreadsheetDrawing">
      <xdr:col>107</xdr:col>
      <xdr:colOff>50800</xdr:colOff>
      <xdr:row>57</xdr:row>
      <xdr:rowOff>77470</xdr:rowOff>
    </xdr:to>
    <xdr:cxnSp macro="">
      <xdr:nvCxnSpPr>
        <xdr:cNvPr id="809" name="直線コネクタ 808"/>
        <xdr:cNvCxnSpPr/>
      </xdr:nvCxnSpPr>
      <xdr:spPr>
        <a:xfrm flipV="1">
          <a:off x="19545300" y="9846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125095</xdr:rowOff>
    </xdr:from>
    <xdr:to xmlns:xdr="http://schemas.openxmlformats.org/drawingml/2006/spreadsheetDrawing">
      <xdr:col>107</xdr:col>
      <xdr:colOff>101600</xdr:colOff>
      <xdr:row>58</xdr:row>
      <xdr:rowOff>55245</xdr:rowOff>
    </xdr:to>
    <xdr:sp macro="" textlink="">
      <xdr:nvSpPr>
        <xdr:cNvPr id="810" name="フローチャート: 判断 809"/>
        <xdr:cNvSpPr/>
      </xdr:nvSpPr>
      <xdr:spPr>
        <a:xfrm>
          <a:off x="20383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46355</xdr:rowOff>
    </xdr:from>
    <xdr:ext cx="469265" cy="259080"/>
    <xdr:sp macro="" textlink="">
      <xdr:nvSpPr>
        <xdr:cNvPr id="811" name="テキスト ボックス 810"/>
        <xdr:cNvSpPr txBox="1"/>
      </xdr:nvSpPr>
      <xdr:spPr>
        <a:xfrm>
          <a:off x="20199350" y="9990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77470</xdr:rowOff>
    </xdr:from>
    <xdr:to xmlns:xdr="http://schemas.openxmlformats.org/drawingml/2006/spreadsheetDrawing">
      <xdr:col>102</xdr:col>
      <xdr:colOff>114300</xdr:colOff>
      <xdr:row>57</xdr:row>
      <xdr:rowOff>81280</xdr:rowOff>
    </xdr:to>
    <xdr:cxnSp macro="">
      <xdr:nvCxnSpPr>
        <xdr:cNvPr id="812" name="直線コネクタ 811"/>
        <xdr:cNvCxnSpPr/>
      </xdr:nvCxnSpPr>
      <xdr:spPr>
        <a:xfrm flipV="1">
          <a:off x="18656300" y="9850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133985</xdr:rowOff>
    </xdr:from>
    <xdr:to xmlns:xdr="http://schemas.openxmlformats.org/drawingml/2006/spreadsheetDrawing">
      <xdr:col>102</xdr:col>
      <xdr:colOff>165100</xdr:colOff>
      <xdr:row>58</xdr:row>
      <xdr:rowOff>64135</xdr:rowOff>
    </xdr:to>
    <xdr:sp macro="" textlink="">
      <xdr:nvSpPr>
        <xdr:cNvPr id="813" name="フローチャート: 判断 812"/>
        <xdr:cNvSpPr/>
      </xdr:nvSpPr>
      <xdr:spPr>
        <a:xfrm>
          <a:off x="19494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55245</xdr:rowOff>
    </xdr:from>
    <xdr:ext cx="469265" cy="258445"/>
    <xdr:sp macro="" textlink="">
      <xdr:nvSpPr>
        <xdr:cNvPr id="814" name="テキスト ボックス 813"/>
        <xdr:cNvSpPr txBox="1"/>
      </xdr:nvSpPr>
      <xdr:spPr>
        <a:xfrm>
          <a:off x="19310350" y="9999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128905</xdr:rowOff>
    </xdr:from>
    <xdr:to xmlns:xdr="http://schemas.openxmlformats.org/drawingml/2006/spreadsheetDrawing">
      <xdr:col>98</xdr:col>
      <xdr:colOff>38100</xdr:colOff>
      <xdr:row>58</xdr:row>
      <xdr:rowOff>59055</xdr:rowOff>
    </xdr:to>
    <xdr:sp macro="" textlink="">
      <xdr:nvSpPr>
        <xdr:cNvPr id="815" name="フローチャート: 判断 814"/>
        <xdr:cNvSpPr/>
      </xdr:nvSpPr>
      <xdr:spPr>
        <a:xfrm>
          <a:off x="18605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50165</xdr:rowOff>
    </xdr:from>
    <xdr:ext cx="469265" cy="259080"/>
    <xdr:sp macro="" textlink="">
      <xdr:nvSpPr>
        <xdr:cNvPr id="816" name="テキスト ボックス 815"/>
        <xdr:cNvSpPr txBox="1"/>
      </xdr:nvSpPr>
      <xdr:spPr>
        <a:xfrm>
          <a:off x="18421350" y="9994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22" name="楕円 821"/>
        <xdr:cNvSpPr/>
      </xdr:nvSpPr>
      <xdr:spPr>
        <a:xfrm>
          <a:off x="22110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72390</xdr:rowOff>
    </xdr:from>
    <xdr:ext cx="378460" cy="259080"/>
    <xdr:sp macro="" textlink="">
      <xdr:nvSpPr>
        <xdr:cNvPr id="823" name="貸付金該当値テキスト"/>
        <xdr:cNvSpPr txBox="1"/>
      </xdr:nvSpPr>
      <xdr:spPr>
        <a:xfrm>
          <a:off x="22212300" y="10016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159385</xdr:rowOff>
    </xdr:from>
    <xdr:to xmlns:xdr="http://schemas.openxmlformats.org/drawingml/2006/spreadsheetDrawing">
      <xdr:col>112</xdr:col>
      <xdr:colOff>38100</xdr:colOff>
      <xdr:row>59</xdr:row>
      <xdr:rowOff>89535</xdr:rowOff>
    </xdr:to>
    <xdr:sp macro="" textlink="">
      <xdr:nvSpPr>
        <xdr:cNvPr id="824" name="楕円 823"/>
        <xdr:cNvSpPr/>
      </xdr:nvSpPr>
      <xdr:spPr>
        <a:xfrm>
          <a:off x="21272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80645</xdr:rowOff>
    </xdr:from>
    <xdr:ext cx="378460" cy="259080"/>
    <xdr:sp macro="" textlink="">
      <xdr:nvSpPr>
        <xdr:cNvPr id="825" name="テキスト ボックス 824"/>
        <xdr:cNvSpPr txBox="1"/>
      </xdr:nvSpPr>
      <xdr:spPr>
        <a:xfrm>
          <a:off x="21134070" y="10196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22860</xdr:rowOff>
    </xdr:from>
    <xdr:to xmlns:xdr="http://schemas.openxmlformats.org/drawingml/2006/spreadsheetDrawing">
      <xdr:col>107</xdr:col>
      <xdr:colOff>101600</xdr:colOff>
      <xdr:row>57</xdr:row>
      <xdr:rowOff>124460</xdr:rowOff>
    </xdr:to>
    <xdr:sp macro="" textlink="">
      <xdr:nvSpPr>
        <xdr:cNvPr id="826" name="楕円 825"/>
        <xdr:cNvSpPr/>
      </xdr:nvSpPr>
      <xdr:spPr>
        <a:xfrm>
          <a:off x="20383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140970</xdr:rowOff>
    </xdr:from>
    <xdr:ext cx="469265" cy="259080"/>
    <xdr:sp macro="" textlink="">
      <xdr:nvSpPr>
        <xdr:cNvPr id="827" name="テキスト ボックス 826"/>
        <xdr:cNvSpPr txBox="1"/>
      </xdr:nvSpPr>
      <xdr:spPr>
        <a:xfrm>
          <a:off x="20199350" y="957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26670</xdr:rowOff>
    </xdr:from>
    <xdr:to xmlns:xdr="http://schemas.openxmlformats.org/drawingml/2006/spreadsheetDrawing">
      <xdr:col>102</xdr:col>
      <xdr:colOff>165100</xdr:colOff>
      <xdr:row>57</xdr:row>
      <xdr:rowOff>128270</xdr:rowOff>
    </xdr:to>
    <xdr:sp macro="" textlink="">
      <xdr:nvSpPr>
        <xdr:cNvPr id="828" name="楕円 827"/>
        <xdr:cNvSpPr/>
      </xdr:nvSpPr>
      <xdr:spPr>
        <a:xfrm>
          <a:off x="19494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144780</xdr:rowOff>
    </xdr:from>
    <xdr:ext cx="469265" cy="258445"/>
    <xdr:sp macro="" textlink="">
      <xdr:nvSpPr>
        <xdr:cNvPr id="829" name="テキスト ボックス 828"/>
        <xdr:cNvSpPr txBox="1"/>
      </xdr:nvSpPr>
      <xdr:spPr>
        <a:xfrm>
          <a:off x="19310350" y="9574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30480</xdr:rowOff>
    </xdr:from>
    <xdr:to xmlns:xdr="http://schemas.openxmlformats.org/drawingml/2006/spreadsheetDrawing">
      <xdr:col>98</xdr:col>
      <xdr:colOff>38100</xdr:colOff>
      <xdr:row>57</xdr:row>
      <xdr:rowOff>132080</xdr:rowOff>
    </xdr:to>
    <xdr:sp macro="" textlink="">
      <xdr:nvSpPr>
        <xdr:cNvPr id="830" name="楕円 829"/>
        <xdr:cNvSpPr/>
      </xdr:nvSpPr>
      <xdr:spPr>
        <a:xfrm>
          <a:off x="18605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148590</xdr:rowOff>
    </xdr:from>
    <xdr:ext cx="469265" cy="259080"/>
    <xdr:sp macro="" textlink="">
      <xdr:nvSpPr>
        <xdr:cNvPr id="831" name="テキスト ボックス 830"/>
        <xdr:cNvSpPr txBox="1"/>
      </xdr:nvSpPr>
      <xdr:spPr>
        <a:xfrm>
          <a:off x="18421350" y="9578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0" name="テキスト ボックス 83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2" name="テキスト ボックス 84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3" name="直線コネクタ 842"/>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168910</xdr:rowOff>
    </xdr:from>
    <xdr:ext cx="531495" cy="258445"/>
    <xdr:sp macro="" textlink="">
      <xdr:nvSpPr>
        <xdr:cNvPr id="844" name="テキスト ボックス 843"/>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5" name="直線コネクタ 844"/>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54610</xdr:rowOff>
    </xdr:from>
    <xdr:ext cx="531495" cy="258445"/>
    <xdr:sp macro="" textlink="">
      <xdr:nvSpPr>
        <xdr:cNvPr id="846" name="テキスト ボックス 845"/>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7" name="直線コネクタ 846"/>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111760</xdr:rowOff>
    </xdr:from>
    <xdr:ext cx="531495" cy="258445"/>
    <xdr:sp macro="" textlink="">
      <xdr:nvSpPr>
        <xdr:cNvPr id="848" name="テキスト ボックス 847"/>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9" name="直線コネクタ 848"/>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168910</xdr:rowOff>
    </xdr:from>
    <xdr:ext cx="531495" cy="258445"/>
    <xdr:sp macro="" textlink="">
      <xdr:nvSpPr>
        <xdr:cNvPr id="850" name="テキスト ボックス 849"/>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2" name="テキスト ボックス 85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116205</xdr:rowOff>
    </xdr:from>
    <xdr:to xmlns:xdr="http://schemas.openxmlformats.org/drawingml/2006/spreadsheetDrawing">
      <xdr:col>116</xdr:col>
      <xdr:colOff>62865</xdr:colOff>
      <xdr:row>79</xdr:row>
      <xdr:rowOff>68580</xdr:rowOff>
    </xdr:to>
    <xdr:cxnSp macro="">
      <xdr:nvCxnSpPr>
        <xdr:cNvPr id="854" name="直線コネクタ 853"/>
        <xdr:cNvCxnSpPr/>
      </xdr:nvCxnSpPr>
      <xdr:spPr>
        <a:xfrm flipV="1">
          <a:off x="22159595" y="1246060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72390</xdr:rowOff>
    </xdr:from>
    <xdr:ext cx="534670" cy="259080"/>
    <xdr:sp macro="" textlink="">
      <xdr:nvSpPr>
        <xdr:cNvPr id="855" name="繰出金最小値テキスト"/>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68580</xdr:rowOff>
    </xdr:from>
    <xdr:to xmlns:xdr="http://schemas.openxmlformats.org/drawingml/2006/spreadsheetDrawing">
      <xdr:col>116</xdr:col>
      <xdr:colOff>152400</xdr:colOff>
      <xdr:row>79</xdr:row>
      <xdr:rowOff>68580</xdr:rowOff>
    </xdr:to>
    <xdr:cxnSp macro="">
      <xdr:nvCxnSpPr>
        <xdr:cNvPr id="856" name="直線コネクタ 855"/>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71</xdr:row>
      <xdr:rowOff>63500</xdr:rowOff>
    </xdr:from>
    <xdr:ext cx="534670" cy="258445"/>
    <xdr:sp macro="" textlink="">
      <xdr:nvSpPr>
        <xdr:cNvPr id="857" name="繰出金最大値テキスト"/>
        <xdr:cNvSpPr txBox="1"/>
      </xdr:nvSpPr>
      <xdr:spPr>
        <a:xfrm>
          <a:off x="22212300" y="12236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116205</xdr:rowOff>
    </xdr:from>
    <xdr:to xmlns:xdr="http://schemas.openxmlformats.org/drawingml/2006/spreadsheetDrawing">
      <xdr:col>116</xdr:col>
      <xdr:colOff>152400</xdr:colOff>
      <xdr:row>72</xdr:row>
      <xdr:rowOff>116205</xdr:rowOff>
    </xdr:to>
    <xdr:cxnSp macro="">
      <xdr:nvCxnSpPr>
        <xdr:cNvPr id="858" name="直線コネクタ 857"/>
        <xdr:cNvCxnSpPr/>
      </xdr:nvCxnSpPr>
      <xdr:spPr>
        <a:xfrm>
          <a:off x="22072600" y="1246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8255</xdr:rowOff>
    </xdr:from>
    <xdr:to xmlns:xdr="http://schemas.openxmlformats.org/drawingml/2006/spreadsheetDrawing">
      <xdr:col>116</xdr:col>
      <xdr:colOff>63500</xdr:colOff>
      <xdr:row>75</xdr:row>
      <xdr:rowOff>22860</xdr:rowOff>
    </xdr:to>
    <xdr:cxnSp macro="">
      <xdr:nvCxnSpPr>
        <xdr:cNvPr id="859" name="直線コネクタ 858"/>
        <xdr:cNvCxnSpPr/>
      </xdr:nvCxnSpPr>
      <xdr:spPr>
        <a:xfrm flipV="1">
          <a:off x="21323300" y="128670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29210</xdr:rowOff>
    </xdr:from>
    <xdr:ext cx="534670" cy="258445"/>
    <xdr:sp macro="" textlink="">
      <xdr:nvSpPr>
        <xdr:cNvPr id="860" name="繰出金平均値テキスト"/>
        <xdr:cNvSpPr txBox="1"/>
      </xdr:nvSpPr>
      <xdr:spPr>
        <a:xfrm>
          <a:off x="22212300" y="13059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50800</xdr:rowOff>
    </xdr:from>
    <xdr:to xmlns:xdr="http://schemas.openxmlformats.org/drawingml/2006/spreadsheetDrawing">
      <xdr:col>116</xdr:col>
      <xdr:colOff>114300</xdr:colOff>
      <xdr:row>76</xdr:row>
      <xdr:rowOff>152400</xdr:rowOff>
    </xdr:to>
    <xdr:sp macro="" textlink="">
      <xdr:nvSpPr>
        <xdr:cNvPr id="861" name="フローチャート: 判断 860"/>
        <xdr:cNvSpPr/>
      </xdr:nvSpPr>
      <xdr:spPr>
        <a:xfrm>
          <a:off x="22110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18415</xdr:rowOff>
    </xdr:from>
    <xdr:to xmlns:xdr="http://schemas.openxmlformats.org/drawingml/2006/spreadsheetDrawing">
      <xdr:col>111</xdr:col>
      <xdr:colOff>177800</xdr:colOff>
      <xdr:row>75</xdr:row>
      <xdr:rowOff>22860</xdr:rowOff>
    </xdr:to>
    <xdr:cxnSp macro="">
      <xdr:nvCxnSpPr>
        <xdr:cNvPr id="862" name="直線コネクタ 861"/>
        <xdr:cNvCxnSpPr/>
      </xdr:nvCxnSpPr>
      <xdr:spPr>
        <a:xfrm>
          <a:off x="20434300" y="12877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62230</xdr:rowOff>
    </xdr:from>
    <xdr:to xmlns:xdr="http://schemas.openxmlformats.org/drawingml/2006/spreadsheetDrawing">
      <xdr:col>112</xdr:col>
      <xdr:colOff>38100</xdr:colOff>
      <xdr:row>76</xdr:row>
      <xdr:rowOff>163830</xdr:rowOff>
    </xdr:to>
    <xdr:sp macro="" textlink="">
      <xdr:nvSpPr>
        <xdr:cNvPr id="863" name="フローチャート: 判断 862"/>
        <xdr:cNvSpPr/>
      </xdr:nvSpPr>
      <xdr:spPr>
        <a:xfrm>
          <a:off x="21272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154940</xdr:rowOff>
    </xdr:from>
    <xdr:ext cx="534035" cy="258445"/>
    <xdr:sp macro="" textlink="">
      <xdr:nvSpPr>
        <xdr:cNvPr id="864" name="テキスト ボックス 863"/>
        <xdr:cNvSpPr txBox="1"/>
      </xdr:nvSpPr>
      <xdr:spPr>
        <a:xfrm>
          <a:off x="21055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82550</xdr:rowOff>
    </xdr:from>
    <xdr:to xmlns:xdr="http://schemas.openxmlformats.org/drawingml/2006/spreadsheetDrawing">
      <xdr:col>107</xdr:col>
      <xdr:colOff>50800</xdr:colOff>
      <xdr:row>75</xdr:row>
      <xdr:rowOff>18415</xdr:rowOff>
    </xdr:to>
    <xdr:cxnSp macro="">
      <xdr:nvCxnSpPr>
        <xdr:cNvPr id="865" name="直線コネクタ 864"/>
        <xdr:cNvCxnSpPr/>
      </xdr:nvCxnSpPr>
      <xdr:spPr>
        <a:xfrm>
          <a:off x="19545300" y="1276985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85090</xdr:rowOff>
    </xdr:from>
    <xdr:to xmlns:xdr="http://schemas.openxmlformats.org/drawingml/2006/spreadsheetDrawing">
      <xdr:col>107</xdr:col>
      <xdr:colOff>101600</xdr:colOff>
      <xdr:row>76</xdr:row>
      <xdr:rowOff>15240</xdr:rowOff>
    </xdr:to>
    <xdr:sp macro="" textlink="">
      <xdr:nvSpPr>
        <xdr:cNvPr id="866" name="フローチャート: 判断 865"/>
        <xdr:cNvSpPr/>
      </xdr:nvSpPr>
      <xdr:spPr>
        <a:xfrm>
          <a:off x="20383500" y="1294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6350</xdr:rowOff>
    </xdr:from>
    <xdr:ext cx="534035" cy="258445"/>
    <xdr:sp macro="" textlink="">
      <xdr:nvSpPr>
        <xdr:cNvPr id="867" name="テキスト ボックス 866"/>
        <xdr:cNvSpPr txBox="1"/>
      </xdr:nvSpPr>
      <xdr:spPr>
        <a:xfrm>
          <a:off x="20166965" y="13036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82550</xdr:rowOff>
    </xdr:from>
    <xdr:to xmlns:xdr="http://schemas.openxmlformats.org/drawingml/2006/spreadsheetDrawing">
      <xdr:col>102</xdr:col>
      <xdr:colOff>114300</xdr:colOff>
      <xdr:row>74</xdr:row>
      <xdr:rowOff>119380</xdr:rowOff>
    </xdr:to>
    <xdr:cxnSp macro="">
      <xdr:nvCxnSpPr>
        <xdr:cNvPr id="868" name="直線コネクタ 867"/>
        <xdr:cNvCxnSpPr/>
      </xdr:nvCxnSpPr>
      <xdr:spPr>
        <a:xfrm flipV="1">
          <a:off x="18656300" y="127698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121920</xdr:rowOff>
    </xdr:from>
    <xdr:to xmlns:xdr="http://schemas.openxmlformats.org/drawingml/2006/spreadsheetDrawing">
      <xdr:col>102</xdr:col>
      <xdr:colOff>165100</xdr:colOff>
      <xdr:row>75</xdr:row>
      <xdr:rowOff>52070</xdr:rowOff>
    </xdr:to>
    <xdr:sp macro="" textlink="">
      <xdr:nvSpPr>
        <xdr:cNvPr id="869" name="フローチャート: 判断 868"/>
        <xdr:cNvSpPr/>
      </xdr:nvSpPr>
      <xdr:spPr>
        <a:xfrm>
          <a:off x="194945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43180</xdr:rowOff>
    </xdr:from>
    <xdr:ext cx="534035" cy="258445"/>
    <xdr:sp macro="" textlink="">
      <xdr:nvSpPr>
        <xdr:cNvPr id="870" name="テキスト ボックス 869"/>
        <xdr:cNvSpPr txBox="1"/>
      </xdr:nvSpPr>
      <xdr:spPr>
        <a:xfrm>
          <a:off x="19277965" y="12901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118745</xdr:rowOff>
    </xdr:from>
    <xdr:to xmlns:xdr="http://schemas.openxmlformats.org/drawingml/2006/spreadsheetDrawing">
      <xdr:col>98</xdr:col>
      <xdr:colOff>38100</xdr:colOff>
      <xdr:row>75</xdr:row>
      <xdr:rowOff>48895</xdr:rowOff>
    </xdr:to>
    <xdr:sp macro="" textlink="">
      <xdr:nvSpPr>
        <xdr:cNvPr id="871" name="フローチャート: 判断 870"/>
        <xdr:cNvSpPr/>
      </xdr:nvSpPr>
      <xdr:spPr>
        <a:xfrm>
          <a:off x="18605500" y="128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40640</xdr:rowOff>
    </xdr:from>
    <xdr:ext cx="534035" cy="258445"/>
    <xdr:sp macro="" textlink="">
      <xdr:nvSpPr>
        <xdr:cNvPr id="872" name="テキスト ボックス 871"/>
        <xdr:cNvSpPr txBox="1"/>
      </xdr:nvSpPr>
      <xdr:spPr>
        <a:xfrm>
          <a:off x="18388965" y="12899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128905</xdr:rowOff>
    </xdr:from>
    <xdr:to xmlns:xdr="http://schemas.openxmlformats.org/drawingml/2006/spreadsheetDrawing">
      <xdr:col>116</xdr:col>
      <xdr:colOff>114300</xdr:colOff>
      <xdr:row>75</xdr:row>
      <xdr:rowOff>59055</xdr:rowOff>
    </xdr:to>
    <xdr:sp macro="" textlink="">
      <xdr:nvSpPr>
        <xdr:cNvPr id="878" name="楕円 877"/>
        <xdr:cNvSpPr/>
      </xdr:nvSpPr>
      <xdr:spPr>
        <a:xfrm>
          <a:off x="22110700" y="12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151765</xdr:rowOff>
    </xdr:from>
    <xdr:ext cx="534670" cy="259080"/>
    <xdr:sp macro="" textlink="">
      <xdr:nvSpPr>
        <xdr:cNvPr id="879" name="繰出金該当値テキスト"/>
        <xdr:cNvSpPr txBox="1"/>
      </xdr:nvSpPr>
      <xdr:spPr>
        <a:xfrm>
          <a:off x="22212300" y="12667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143510</xdr:rowOff>
    </xdr:from>
    <xdr:to xmlns:xdr="http://schemas.openxmlformats.org/drawingml/2006/spreadsheetDrawing">
      <xdr:col>112</xdr:col>
      <xdr:colOff>38100</xdr:colOff>
      <xdr:row>75</xdr:row>
      <xdr:rowOff>73660</xdr:rowOff>
    </xdr:to>
    <xdr:sp macro="" textlink="">
      <xdr:nvSpPr>
        <xdr:cNvPr id="880" name="楕円 879"/>
        <xdr:cNvSpPr/>
      </xdr:nvSpPr>
      <xdr:spPr>
        <a:xfrm>
          <a:off x="21272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90170</xdr:rowOff>
    </xdr:from>
    <xdr:ext cx="534035" cy="259080"/>
    <xdr:sp macro="" textlink="">
      <xdr:nvSpPr>
        <xdr:cNvPr id="881" name="テキスト ボックス 880"/>
        <xdr:cNvSpPr txBox="1"/>
      </xdr:nvSpPr>
      <xdr:spPr>
        <a:xfrm>
          <a:off x="21055965" y="1260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139065</xdr:rowOff>
    </xdr:from>
    <xdr:to xmlns:xdr="http://schemas.openxmlformats.org/drawingml/2006/spreadsheetDrawing">
      <xdr:col>107</xdr:col>
      <xdr:colOff>101600</xdr:colOff>
      <xdr:row>75</xdr:row>
      <xdr:rowOff>69215</xdr:rowOff>
    </xdr:to>
    <xdr:sp macro="" textlink="">
      <xdr:nvSpPr>
        <xdr:cNvPr id="882" name="楕円 881"/>
        <xdr:cNvSpPr/>
      </xdr:nvSpPr>
      <xdr:spPr>
        <a:xfrm>
          <a:off x="203835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86360</xdr:rowOff>
    </xdr:from>
    <xdr:ext cx="534035" cy="258445"/>
    <xdr:sp macro="" textlink="">
      <xdr:nvSpPr>
        <xdr:cNvPr id="883" name="テキスト ボックス 882"/>
        <xdr:cNvSpPr txBox="1"/>
      </xdr:nvSpPr>
      <xdr:spPr>
        <a:xfrm>
          <a:off x="20166965" y="12602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31750</xdr:rowOff>
    </xdr:from>
    <xdr:to xmlns:xdr="http://schemas.openxmlformats.org/drawingml/2006/spreadsheetDrawing">
      <xdr:col>102</xdr:col>
      <xdr:colOff>165100</xdr:colOff>
      <xdr:row>74</xdr:row>
      <xdr:rowOff>133350</xdr:rowOff>
    </xdr:to>
    <xdr:sp macro="" textlink="">
      <xdr:nvSpPr>
        <xdr:cNvPr id="884" name="楕円 883"/>
        <xdr:cNvSpPr/>
      </xdr:nvSpPr>
      <xdr:spPr>
        <a:xfrm>
          <a:off x="19494500" y="127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149860</xdr:rowOff>
    </xdr:from>
    <xdr:ext cx="534035" cy="259080"/>
    <xdr:sp macro="" textlink="">
      <xdr:nvSpPr>
        <xdr:cNvPr id="885" name="テキスト ボックス 884"/>
        <xdr:cNvSpPr txBox="1"/>
      </xdr:nvSpPr>
      <xdr:spPr>
        <a:xfrm>
          <a:off x="19277965" y="1249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68580</xdr:rowOff>
    </xdr:from>
    <xdr:to xmlns:xdr="http://schemas.openxmlformats.org/drawingml/2006/spreadsheetDrawing">
      <xdr:col>98</xdr:col>
      <xdr:colOff>38100</xdr:colOff>
      <xdr:row>74</xdr:row>
      <xdr:rowOff>170180</xdr:rowOff>
    </xdr:to>
    <xdr:sp macro="" textlink="">
      <xdr:nvSpPr>
        <xdr:cNvPr id="886" name="楕円 885"/>
        <xdr:cNvSpPr/>
      </xdr:nvSpPr>
      <xdr:spPr>
        <a:xfrm>
          <a:off x="186055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15240</xdr:rowOff>
    </xdr:from>
    <xdr:ext cx="534035" cy="259080"/>
    <xdr:sp macro="" textlink="">
      <xdr:nvSpPr>
        <xdr:cNvPr id="887" name="テキスト ボックス 886"/>
        <xdr:cNvSpPr txBox="1"/>
      </xdr:nvSpPr>
      <xdr:spPr>
        <a:xfrm>
          <a:off x="18388965" y="12531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6" name="テキスト ボックス 89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9" name="テキスト ボックス 898"/>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1" name="テキスト ボックス 900"/>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3" name="テキスト ボックス 912"/>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6" name="テキスト ボックス 915"/>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9" name="テキスト ボックス 918"/>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1" name="テキスト ボックス 920"/>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0" name="テキスト ボックス 929"/>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2" name="テキスト ボックス 931"/>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4" name="テキスト ボックス 933"/>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6" name="テキスト ボックス 935"/>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歳出決算総額に対する市民1人あたりコストは、51</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894</a:t>
          </a:r>
          <a:r>
            <a:rPr kumimoji="1" lang="ja-JP" altLang="ja-JP" sz="1000">
              <a:solidFill>
                <a:schemeClr val="dk1"/>
              </a:solidFill>
              <a:effectLst/>
              <a:latin typeface="+mn-lt"/>
              <a:ea typeface="+mn-ea"/>
              <a:cs typeface="+mn-cs"/>
            </a:rPr>
            <a:t>円となっている。</a:t>
          </a:r>
          <a:endParaRPr lang="ja-JP" altLang="ja-JP" sz="1000">
            <a:effectLst/>
          </a:endParaRPr>
        </a:p>
        <a:p>
          <a:r>
            <a:rPr lang="ja-JP" altLang="ja-JP" sz="1000">
              <a:solidFill>
                <a:schemeClr val="dk1"/>
              </a:solidFill>
              <a:effectLst/>
              <a:latin typeface="+mn-lt"/>
              <a:ea typeface="+mn-ea"/>
              <a:cs typeface="+mn-cs"/>
            </a:rPr>
            <a:t>　主な構成項目である人件費では、令和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の会計年度任用職員制度の実施に伴い大きく増加しており、類似団体内平均値と比較しても大きく上回っている状況で推移している。本市は広大な行政面積を有し、多数点在する公共施設における行政需要に見合う人員配置を行ってきたことが一因と考えられるが、少子高齢化、人口減少社会における事務事業の見直し、公共施設の統廃合等、多面的に検討・実施していく必要がある。</a:t>
          </a:r>
          <a:endParaRPr lang="ja-JP" altLang="ja-JP" sz="1000">
            <a:effectLst/>
          </a:endParaRPr>
        </a:p>
        <a:p>
          <a:r>
            <a:rPr kumimoji="1" lang="ja-JP" altLang="ja-JP" sz="1000">
              <a:solidFill>
                <a:schemeClr val="dk1"/>
              </a:solidFill>
              <a:effectLst/>
              <a:latin typeface="+mn-lt"/>
              <a:ea typeface="+mn-ea"/>
              <a:cs typeface="+mn-cs"/>
            </a:rPr>
            <a:t>　普通建設事業費については、幼保連携型認定こども園施設整備事業や公営住宅建設事業の実施に伴い、昨年度に比べ市民一人当たり</a:t>
          </a:r>
          <a:r>
            <a:rPr kumimoji="1" lang="en-US" altLang="ja-JP" sz="1000">
              <a:solidFill>
                <a:schemeClr val="dk1"/>
              </a:solidFill>
              <a:effectLst/>
              <a:latin typeface="+mn-lt"/>
              <a:ea typeface="+mn-ea"/>
              <a:cs typeface="+mn-cs"/>
            </a:rPr>
            <a:t>5,857</a:t>
          </a:r>
          <a:r>
            <a:rPr kumimoji="1" lang="ja-JP" altLang="ja-JP" sz="1000">
              <a:solidFill>
                <a:schemeClr val="dk1"/>
              </a:solidFill>
              <a:effectLst/>
              <a:latin typeface="+mn-lt"/>
              <a:ea typeface="+mn-ea"/>
              <a:cs typeface="+mn-cs"/>
            </a:rPr>
            <a:t>円増加し類似団体の値を</a:t>
          </a:r>
          <a:r>
            <a:rPr kumimoji="1" lang="en-US" altLang="ja-JP" sz="1000">
              <a:solidFill>
                <a:schemeClr val="dk1"/>
              </a:solidFill>
              <a:effectLst/>
              <a:latin typeface="+mn-lt"/>
              <a:ea typeface="+mn-ea"/>
              <a:cs typeface="+mn-cs"/>
            </a:rPr>
            <a:t>1,528</a:t>
          </a:r>
          <a:r>
            <a:rPr kumimoji="1" lang="ja-JP" altLang="ja-JP" sz="1000">
              <a:solidFill>
                <a:schemeClr val="dk1"/>
              </a:solidFill>
              <a:effectLst/>
              <a:latin typeface="+mn-lt"/>
              <a:ea typeface="+mn-ea"/>
              <a:cs typeface="+mn-cs"/>
            </a:rPr>
            <a:t>円上回っている。公共施設の多くが老朽化しており、補修や建替えに</a:t>
          </a:r>
          <a:r>
            <a:rPr lang="ja-JP" altLang="ja-JP" sz="1000">
              <a:solidFill>
                <a:schemeClr val="dk1"/>
              </a:solidFill>
              <a:effectLst/>
              <a:latin typeface="+mn-lt"/>
              <a:ea typeface="+mn-ea"/>
              <a:cs typeface="+mn-cs"/>
            </a:rPr>
            <a:t>多額の費用が必要となることが想定されるため、公共施設等総合管理計画や策定を進めている個別施設計画に基づき、十分な検討を重ねたうえで施設の集約・統廃合を進める必要がある。</a:t>
          </a:r>
          <a:endParaRPr lang="ja-JP" altLang="ja-JP" sz="1000">
            <a:effectLst/>
          </a:endParaRPr>
        </a:p>
        <a:p>
          <a:r>
            <a:rPr kumimoji="1" lang="ja-JP" altLang="ja-JP" sz="1000">
              <a:solidFill>
                <a:schemeClr val="dk1"/>
              </a:solidFill>
              <a:effectLst/>
              <a:latin typeface="+mn-lt"/>
              <a:ea typeface="+mn-ea"/>
              <a:cs typeface="+mn-cs"/>
            </a:rPr>
            <a:t>　公債費については、合併特例債の償還額増加などに伴い、昨年度に比べ市民一人当たり2,</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6円増加し類似団体の値を</a:t>
          </a:r>
          <a:r>
            <a:rPr kumimoji="1" lang="en-US" altLang="ja-JP" sz="1000">
              <a:solidFill>
                <a:schemeClr val="dk1"/>
              </a:solidFill>
              <a:effectLst/>
              <a:latin typeface="+mn-lt"/>
              <a:ea typeface="+mn-ea"/>
              <a:cs typeface="+mn-cs"/>
            </a:rPr>
            <a:t>5,774</a:t>
          </a:r>
          <a:r>
            <a:rPr kumimoji="1" lang="ja-JP" altLang="ja-JP" sz="1000">
              <a:solidFill>
                <a:schemeClr val="dk1"/>
              </a:solidFill>
              <a:effectLst/>
              <a:latin typeface="+mn-lt"/>
              <a:ea typeface="+mn-ea"/>
              <a:cs typeface="+mn-cs"/>
            </a:rPr>
            <a:t>円上回っている。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徳島県阿南市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69,954
69,592
279.25
37,014,203
36,228,756
447,553
20,894,623
37,515,045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151765</xdr:rowOff>
    </xdr:from>
    <xdr:to xmlns:xdr="http://schemas.openxmlformats.org/drawingml/2006/spreadsheetDrawing">
      <xdr:col>24</xdr:col>
      <xdr:colOff>62865</xdr:colOff>
      <xdr:row>38</xdr:row>
      <xdr:rowOff>38100</xdr:rowOff>
    </xdr:to>
    <xdr:cxnSp macro="">
      <xdr:nvCxnSpPr>
        <xdr:cNvPr id="54" name="直線コネクタ 53"/>
        <xdr:cNvCxnSpPr/>
      </xdr:nvCxnSpPr>
      <xdr:spPr>
        <a:xfrm flipV="1">
          <a:off x="4633595" y="54667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8445"/>
    <xdr:sp macro="" textlink="">
      <xdr:nvSpPr>
        <xdr:cNvPr id="55" name="議会費最小値テキスト"/>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6" name="直線コネクタ 55"/>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98425</xdr:rowOff>
    </xdr:from>
    <xdr:ext cx="469900" cy="258445"/>
    <xdr:sp macro="" textlink="">
      <xdr:nvSpPr>
        <xdr:cNvPr id="57" name="議会費最大値テキスト"/>
        <xdr:cNvSpPr txBox="1"/>
      </xdr:nvSpPr>
      <xdr:spPr>
        <a:xfrm>
          <a:off x="4686300" y="524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151765</xdr:rowOff>
    </xdr:from>
    <xdr:to xmlns:xdr="http://schemas.openxmlformats.org/drawingml/2006/spreadsheetDrawing">
      <xdr:col>24</xdr:col>
      <xdr:colOff>152400</xdr:colOff>
      <xdr:row>31</xdr:row>
      <xdr:rowOff>151765</xdr:rowOff>
    </xdr:to>
    <xdr:cxnSp macro="">
      <xdr:nvCxnSpPr>
        <xdr:cNvPr id="58" name="直線コネクタ 57"/>
        <xdr:cNvCxnSpPr/>
      </xdr:nvCxnSpPr>
      <xdr:spPr>
        <a:xfrm>
          <a:off x="4546600" y="546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36195</xdr:rowOff>
    </xdr:from>
    <xdr:to xmlns:xdr="http://schemas.openxmlformats.org/drawingml/2006/spreadsheetDrawing">
      <xdr:col>24</xdr:col>
      <xdr:colOff>63500</xdr:colOff>
      <xdr:row>33</xdr:row>
      <xdr:rowOff>44450</xdr:rowOff>
    </xdr:to>
    <xdr:cxnSp macro="">
      <xdr:nvCxnSpPr>
        <xdr:cNvPr id="59" name="直線コネクタ 58"/>
        <xdr:cNvCxnSpPr/>
      </xdr:nvCxnSpPr>
      <xdr:spPr>
        <a:xfrm>
          <a:off x="3797300" y="56940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37465</xdr:rowOff>
    </xdr:from>
    <xdr:ext cx="469900" cy="259080"/>
    <xdr:sp macro="" textlink="">
      <xdr:nvSpPr>
        <xdr:cNvPr id="60" name="議会費平均値テキスト"/>
        <xdr:cNvSpPr txBox="1"/>
      </xdr:nvSpPr>
      <xdr:spPr>
        <a:xfrm>
          <a:off x="4686300" y="6038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58420</xdr:rowOff>
    </xdr:from>
    <xdr:to xmlns:xdr="http://schemas.openxmlformats.org/drawingml/2006/spreadsheetDrawing">
      <xdr:col>24</xdr:col>
      <xdr:colOff>114300</xdr:colOff>
      <xdr:row>35</xdr:row>
      <xdr:rowOff>160020</xdr:rowOff>
    </xdr:to>
    <xdr:sp macro="" textlink="">
      <xdr:nvSpPr>
        <xdr:cNvPr id="61" name="フローチャート: 判断 60"/>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34925</xdr:rowOff>
    </xdr:from>
    <xdr:to xmlns:xdr="http://schemas.openxmlformats.org/drawingml/2006/spreadsheetDrawing">
      <xdr:col>19</xdr:col>
      <xdr:colOff>177800</xdr:colOff>
      <xdr:row>33</xdr:row>
      <xdr:rowOff>36195</xdr:rowOff>
    </xdr:to>
    <xdr:cxnSp macro="">
      <xdr:nvCxnSpPr>
        <xdr:cNvPr id="62" name="直線コネクタ 61"/>
        <xdr:cNvCxnSpPr/>
      </xdr:nvCxnSpPr>
      <xdr:spPr>
        <a:xfrm>
          <a:off x="2908300" y="56927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67945</xdr:rowOff>
    </xdr:from>
    <xdr:to xmlns:xdr="http://schemas.openxmlformats.org/drawingml/2006/spreadsheetDrawing">
      <xdr:col>20</xdr:col>
      <xdr:colOff>38100</xdr:colOff>
      <xdr:row>35</xdr:row>
      <xdr:rowOff>169545</xdr:rowOff>
    </xdr:to>
    <xdr:sp macro="" textlink="">
      <xdr:nvSpPr>
        <xdr:cNvPr id="63" name="フローチャート: 判断 62"/>
        <xdr:cNvSpPr/>
      </xdr:nvSpPr>
      <xdr:spPr>
        <a:xfrm>
          <a:off x="3746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160655</xdr:rowOff>
    </xdr:from>
    <xdr:ext cx="469265" cy="259080"/>
    <xdr:sp macro="" textlink="">
      <xdr:nvSpPr>
        <xdr:cNvPr id="64" name="テキスト ボックス 63"/>
        <xdr:cNvSpPr txBox="1"/>
      </xdr:nvSpPr>
      <xdr:spPr>
        <a:xfrm>
          <a:off x="3562350" y="6161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34925</xdr:rowOff>
    </xdr:from>
    <xdr:to xmlns:xdr="http://schemas.openxmlformats.org/drawingml/2006/spreadsheetDrawing">
      <xdr:col>15</xdr:col>
      <xdr:colOff>50800</xdr:colOff>
      <xdr:row>33</xdr:row>
      <xdr:rowOff>93345</xdr:rowOff>
    </xdr:to>
    <xdr:cxnSp macro="">
      <xdr:nvCxnSpPr>
        <xdr:cNvPr id="65" name="直線コネクタ 64"/>
        <xdr:cNvCxnSpPr/>
      </xdr:nvCxnSpPr>
      <xdr:spPr>
        <a:xfrm flipV="1">
          <a:off x="2019300" y="56927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141605</xdr:rowOff>
    </xdr:from>
    <xdr:to xmlns:xdr="http://schemas.openxmlformats.org/drawingml/2006/spreadsheetDrawing">
      <xdr:col>15</xdr:col>
      <xdr:colOff>101600</xdr:colOff>
      <xdr:row>35</xdr:row>
      <xdr:rowOff>71755</xdr:rowOff>
    </xdr:to>
    <xdr:sp macro="" textlink="">
      <xdr:nvSpPr>
        <xdr:cNvPr id="66" name="フローチャート: 判断 65"/>
        <xdr:cNvSpPr/>
      </xdr:nvSpPr>
      <xdr:spPr>
        <a:xfrm>
          <a:off x="2857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63500</xdr:rowOff>
    </xdr:from>
    <xdr:ext cx="469265" cy="258445"/>
    <xdr:sp macro="" textlink="">
      <xdr:nvSpPr>
        <xdr:cNvPr id="67" name="テキスト ボックス 66"/>
        <xdr:cNvSpPr txBox="1"/>
      </xdr:nvSpPr>
      <xdr:spPr>
        <a:xfrm>
          <a:off x="2673350" y="6064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38735</xdr:rowOff>
    </xdr:from>
    <xdr:to xmlns:xdr="http://schemas.openxmlformats.org/drawingml/2006/spreadsheetDrawing">
      <xdr:col>10</xdr:col>
      <xdr:colOff>114300</xdr:colOff>
      <xdr:row>33</xdr:row>
      <xdr:rowOff>93345</xdr:rowOff>
    </xdr:to>
    <xdr:cxnSp macro="">
      <xdr:nvCxnSpPr>
        <xdr:cNvPr id="68" name="直線コネクタ 67"/>
        <xdr:cNvCxnSpPr/>
      </xdr:nvCxnSpPr>
      <xdr:spPr>
        <a:xfrm>
          <a:off x="1130300" y="56965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94615</xdr:rowOff>
    </xdr:from>
    <xdr:to xmlns:xdr="http://schemas.openxmlformats.org/drawingml/2006/spreadsheetDrawing">
      <xdr:col>10</xdr:col>
      <xdr:colOff>165100</xdr:colOff>
      <xdr:row>35</xdr:row>
      <xdr:rowOff>24765</xdr:rowOff>
    </xdr:to>
    <xdr:sp macro="" textlink="">
      <xdr:nvSpPr>
        <xdr:cNvPr id="69" name="フローチャート: 判断 68"/>
        <xdr:cNvSpPr/>
      </xdr:nvSpPr>
      <xdr:spPr>
        <a:xfrm>
          <a:off x="1968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15875</xdr:rowOff>
    </xdr:from>
    <xdr:ext cx="469265" cy="259080"/>
    <xdr:sp macro="" textlink="">
      <xdr:nvSpPr>
        <xdr:cNvPr id="70" name="テキスト ボックス 69"/>
        <xdr:cNvSpPr txBox="1"/>
      </xdr:nvSpPr>
      <xdr:spPr>
        <a:xfrm>
          <a:off x="1784350" y="6016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83820</xdr:rowOff>
    </xdr:from>
    <xdr:to xmlns:xdr="http://schemas.openxmlformats.org/drawingml/2006/spreadsheetDrawing">
      <xdr:col>6</xdr:col>
      <xdr:colOff>38100</xdr:colOff>
      <xdr:row>35</xdr:row>
      <xdr:rowOff>13970</xdr:rowOff>
    </xdr:to>
    <xdr:sp macro="" textlink="">
      <xdr:nvSpPr>
        <xdr:cNvPr id="71" name="フローチャート: 判断 70"/>
        <xdr:cNvSpPr/>
      </xdr:nvSpPr>
      <xdr:spPr>
        <a:xfrm>
          <a:off x="1079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5080</xdr:rowOff>
    </xdr:from>
    <xdr:ext cx="469265" cy="259080"/>
    <xdr:sp macro="" textlink="">
      <xdr:nvSpPr>
        <xdr:cNvPr id="72" name="テキスト ボックス 71"/>
        <xdr:cNvSpPr txBox="1"/>
      </xdr:nvSpPr>
      <xdr:spPr>
        <a:xfrm>
          <a:off x="895350" y="600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165100</xdr:rowOff>
    </xdr:from>
    <xdr:to xmlns:xdr="http://schemas.openxmlformats.org/drawingml/2006/spreadsheetDrawing">
      <xdr:col>24</xdr:col>
      <xdr:colOff>114300</xdr:colOff>
      <xdr:row>33</xdr:row>
      <xdr:rowOff>95250</xdr:rowOff>
    </xdr:to>
    <xdr:sp macro="" textlink="">
      <xdr:nvSpPr>
        <xdr:cNvPr id="78" name="楕円 77"/>
        <xdr:cNvSpPr/>
      </xdr:nvSpPr>
      <xdr:spPr>
        <a:xfrm>
          <a:off x="4584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16510</xdr:rowOff>
    </xdr:from>
    <xdr:ext cx="469900" cy="259080"/>
    <xdr:sp macro="" textlink="">
      <xdr:nvSpPr>
        <xdr:cNvPr id="79" name="議会費該当値テキスト"/>
        <xdr:cNvSpPr txBox="1"/>
      </xdr:nvSpPr>
      <xdr:spPr>
        <a:xfrm>
          <a:off x="4686300" y="550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156845</xdr:rowOff>
    </xdr:from>
    <xdr:to xmlns:xdr="http://schemas.openxmlformats.org/drawingml/2006/spreadsheetDrawing">
      <xdr:col>20</xdr:col>
      <xdr:colOff>38100</xdr:colOff>
      <xdr:row>33</xdr:row>
      <xdr:rowOff>86995</xdr:rowOff>
    </xdr:to>
    <xdr:sp macro="" textlink="">
      <xdr:nvSpPr>
        <xdr:cNvPr id="80" name="楕円 79"/>
        <xdr:cNvSpPr/>
      </xdr:nvSpPr>
      <xdr:spPr>
        <a:xfrm>
          <a:off x="374650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103505</xdr:rowOff>
    </xdr:from>
    <xdr:ext cx="469265" cy="259080"/>
    <xdr:sp macro="" textlink="">
      <xdr:nvSpPr>
        <xdr:cNvPr id="81" name="テキスト ボックス 80"/>
        <xdr:cNvSpPr txBox="1"/>
      </xdr:nvSpPr>
      <xdr:spPr>
        <a:xfrm>
          <a:off x="3562350" y="5418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155575</xdr:rowOff>
    </xdr:from>
    <xdr:to xmlns:xdr="http://schemas.openxmlformats.org/drawingml/2006/spreadsheetDrawing">
      <xdr:col>15</xdr:col>
      <xdr:colOff>101600</xdr:colOff>
      <xdr:row>33</xdr:row>
      <xdr:rowOff>86360</xdr:rowOff>
    </xdr:to>
    <xdr:sp macro="" textlink="">
      <xdr:nvSpPr>
        <xdr:cNvPr id="82" name="楕円 81"/>
        <xdr:cNvSpPr/>
      </xdr:nvSpPr>
      <xdr:spPr>
        <a:xfrm>
          <a:off x="2857500" y="5641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102235</xdr:rowOff>
    </xdr:from>
    <xdr:ext cx="469265" cy="258445"/>
    <xdr:sp macro="" textlink="">
      <xdr:nvSpPr>
        <xdr:cNvPr id="83" name="テキスト ボックス 82"/>
        <xdr:cNvSpPr txBox="1"/>
      </xdr:nvSpPr>
      <xdr:spPr>
        <a:xfrm>
          <a:off x="2673350" y="5417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42545</xdr:rowOff>
    </xdr:from>
    <xdr:to xmlns:xdr="http://schemas.openxmlformats.org/drawingml/2006/spreadsheetDrawing">
      <xdr:col>10</xdr:col>
      <xdr:colOff>165100</xdr:colOff>
      <xdr:row>33</xdr:row>
      <xdr:rowOff>144145</xdr:rowOff>
    </xdr:to>
    <xdr:sp macro="" textlink="">
      <xdr:nvSpPr>
        <xdr:cNvPr id="84" name="楕円 83"/>
        <xdr:cNvSpPr/>
      </xdr:nvSpPr>
      <xdr:spPr>
        <a:xfrm>
          <a:off x="1968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160655</xdr:rowOff>
    </xdr:from>
    <xdr:ext cx="469265" cy="259080"/>
    <xdr:sp macro="" textlink="">
      <xdr:nvSpPr>
        <xdr:cNvPr id="85" name="テキスト ボックス 84"/>
        <xdr:cNvSpPr txBox="1"/>
      </xdr:nvSpPr>
      <xdr:spPr>
        <a:xfrm>
          <a:off x="1784350" y="547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159385</xdr:rowOff>
    </xdr:from>
    <xdr:to xmlns:xdr="http://schemas.openxmlformats.org/drawingml/2006/spreadsheetDrawing">
      <xdr:col>6</xdr:col>
      <xdr:colOff>38100</xdr:colOff>
      <xdr:row>33</xdr:row>
      <xdr:rowOff>89535</xdr:rowOff>
    </xdr:to>
    <xdr:sp macro="" textlink="">
      <xdr:nvSpPr>
        <xdr:cNvPr id="86" name="楕円 85"/>
        <xdr:cNvSpPr/>
      </xdr:nvSpPr>
      <xdr:spPr>
        <a:xfrm>
          <a:off x="1079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106045</xdr:rowOff>
    </xdr:from>
    <xdr:ext cx="469265" cy="259080"/>
    <xdr:sp macro="" textlink="">
      <xdr:nvSpPr>
        <xdr:cNvPr id="87" name="テキスト ボックス 86"/>
        <xdr:cNvSpPr txBox="1"/>
      </xdr:nvSpPr>
      <xdr:spPr>
        <a:xfrm>
          <a:off x="895350" y="542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8" name="テキスト ボックス 97"/>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2" name="テキスト ボックス 101"/>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0" name="テキスト ボックス 109"/>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153670</xdr:rowOff>
    </xdr:from>
    <xdr:to xmlns:xdr="http://schemas.openxmlformats.org/drawingml/2006/spreadsheetDrawing">
      <xdr:col>24</xdr:col>
      <xdr:colOff>62865</xdr:colOff>
      <xdr:row>59</xdr:row>
      <xdr:rowOff>40640</xdr:rowOff>
    </xdr:to>
    <xdr:cxnSp macro="">
      <xdr:nvCxnSpPr>
        <xdr:cNvPr id="114" name="直線コネクタ 113"/>
        <xdr:cNvCxnSpPr/>
      </xdr:nvCxnSpPr>
      <xdr:spPr>
        <a:xfrm flipV="1">
          <a:off x="4633595" y="855472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44450</xdr:rowOff>
    </xdr:from>
    <xdr:ext cx="534670" cy="259080"/>
    <xdr:sp macro="" textlink="">
      <xdr:nvSpPr>
        <xdr:cNvPr id="115" name="総務費最小値テキスト"/>
        <xdr:cNvSpPr txBox="1"/>
      </xdr:nvSpPr>
      <xdr:spPr>
        <a:xfrm>
          <a:off x="4686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40640</xdr:rowOff>
    </xdr:from>
    <xdr:to xmlns:xdr="http://schemas.openxmlformats.org/drawingml/2006/spreadsheetDrawing">
      <xdr:col>24</xdr:col>
      <xdr:colOff>152400</xdr:colOff>
      <xdr:row>59</xdr:row>
      <xdr:rowOff>40640</xdr:rowOff>
    </xdr:to>
    <xdr:cxnSp macro="">
      <xdr:nvCxnSpPr>
        <xdr:cNvPr id="116" name="直線コネクタ 115"/>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100330</xdr:rowOff>
    </xdr:from>
    <xdr:ext cx="598805" cy="258445"/>
    <xdr:sp macro="" textlink="">
      <xdr:nvSpPr>
        <xdr:cNvPr id="117" name="総務費最大値テキスト"/>
        <xdr:cNvSpPr txBox="1"/>
      </xdr:nvSpPr>
      <xdr:spPr>
        <a:xfrm>
          <a:off x="4686300" y="8329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153670</xdr:rowOff>
    </xdr:from>
    <xdr:to xmlns:xdr="http://schemas.openxmlformats.org/drawingml/2006/spreadsheetDrawing">
      <xdr:col>24</xdr:col>
      <xdr:colOff>152400</xdr:colOff>
      <xdr:row>49</xdr:row>
      <xdr:rowOff>153670</xdr:rowOff>
    </xdr:to>
    <xdr:cxnSp macro="">
      <xdr:nvCxnSpPr>
        <xdr:cNvPr id="118" name="直線コネクタ 117"/>
        <xdr:cNvCxnSpPr/>
      </xdr:nvCxnSpPr>
      <xdr:spPr>
        <a:xfrm>
          <a:off x="4546600" y="855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49530</xdr:rowOff>
    </xdr:from>
    <xdr:to xmlns:xdr="http://schemas.openxmlformats.org/drawingml/2006/spreadsheetDrawing">
      <xdr:col>24</xdr:col>
      <xdr:colOff>63500</xdr:colOff>
      <xdr:row>57</xdr:row>
      <xdr:rowOff>112395</xdr:rowOff>
    </xdr:to>
    <xdr:cxnSp macro="">
      <xdr:nvCxnSpPr>
        <xdr:cNvPr id="119" name="直線コネクタ 118"/>
        <xdr:cNvCxnSpPr/>
      </xdr:nvCxnSpPr>
      <xdr:spPr>
        <a:xfrm>
          <a:off x="3797300" y="982218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102870</xdr:rowOff>
    </xdr:from>
    <xdr:ext cx="534670" cy="259080"/>
    <xdr:sp macro="" textlink="">
      <xdr:nvSpPr>
        <xdr:cNvPr id="120" name="総務費平均値テキスト"/>
        <xdr:cNvSpPr txBox="1"/>
      </xdr:nvSpPr>
      <xdr:spPr>
        <a:xfrm>
          <a:off x="4686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80010</xdr:rowOff>
    </xdr:from>
    <xdr:to xmlns:xdr="http://schemas.openxmlformats.org/drawingml/2006/spreadsheetDrawing">
      <xdr:col>24</xdr:col>
      <xdr:colOff>114300</xdr:colOff>
      <xdr:row>57</xdr:row>
      <xdr:rowOff>10160</xdr:rowOff>
    </xdr:to>
    <xdr:sp macro="" textlink="">
      <xdr:nvSpPr>
        <xdr:cNvPr id="121" name="フローチャート: 判断 120"/>
        <xdr:cNvSpPr/>
      </xdr:nvSpPr>
      <xdr:spPr>
        <a:xfrm>
          <a:off x="4584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35560</xdr:rowOff>
    </xdr:from>
    <xdr:to xmlns:xdr="http://schemas.openxmlformats.org/drawingml/2006/spreadsheetDrawing">
      <xdr:col>19</xdr:col>
      <xdr:colOff>177800</xdr:colOff>
      <xdr:row>57</xdr:row>
      <xdr:rowOff>49530</xdr:rowOff>
    </xdr:to>
    <xdr:cxnSp macro="">
      <xdr:nvCxnSpPr>
        <xdr:cNvPr id="122" name="直線コネクタ 121"/>
        <xdr:cNvCxnSpPr/>
      </xdr:nvCxnSpPr>
      <xdr:spPr>
        <a:xfrm>
          <a:off x="2908300" y="8779510"/>
          <a:ext cx="889000" cy="1042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96520</xdr:rowOff>
    </xdr:from>
    <xdr:to xmlns:xdr="http://schemas.openxmlformats.org/drawingml/2006/spreadsheetDrawing">
      <xdr:col>20</xdr:col>
      <xdr:colOff>38100</xdr:colOff>
      <xdr:row>57</xdr:row>
      <xdr:rowOff>26670</xdr:rowOff>
    </xdr:to>
    <xdr:sp macro="" textlink="">
      <xdr:nvSpPr>
        <xdr:cNvPr id="123" name="フローチャート: 判断 122"/>
        <xdr:cNvSpPr/>
      </xdr:nvSpPr>
      <xdr:spPr>
        <a:xfrm>
          <a:off x="3746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43180</xdr:rowOff>
    </xdr:from>
    <xdr:ext cx="534035" cy="258445"/>
    <xdr:sp macro="" textlink="">
      <xdr:nvSpPr>
        <xdr:cNvPr id="124" name="テキスト ボックス 123"/>
        <xdr:cNvSpPr txBox="1"/>
      </xdr:nvSpPr>
      <xdr:spPr>
        <a:xfrm>
          <a:off x="3529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51</xdr:row>
      <xdr:rowOff>35560</xdr:rowOff>
    </xdr:from>
    <xdr:to xmlns:xdr="http://schemas.openxmlformats.org/drawingml/2006/spreadsheetDrawing">
      <xdr:col>15</xdr:col>
      <xdr:colOff>50800</xdr:colOff>
      <xdr:row>58</xdr:row>
      <xdr:rowOff>120650</xdr:rowOff>
    </xdr:to>
    <xdr:cxnSp macro="">
      <xdr:nvCxnSpPr>
        <xdr:cNvPr id="125" name="直線コネクタ 124"/>
        <xdr:cNvCxnSpPr/>
      </xdr:nvCxnSpPr>
      <xdr:spPr>
        <a:xfrm flipV="1">
          <a:off x="2019300" y="8779510"/>
          <a:ext cx="889000" cy="128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50</xdr:row>
      <xdr:rowOff>15240</xdr:rowOff>
    </xdr:from>
    <xdr:to xmlns:xdr="http://schemas.openxmlformats.org/drawingml/2006/spreadsheetDrawing">
      <xdr:col>15</xdr:col>
      <xdr:colOff>101600</xdr:colOff>
      <xdr:row>50</xdr:row>
      <xdr:rowOff>116840</xdr:rowOff>
    </xdr:to>
    <xdr:sp macro="" textlink="">
      <xdr:nvSpPr>
        <xdr:cNvPr id="126" name="フローチャート: 判断 125"/>
        <xdr:cNvSpPr/>
      </xdr:nvSpPr>
      <xdr:spPr>
        <a:xfrm>
          <a:off x="2857500" y="858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48</xdr:row>
      <xdr:rowOff>133350</xdr:rowOff>
    </xdr:from>
    <xdr:ext cx="598170" cy="258445"/>
    <xdr:sp macro="" textlink="">
      <xdr:nvSpPr>
        <xdr:cNvPr id="127" name="テキスト ボックス 126"/>
        <xdr:cNvSpPr txBox="1"/>
      </xdr:nvSpPr>
      <xdr:spPr>
        <a:xfrm>
          <a:off x="2608580" y="8362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165100</xdr:rowOff>
    </xdr:from>
    <xdr:to xmlns:xdr="http://schemas.openxmlformats.org/drawingml/2006/spreadsheetDrawing">
      <xdr:col>10</xdr:col>
      <xdr:colOff>114300</xdr:colOff>
      <xdr:row>58</xdr:row>
      <xdr:rowOff>120650</xdr:rowOff>
    </xdr:to>
    <xdr:cxnSp macro="">
      <xdr:nvCxnSpPr>
        <xdr:cNvPr id="128" name="直線コネクタ 127"/>
        <xdr:cNvCxnSpPr/>
      </xdr:nvCxnSpPr>
      <xdr:spPr>
        <a:xfrm>
          <a:off x="1130300" y="993775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135255</xdr:rowOff>
    </xdr:from>
    <xdr:to xmlns:xdr="http://schemas.openxmlformats.org/drawingml/2006/spreadsheetDrawing">
      <xdr:col>10</xdr:col>
      <xdr:colOff>165100</xdr:colOff>
      <xdr:row>57</xdr:row>
      <xdr:rowOff>65405</xdr:rowOff>
    </xdr:to>
    <xdr:sp macro="" textlink="">
      <xdr:nvSpPr>
        <xdr:cNvPr id="129" name="フローチャート: 判断 128"/>
        <xdr:cNvSpPr/>
      </xdr:nvSpPr>
      <xdr:spPr>
        <a:xfrm>
          <a:off x="19685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81915</xdr:rowOff>
    </xdr:from>
    <xdr:ext cx="534035" cy="259080"/>
    <xdr:sp macro="" textlink="">
      <xdr:nvSpPr>
        <xdr:cNvPr id="130" name="テキスト ボックス 129"/>
        <xdr:cNvSpPr txBox="1"/>
      </xdr:nvSpPr>
      <xdr:spPr>
        <a:xfrm>
          <a:off x="1751965" y="9511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170180</xdr:rowOff>
    </xdr:from>
    <xdr:to xmlns:xdr="http://schemas.openxmlformats.org/drawingml/2006/spreadsheetDrawing">
      <xdr:col>6</xdr:col>
      <xdr:colOff>38100</xdr:colOff>
      <xdr:row>57</xdr:row>
      <xdr:rowOff>100330</xdr:rowOff>
    </xdr:to>
    <xdr:sp macro="" textlink="">
      <xdr:nvSpPr>
        <xdr:cNvPr id="131" name="フローチャート: 判断 130"/>
        <xdr:cNvSpPr/>
      </xdr:nvSpPr>
      <xdr:spPr>
        <a:xfrm>
          <a:off x="1079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116840</xdr:rowOff>
    </xdr:from>
    <xdr:ext cx="534035" cy="259080"/>
    <xdr:sp macro="" textlink="">
      <xdr:nvSpPr>
        <xdr:cNvPr id="132" name="テキスト ボックス 131"/>
        <xdr:cNvSpPr txBox="1"/>
      </xdr:nvSpPr>
      <xdr:spPr>
        <a:xfrm>
          <a:off x="862965" y="9546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61595</xdr:rowOff>
    </xdr:from>
    <xdr:to xmlns:xdr="http://schemas.openxmlformats.org/drawingml/2006/spreadsheetDrawing">
      <xdr:col>24</xdr:col>
      <xdr:colOff>114300</xdr:colOff>
      <xdr:row>57</xdr:row>
      <xdr:rowOff>163195</xdr:rowOff>
    </xdr:to>
    <xdr:sp macro="" textlink="">
      <xdr:nvSpPr>
        <xdr:cNvPr id="138" name="楕円 137"/>
        <xdr:cNvSpPr/>
      </xdr:nvSpPr>
      <xdr:spPr>
        <a:xfrm>
          <a:off x="4584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40640</xdr:rowOff>
    </xdr:from>
    <xdr:ext cx="534670" cy="258445"/>
    <xdr:sp macro="" textlink="">
      <xdr:nvSpPr>
        <xdr:cNvPr id="139" name="総務費該当値テキスト"/>
        <xdr:cNvSpPr txBox="1"/>
      </xdr:nvSpPr>
      <xdr:spPr>
        <a:xfrm>
          <a:off x="4686300" y="9813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170180</xdr:rowOff>
    </xdr:from>
    <xdr:to xmlns:xdr="http://schemas.openxmlformats.org/drawingml/2006/spreadsheetDrawing">
      <xdr:col>20</xdr:col>
      <xdr:colOff>38100</xdr:colOff>
      <xdr:row>57</xdr:row>
      <xdr:rowOff>100330</xdr:rowOff>
    </xdr:to>
    <xdr:sp macro="" textlink="">
      <xdr:nvSpPr>
        <xdr:cNvPr id="140" name="楕円 139"/>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91440</xdr:rowOff>
    </xdr:from>
    <xdr:ext cx="534035" cy="259080"/>
    <xdr:sp macro="" textlink="">
      <xdr:nvSpPr>
        <xdr:cNvPr id="141" name="テキスト ボックス 140"/>
        <xdr:cNvSpPr txBox="1"/>
      </xdr:nvSpPr>
      <xdr:spPr>
        <a:xfrm>
          <a:off x="3529965" y="9864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50</xdr:row>
      <xdr:rowOff>156210</xdr:rowOff>
    </xdr:from>
    <xdr:to xmlns:xdr="http://schemas.openxmlformats.org/drawingml/2006/spreadsheetDrawing">
      <xdr:col>15</xdr:col>
      <xdr:colOff>101600</xdr:colOff>
      <xdr:row>51</xdr:row>
      <xdr:rowOff>86360</xdr:rowOff>
    </xdr:to>
    <xdr:sp macro="" textlink="">
      <xdr:nvSpPr>
        <xdr:cNvPr id="142" name="楕円 141"/>
        <xdr:cNvSpPr/>
      </xdr:nvSpPr>
      <xdr:spPr>
        <a:xfrm>
          <a:off x="2857500" y="87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77470</xdr:rowOff>
    </xdr:from>
    <xdr:ext cx="598170" cy="258445"/>
    <xdr:sp macro="" textlink="">
      <xdr:nvSpPr>
        <xdr:cNvPr id="143" name="テキスト ボックス 142"/>
        <xdr:cNvSpPr txBox="1"/>
      </xdr:nvSpPr>
      <xdr:spPr>
        <a:xfrm>
          <a:off x="2608580" y="8821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69850</xdr:rowOff>
    </xdr:from>
    <xdr:to xmlns:xdr="http://schemas.openxmlformats.org/drawingml/2006/spreadsheetDrawing">
      <xdr:col>10</xdr:col>
      <xdr:colOff>165100</xdr:colOff>
      <xdr:row>58</xdr:row>
      <xdr:rowOff>171450</xdr:rowOff>
    </xdr:to>
    <xdr:sp macro="" textlink="">
      <xdr:nvSpPr>
        <xdr:cNvPr id="144" name="楕円 143"/>
        <xdr:cNvSpPr/>
      </xdr:nvSpPr>
      <xdr:spPr>
        <a:xfrm>
          <a:off x="1968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162560</xdr:rowOff>
    </xdr:from>
    <xdr:ext cx="534035" cy="259080"/>
    <xdr:sp macro="" textlink="">
      <xdr:nvSpPr>
        <xdr:cNvPr id="145" name="テキスト ボックス 144"/>
        <xdr:cNvSpPr txBox="1"/>
      </xdr:nvSpPr>
      <xdr:spPr>
        <a:xfrm>
          <a:off x="1751965" y="10106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114300</xdr:rowOff>
    </xdr:from>
    <xdr:to xmlns:xdr="http://schemas.openxmlformats.org/drawingml/2006/spreadsheetDrawing">
      <xdr:col>6</xdr:col>
      <xdr:colOff>38100</xdr:colOff>
      <xdr:row>58</xdr:row>
      <xdr:rowOff>44450</xdr:rowOff>
    </xdr:to>
    <xdr:sp macro="" textlink="">
      <xdr:nvSpPr>
        <xdr:cNvPr id="146" name="楕円 145"/>
        <xdr:cNvSpPr/>
      </xdr:nvSpPr>
      <xdr:spPr>
        <a:xfrm>
          <a:off x="1079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35560</xdr:rowOff>
    </xdr:from>
    <xdr:ext cx="534035" cy="259080"/>
    <xdr:sp macro="" textlink="">
      <xdr:nvSpPr>
        <xdr:cNvPr id="147" name="テキスト ボックス 146"/>
        <xdr:cNvSpPr txBox="1"/>
      </xdr:nvSpPr>
      <xdr:spPr>
        <a:xfrm>
          <a:off x="862965" y="9979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8" name="テキスト ボックス 157"/>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0" name="テキスト ボックス 159"/>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2" name="テキスト ボックス 161"/>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4" name="テキスト ボックス 163"/>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6" name="テキスト ボックス 165"/>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8" name="テキスト ボックス 167"/>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79</xdr:row>
      <xdr:rowOff>29210</xdr:rowOff>
    </xdr:to>
    <xdr:cxnSp macro="">
      <xdr:nvCxnSpPr>
        <xdr:cNvPr id="172" name="直線コネクタ 171"/>
        <xdr:cNvCxnSpPr/>
      </xdr:nvCxnSpPr>
      <xdr:spPr>
        <a:xfrm flipV="1">
          <a:off x="4633595" y="1211643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33020</xdr:rowOff>
    </xdr:from>
    <xdr:ext cx="598805" cy="259080"/>
    <xdr:sp macro="" textlink="">
      <xdr:nvSpPr>
        <xdr:cNvPr id="173" name="民生費最小値テキスト"/>
        <xdr:cNvSpPr txBox="1"/>
      </xdr:nvSpPr>
      <xdr:spPr>
        <a:xfrm>
          <a:off x="4686300" y="1357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29210</xdr:rowOff>
    </xdr:from>
    <xdr:to xmlns:xdr="http://schemas.openxmlformats.org/drawingml/2006/spreadsheetDrawing">
      <xdr:col>24</xdr:col>
      <xdr:colOff>152400</xdr:colOff>
      <xdr:row>79</xdr:row>
      <xdr:rowOff>29210</xdr:rowOff>
    </xdr:to>
    <xdr:cxnSp macro="">
      <xdr:nvCxnSpPr>
        <xdr:cNvPr id="174" name="直線コネクタ 173"/>
        <xdr:cNvCxnSpPr/>
      </xdr:nvCxnSpPr>
      <xdr:spPr>
        <a:xfrm>
          <a:off x="4546600" y="1357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5" name="民生費最大値テキスト"/>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6" name="直線コネクタ 175"/>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170815</xdr:rowOff>
    </xdr:from>
    <xdr:to xmlns:xdr="http://schemas.openxmlformats.org/drawingml/2006/spreadsheetDrawing">
      <xdr:col>24</xdr:col>
      <xdr:colOff>63500</xdr:colOff>
      <xdr:row>73</xdr:row>
      <xdr:rowOff>106045</xdr:rowOff>
    </xdr:to>
    <xdr:cxnSp macro="">
      <xdr:nvCxnSpPr>
        <xdr:cNvPr id="177" name="直線コネクタ 176"/>
        <xdr:cNvCxnSpPr/>
      </xdr:nvCxnSpPr>
      <xdr:spPr>
        <a:xfrm>
          <a:off x="3797300" y="1251521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53340</xdr:rowOff>
    </xdr:from>
    <xdr:ext cx="598805" cy="258445"/>
    <xdr:sp macro="" textlink="">
      <xdr:nvSpPr>
        <xdr:cNvPr id="178" name="民生費平均値テキスト"/>
        <xdr:cNvSpPr txBox="1"/>
      </xdr:nvSpPr>
      <xdr:spPr>
        <a:xfrm>
          <a:off x="4686300" y="129120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74930</xdr:rowOff>
    </xdr:from>
    <xdr:to xmlns:xdr="http://schemas.openxmlformats.org/drawingml/2006/spreadsheetDrawing">
      <xdr:col>24</xdr:col>
      <xdr:colOff>114300</xdr:colOff>
      <xdr:row>76</xdr:row>
      <xdr:rowOff>5080</xdr:rowOff>
    </xdr:to>
    <xdr:sp macro="" textlink="">
      <xdr:nvSpPr>
        <xdr:cNvPr id="179" name="フローチャート: 判断 178"/>
        <xdr:cNvSpPr/>
      </xdr:nvSpPr>
      <xdr:spPr>
        <a:xfrm>
          <a:off x="4584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170815</xdr:rowOff>
    </xdr:from>
    <xdr:to xmlns:xdr="http://schemas.openxmlformats.org/drawingml/2006/spreadsheetDrawing">
      <xdr:col>19</xdr:col>
      <xdr:colOff>177800</xdr:colOff>
      <xdr:row>75</xdr:row>
      <xdr:rowOff>5080</xdr:rowOff>
    </xdr:to>
    <xdr:cxnSp macro="">
      <xdr:nvCxnSpPr>
        <xdr:cNvPr id="180" name="直線コネクタ 179"/>
        <xdr:cNvCxnSpPr/>
      </xdr:nvCxnSpPr>
      <xdr:spPr>
        <a:xfrm flipV="1">
          <a:off x="2908300" y="12515215"/>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140335</xdr:rowOff>
    </xdr:from>
    <xdr:to xmlns:xdr="http://schemas.openxmlformats.org/drawingml/2006/spreadsheetDrawing">
      <xdr:col>20</xdr:col>
      <xdr:colOff>38100</xdr:colOff>
      <xdr:row>75</xdr:row>
      <xdr:rowOff>70485</xdr:rowOff>
    </xdr:to>
    <xdr:sp macro="" textlink="">
      <xdr:nvSpPr>
        <xdr:cNvPr id="181" name="フローチャート: 判断 180"/>
        <xdr:cNvSpPr/>
      </xdr:nvSpPr>
      <xdr:spPr>
        <a:xfrm>
          <a:off x="3746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61595</xdr:rowOff>
    </xdr:from>
    <xdr:ext cx="598170" cy="259080"/>
    <xdr:sp macro="" textlink="">
      <xdr:nvSpPr>
        <xdr:cNvPr id="182" name="テキスト ボックス 181"/>
        <xdr:cNvSpPr txBox="1"/>
      </xdr:nvSpPr>
      <xdr:spPr>
        <a:xfrm>
          <a:off x="3497580" y="12920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5080</xdr:rowOff>
    </xdr:from>
    <xdr:to xmlns:xdr="http://schemas.openxmlformats.org/drawingml/2006/spreadsheetDrawing">
      <xdr:col>15</xdr:col>
      <xdr:colOff>50800</xdr:colOff>
      <xdr:row>75</xdr:row>
      <xdr:rowOff>29210</xdr:rowOff>
    </xdr:to>
    <xdr:cxnSp macro="">
      <xdr:nvCxnSpPr>
        <xdr:cNvPr id="183" name="直線コネクタ 182"/>
        <xdr:cNvCxnSpPr/>
      </xdr:nvCxnSpPr>
      <xdr:spPr>
        <a:xfrm flipV="1">
          <a:off x="2019300" y="12863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144780</xdr:rowOff>
    </xdr:from>
    <xdr:to xmlns:xdr="http://schemas.openxmlformats.org/drawingml/2006/spreadsheetDrawing">
      <xdr:col>15</xdr:col>
      <xdr:colOff>101600</xdr:colOff>
      <xdr:row>75</xdr:row>
      <xdr:rowOff>74930</xdr:rowOff>
    </xdr:to>
    <xdr:sp macro="" textlink="">
      <xdr:nvSpPr>
        <xdr:cNvPr id="184" name="フローチャート: 判断 183"/>
        <xdr:cNvSpPr/>
      </xdr:nvSpPr>
      <xdr:spPr>
        <a:xfrm>
          <a:off x="2857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66040</xdr:rowOff>
    </xdr:from>
    <xdr:ext cx="598170" cy="258445"/>
    <xdr:sp macro="" textlink="">
      <xdr:nvSpPr>
        <xdr:cNvPr id="185" name="テキスト ボックス 184"/>
        <xdr:cNvSpPr txBox="1"/>
      </xdr:nvSpPr>
      <xdr:spPr>
        <a:xfrm>
          <a:off x="2608580" y="12924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29210</xdr:rowOff>
    </xdr:from>
    <xdr:to xmlns:xdr="http://schemas.openxmlformats.org/drawingml/2006/spreadsheetDrawing">
      <xdr:col>10</xdr:col>
      <xdr:colOff>114300</xdr:colOff>
      <xdr:row>76</xdr:row>
      <xdr:rowOff>7620</xdr:rowOff>
    </xdr:to>
    <xdr:cxnSp macro="">
      <xdr:nvCxnSpPr>
        <xdr:cNvPr id="186" name="直線コネクタ 185"/>
        <xdr:cNvCxnSpPr/>
      </xdr:nvCxnSpPr>
      <xdr:spPr>
        <a:xfrm flipV="1">
          <a:off x="1130300" y="1288796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41275</xdr:rowOff>
    </xdr:from>
    <xdr:to xmlns:xdr="http://schemas.openxmlformats.org/drawingml/2006/spreadsheetDrawing">
      <xdr:col>10</xdr:col>
      <xdr:colOff>165100</xdr:colOff>
      <xdr:row>75</xdr:row>
      <xdr:rowOff>143510</xdr:rowOff>
    </xdr:to>
    <xdr:sp macro="" textlink="">
      <xdr:nvSpPr>
        <xdr:cNvPr id="187" name="フローチャート: 判断 186"/>
        <xdr:cNvSpPr/>
      </xdr:nvSpPr>
      <xdr:spPr>
        <a:xfrm>
          <a:off x="1968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133985</xdr:rowOff>
    </xdr:from>
    <xdr:ext cx="598170" cy="258445"/>
    <xdr:sp macro="" textlink="">
      <xdr:nvSpPr>
        <xdr:cNvPr id="188" name="テキスト ボックス 187"/>
        <xdr:cNvSpPr txBox="1"/>
      </xdr:nvSpPr>
      <xdr:spPr>
        <a:xfrm>
          <a:off x="1719580" y="12992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111125</xdr:rowOff>
    </xdr:from>
    <xdr:to xmlns:xdr="http://schemas.openxmlformats.org/drawingml/2006/spreadsheetDrawing">
      <xdr:col>6</xdr:col>
      <xdr:colOff>38100</xdr:colOff>
      <xdr:row>76</xdr:row>
      <xdr:rowOff>41275</xdr:rowOff>
    </xdr:to>
    <xdr:sp macro="" textlink="">
      <xdr:nvSpPr>
        <xdr:cNvPr id="189" name="フローチャート: 判断 188"/>
        <xdr:cNvSpPr/>
      </xdr:nvSpPr>
      <xdr:spPr>
        <a:xfrm>
          <a:off x="1079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57785</xdr:rowOff>
    </xdr:from>
    <xdr:ext cx="598170" cy="259080"/>
    <xdr:sp macro="" textlink="">
      <xdr:nvSpPr>
        <xdr:cNvPr id="190" name="テキスト ボックス 189"/>
        <xdr:cNvSpPr txBox="1"/>
      </xdr:nvSpPr>
      <xdr:spPr>
        <a:xfrm>
          <a:off x="830580" y="1274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55245</xdr:rowOff>
    </xdr:from>
    <xdr:to xmlns:xdr="http://schemas.openxmlformats.org/drawingml/2006/spreadsheetDrawing">
      <xdr:col>24</xdr:col>
      <xdr:colOff>114300</xdr:colOff>
      <xdr:row>73</xdr:row>
      <xdr:rowOff>156845</xdr:rowOff>
    </xdr:to>
    <xdr:sp macro="" textlink="">
      <xdr:nvSpPr>
        <xdr:cNvPr id="196" name="楕円 195"/>
        <xdr:cNvSpPr/>
      </xdr:nvSpPr>
      <xdr:spPr>
        <a:xfrm>
          <a:off x="4584700" y="125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78105</xdr:rowOff>
    </xdr:from>
    <xdr:ext cx="598805" cy="258445"/>
    <xdr:sp macro="" textlink="">
      <xdr:nvSpPr>
        <xdr:cNvPr id="197" name="民生費該当値テキスト"/>
        <xdr:cNvSpPr txBox="1"/>
      </xdr:nvSpPr>
      <xdr:spPr>
        <a:xfrm>
          <a:off x="4686300" y="12422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120650</xdr:rowOff>
    </xdr:from>
    <xdr:to xmlns:xdr="http://schemas.openxmlformats.org/drawingml/2006/spreadsheetDrawing">
      <xdr:col>20</xdr:col>
      <xdr:colOff>38100</xdr:colOff>
      <xdr:row>73</xdr:row>
      <xdr:rowOff>50165</xdr:rowOff>
    </xdr:to>
    <xdr:sp macro="" textlink="">
      <xdr:nvSpPr>
        <xdr:cNvPr id="198" name="楕円 197"/>
        <xdr:cNvSpPr/>
      </xdr:nvSpPr>
      <xdr:spPr>
        <a:xfrm>
          <a:off x="3746500" y="12465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66675</xdr:rowOff>
    </xdr:from>
    <xdr:ext cx="598170" cy="258445"/>
    <xdr:sp macro="" textlink="">
      <xdr:nvSpPr>
        <xdr:cNvPr id="199" name="テキスト ボックス 198"/>
        <xdr:cNvSpPr txBox="1"/>
      </xdr:nvSpPr>
      <xdr:spPr>
        <a:xfrm>
          <a:off x="3497580" y="1223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125730</xdr:rowOff>
    </xdr:from>
    <xdr:to xmlns:xdr="http://schemas.openxmlformats.org/drawingml/2006/spreadsheetDrawing">
      <xdr:col>15</xdr:col>
      <xdr:colOff>101600</xdr:colOff>
      <xdr:row>75</xdr:row>
      <xdr:rowOff>55880</xdr:rowOff>
    </xdr:to>
    <xdr:sp macro="" textlink="">
      <xdr:nvSpPr>
        <xdr:cNvPr id="200" name="楕円 199"/>
        <xdr:cNvSpPr/>
      </xdr:nvSpPr>
      <xdr:spPr>
        <a:xfrm>
          <a:off x="28575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72390</xdr:rowOff>
    </xdr:from>
    <xdr:ext cx="598170" cy="259080"/>
    <xdr:sp macro="" textlink="">
      <xdr:nvSpPr>
        <xdr:cNvPr id="201" name="テキスト ボックス 200"/>
        <xdr:cNvSpPr txBox="1"/>
      </xdr:nvSpPr>
      <xdr:spPr>
        <a:xfrm>
          <a:off x="2608580" y="12588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149860</xdr:rowOff>
    </xdr:from>
    <xdr:to xmlns:xdr="http://schemas.openxmlformats.org/drawingml/2006/spreadsheetDrawing">
      <xdr:col>10</xdr:col>
      <xdr:colOff>165100</xdr:colOff>
      <xdr:row>75</xdr:row>
      <xdr:rowOff>80010</xdr:rowOff>
    </xdr:to>
    <xdr:sp macro="" textlink="">
      <xdr:nvSpPr>
        <xdr:cNvPr id="202" name="楕円 201"/>
        <xdr:cNvSpPr/>
      </xdr:nvSpPr>
      <xdr:spPr>
        <a:xfrm>
          <a:off x="1968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96520</xdr:rowOff>
    </xdr:from>
    <xdr:ext cx="598170" cy="259080"/>
    <xdr:sp macro="" textlink="">
      <xdr:nvSpPr>
        <xdr:cNvPr id="203" name="テキスト ボックス 202"/>
        <xdr:cNvSpPr txBox="1"/>
      </xdr:nvSpPr>
      <xdr:spPr>
        <a:xfrm>
          <a:off x="1719580" y="1261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128270</xdr:rowOff>
    </xdr:from>
    <xdr:to xmlns:xdr="http://schemas.openxmlformats.org/drawingml/2006/spreadsheetDrawing">
      <xdr:col>6</xdr:col>
      <xdr:colOff>38100</xdr:colOff>
      <xdr:row>76</xdr:row>
      <xdr:rowOff>58420</xdr:rowOff>
    </xdr:to>
    <xdr:sp macro="" textlink="">
      <xdr:nvSpPr>
        <xdr:cNvPr id="204" name="楕円 203"/>
        <xdr:cNvSpPr/>
      </xdr:nvSpPr>
      <xdr:spPr>
        <a:xfrm>
          <a:off x="10795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49530</xdr:rowOff>
    </xdr:from>
    <xdr:ext cx="598170" cy="259080"/>
    <xdr:sp macro="" textlink="">
      <xdr:nvSpPr>
        <xdr:cNvPr id="205" name="テキスト ボックス 204"/>
        <xdr:cNvSpPr txBox="1"/>
      </xdr:nvSpPr>
      <xdr:spPr>
        <a:xfrm>
          <a:off x="830580" y="13079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6" name="テキスト ボックス 215"/>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130175</xdr:rowOff>
    </xdr:from>
    <xdr:to xmlns:xdr="http://schemas.openxmlformats.org/drawingml/2006/spreadsheetDrawing">
      <xdr:col>24</xdr:col>
      <xdr:colOff>62865</xdr:colOff>
      <xdr:row>98</xdr:row>
      <xdr:rowOff>89535</xdr:rowOff>
    </xdr:to>
    <xdr:cxnSp macro="">
      <xdr:nvCxnSpPr>
        <xdr:cNvPr id="230" name="直線コネクタ 229"/>
        <xdr:cNvCxnSpPr/>
      </xdr:nvCxnSpPr>
      <xdr:spPr>
        <a:xfrm flipV="1">
          <a:off x="4633595" y="1538922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93345</xdr:rowOff>
    </xdr:from>
    <xdr:ext cx="534670" cy="259080"/>
    <xdr:sp macro="" textlink="">
      <xdr:nvSpPr>
        <xdr:cNvPr id="231" name="衛生費最小値テキスト"/>
        <xdr:cNvSpPr txBox="1"/>
      </xdr:nvSpPr>
      <xdr:spPr>
        <a:xfrm>
          <a:off x="4686300"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89535</xdr:rowOff>
    </xdr:from>
    <xdr:to xmlns:xdr="http://schemas.openxmlformats.org/drawingml/2006/spreadsheetDrawing">
      <xdr:col>24</xdr:col>
      <xdr:colOff>152400</xdr:colOff>
      <xdr:row>98</xdr:row>
      <xdr:rowOff>89535</xdr:rowOff>
    </xdr:to>
    <xdr:cxnSp macro="">
      <xdr:nvCxnSpPr>
        <xdr:cNvPr id="232" name="直線コネクタ 231"/>
        <xdr:cNvCxnSpPr/>
      </xdr:nvCxnSpPr>
      <xdr:spPr>
        <a:xfrm>
          <a:off x="4546600" y="1689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76835</xdr:rowOff>
    </xdr:from>
    <xdr:ext cx="598805" cy="258445"/>
    <xdr:sp macro="" textlink="">
      <xdr:nvSpPr>
        <xdr:cNvPr id="233" name="衛生費最大値テキスト"/>
        <xdr:cNvSpPr txBox="1"/>
      </xdr:nvSpPr>
      <xdr:spPr>
        <a:xfrm>
          <a:off x="4686300" y="15164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130175</xdr:rowOff>
    </xdr:from>
    <xdr:to xmlns:xdr="http://schemas.openxmlformats.org/drawingml/2006/spreadsheetDrawing">
      <xdr:col>24</xdr:col>
      <xdr:colOff>152400</xdr:colOff>
      <xdr:row>89</xdr:row>
      <xdr:rowOff>130175</xdr:rowOff>
    </xdr:to>
    <xdr:cxnSp macro="">
      <xdr:nvCxnSpPr>
        <xdr:cNvPr id="234" name="直線コネクタ 233"/>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149860</xdr:rowOff>
    </xdr:from>
    <xdr:to xmlns:xdr="http://schemas.openxmlformats.org/drawingml/2006/spreadsheetDrawing">
      <xdr:col>24</xdr:col>
      <xdr:colOff>63500</xdr:colOff>
      <xdr:row>95</xdr:row>
      <xdr:rowOff>156845</xdr:rowOff>
    </xdr:to>
    <xdr:cxnSp macro="">
      <xdr:nvCxnSpPr>
        <xdr:cNvPr id="235" name="直線コネクタ 234"/>
        <xdr:cNvCxnSpPr/>
      </xdr:nvCxnSpPr>
      <xdr:spPr>
        <a:xfrm>
          <a:off x="3797300" y="1626616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130175</xdr:rowOff>
    </xdr:from>
    <xdr:ext cx="534670" cy="259080"/>
    <xdr:sp macro="" textlink="">
      <xdr:nvSpPr>
        <xdr:cNvPr id="236" name="衛生費平均値テキスト"/>
        <xdr:cNvSpPr txBox="1"/>
      </xdr:nvSpPr>
      <xdr:spPr>
        <a:xfrm>
          <a:off x="4686300" y="16417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151765</xdr:rowOff>
    </xdr:from>
    <xdr:to xmlns:xdr="http://schemas.openxmlformats.org/drawingml/2006/spreadsheetDrawing">
      <xdr:col>24</xdr:col>
      <xdr:colOff>114300</xdr:colOff>
      <xdr:row>96</xdr:row>
      <xdr:rowOff>81915</xdr:rowOff>
    </xdr:to>
    <xdr:sp macro="" textlink="">
      <xdr:nvSpPr>
        <xdr:cNvPr id="237" name="フローチャート: 判断 236"/>
        <xdr:cNvSpPr/>
      </xdr:nvSpPr>
      <xdr:spPr>
        <a:xfrm>
          <a:off x="458470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149860</xdr:rowOff>
    </xdr:from>
    <xdr:to xmlns:xdr="http://schemas.openxmlformats.org/drawingml/2006/spreadsheetDrawing">
      <xdr:col>19</xdr:col>
      <xdr:colOff>177800</xdr:colOff>
      <xdr:row>96</xdr:row>
      <xdr:rowOff>121920</xdr:rowOff>
    </xdr:to>
    <xdr:cxnSp macro="">
      <xdr:nvCxnSpPr>
        <xdr:cNvPr id="238" name="直線コネクタ 237"/>
        <xdr:cNvCxnSpPr/>
      </xdr:nvCxnSpPr>
      <xdr:spPr>
        <a:xfrm flipV="1">
          <a:off x="2908300" y="1626616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9" name="フローチャート: 判断 238"/>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55245</xdr:rowOff>
    </xdr:from>
    <xdr:ext cx="534035" cy="258445"/>
    <xdr:sp macro="" textlink="">
      <xdr:nvSpPr>
        <xdr:cNvPr id="240" name="テキスト ボックス 239"/>
        <xdr:cNvSpPr txBox="1"/>
      </xdr:nvSpPr>
      <xdr:spPr>
        <a:xfrm>
          <a:off x="3529965" y="16514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159385</xdr:rowOff>
    </xdr:from>
    <xdr:to xmlns:xdr="http://schemas.openxmlformats.org/drawingml/2006/spreadsheetDrawing">
      <xdr:col>15</xdr:col>
      <xdr:colOff>50800</xdr:colOff>
      <xdr:row>96</xdr:row>
      <xdr:rowOff>121920</xdr:rowOff>
    </xdr:to>
    <xdr:cxnSp macro="">
      <xdr:nvCxnSpPr>
        <xdr:cNvPr id="241" name="直線コネクタ 240"/>
        <xdr:cNvCxnSpPr/>
      </xdr:nvCxnSpPr>
      <xdr:spPr>
        <a:xfrm>
          <a:off x="2019300" y="16275685"/>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42" name="フローチャート: 判断 241"/>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128905</xdr:rowOff>
    </xdr:from>
    <xdr:ext cx="534035" cy="259080"/>
    <xdr:sp macro="" textlink="">
      <xdr:nvSpPr>
        <xdr:cNvPr id="243" name="テキスト ボックス 242"/>
        <xdr:cNvSpPr txBox="1"/>
      </xdr:nvSpPr>
      <xdr:spPr>
        <a:xfrm>
          <a:off x="2640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93</xdr:row>
      <xdr:rowOff>144145</xdr:rowOff>
    </xdr:from>
    <xdr:to xmlns:xdr="http://schemas.openxmlformats.org/drawingml/2006/spreadsheetDrawing">
      <xdr:col>10</xdr:col>
      <xdr:colOff>114300</xdr:colOff>
      <xdr:row>94</xdr:row>
      <xdr:rowOff>159385</xdr:rowOff>
    </xdr:to>
    <xdr:cxnSp macro="">
      <xdr:nvCxnSpPr>
        <xdr:cNvPr id="244" name="直線コネクタ 243"/>
        <xdr:cNvCxnSpPr/>
      </xdr:nvCxnSpPr>
      <xdr:spPr>
        <a:xfrm>
          <a:off x="1130300" y="16088995"/>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73025</xdr:rowOff>
    </xdr:from>
    <xdr:to xmlns:xdr="http://schemas.openxmlformats.org/drawingml/2006/spreadsheetDrawing">
      <xdr:col>10</xdr:col>
      <xdr:colOff>165100</xdr:colOff>
      <xdr:row>97</xdr:row>
      <xdr:rowOff>3175</xdr:rowOff>
    </xdr:to>
    <xdr:sp macro="" textlink="">
      <xdr:nvSpPr>
        <xdr:cNvPr id="245" name="フローチャート: 判断 244"/>
        <xdr:cNvSpPr/>
      </xdr:nvSpPr>
      <xdr:spPr>
        <a:xfrm>
          <a:off x="1968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166370</xdr:rowOff>
    </xdr:from>
    <xdr:ext cx="534035" cy="258445"/>
    <xdr:sp macro="" textlink="">
      <xdr:nvSpPr>
        <xdr:cNvPr id="246" name="テキスト ボックス 245"/>
        <xdr:cNvSpPr txBox="1"/>
      </xdr:nvSpPr>
      <xdr:spPr>
        <a:xfrm>
          <a:off x="1751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111125</xdr:rowOff>
    </xdr:from>
    <xdr:to xmlns:xdr="http://schemas.openxmlformats.org/drawingml/2006/spreadsheetDrawing">
      <xdr:col>6</xdr:col>
      <xdr:colOff>38100</xdr:colOff>
      <xdr:row>97</xdr:row>
      <xdr:rowOff>41275</xdr:rowOff>
    </xdr:to>
    <xdr:sp macro="" textlink="">
      <xdr:nvSpPr>
        <xdr:cNvPr id="247" name="フローチャート: 判断 246"/>
        <xdr:cNvSpPr/>
      </xdr:nvSpPr>
      <xdr:spPr>
        <a:xfrm>
          <a:off x="1079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32385</xdr:rowOff>
    </xdr:from>
    <xdr:ext cx="534035" cy="258445"/>
    <xdr:sp macro="" textlink="">
      <xdr:nvSpPr>
        <xdr:cNvPr id="248" name="テキスト ボックス 247"/>
        <xdr:cNvSpPr txBox="1"/>
      </xdr:nvSpPr>
      <xdr:spPr>
        <a:xfrm>
          <a:off x="862965" y="16663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106045</xdr:rowOff>
    </xdr:from>
    <xdr:to xmlns:xdr="http://schemas.openxmlformats.org/drawingml/2006/spreadsheetDrawing">
      <xdr:col>24</xdr:col>
      <xdr:colOff>114300</xdr:colOff>
      <xdr:row>96</xdr:row>
      <xdr:rowOff>36195</xdr:rowOff>
    </xdr:to>
    <xdr:sp macro="" textlink="">
      <xdr:nvSpPr>
        <xdr:cNvPr id="254" name="楕円 253"/>
        <xdr:cNvSpPr/>
      </xdr:nvSpPr>
      <xdr:spPr>
        <a:xfrm>
          <a:off x="45847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128905</xdr:rowOff>
    </xdr:from>
    <xdr:ext cx="534670" cy="259080"/>
    <xdr:sp macro="" textlink="">
      <xdr:nvSpPr>
        <xdr:cNvPr id="255" name="衛生費該当値テキスト"/>
        <xdr:cNvSpPr txBox="1"/>
      </xdr:nvSpPr>
      <xdr:spPr>
        <a:xfrm>
          <a:off x="4686300" y="1624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99060</xdr:rowOff>
    </xdr:from>
    <xdr:to xmlns:xdr="http://schemas.openxmlformats.org/drawingml/2006/spreadsheetDrawing">
      <xdr:col>20</xdr:col>
      <xdr:colOff>38100</xdr:colOff>
      <xdr:row>95</xdr:row>
      <xdr:rowOff>29210</xdr:rowOff>
    </xdr:to>
    <xdr:sp macro="" textlink="">
      <xdr:nvSpPr>
        <xdr:cNvPr id="256" name="楕円 255"/>
        <xdr:cNvSpPr/>
      </xdr:nvSpPr>
      <xdr:spPr>
        <a:xfrm>
          <a:off x="3746500" y="162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45720</xdr:rowOff>
    </xdr:from>
    <xdr:ext cx="534035" cy="259080"/>
    <xdr:sp macro="" textlink="">
      <xdr:nvSpPr>
        <xdr:cNvPr id="257" name="テキスト ボックス 256"/>
        <xdr:cNvSpPr txBox="1"/>
      </xdr:nvSpPr>
      <xdr:spPr>
        <a:xfrm>
          <a:off x="3529965" y="1599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71120</xdr:rowOff>
    </xdr:from>
    <xdr:to xmlns:xdr="http://schemas.openxmlformats.org/drawingml/2006/spreadsheetDrawing">
      <xdr:col>15</xdr:col>
      <xdr:colOff>101600</xdr:colOff>
      <xdr:row>97</xdr:row>
      <xdr:rowOff>1270</xdr:rowOff>
    </xdr:to>
    <xdr:sp macro="" textlink="">
      <xdr:nvSpPr>
        <xdr:cNvPr id="258" name="楕円 257"/>
        <xdr:cNvSpPr/>
      </xdr:nvSpPr>
      <xdr:spPr>
        <a:xfrm>
          <a:off x="2857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163830</xdr:rowOff>
    </xdr:from>
    <xdr:ext cx="534035" cy="259080"/>
    <xdr:sp macro="" textlink="">
      <xdr:nvSpPr>
        <xdr:cNvPr id="259" name="テキスト ボックス 258"/>
        <xdr:cNvSpPr txBox="1"/>
      </xdr:nvSpPr>
      <xdr:spPr>
        <a:xfrm>
          <a:off x="2640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109220</xdr:rowOff>
    </xdr:from>
    <xdr:to xmlns:xdr="http://schemas.openxmlformats.org/drawingml/2006/spreadsheetDrawing">
      <xdr:col>10</xdr:col>
      <xdr:colOff>165100</xdr:colOff>
      <xdr:row>95</xdr:row>
      <xdr:rowOff>38735</xdr:rowOff>
    </xdr:to>
    <xdr:sp macro="" textlink="">
      <xdr:nvSpPr>
        <xdr:cNvPr id="260" name="楕円 259"/>
        <xdr:cNvSpPr/>
      </xdr:nvSpPr>
      <xdr:spPr>
        <a:xfrm>
          <a:off x="19685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55245</xdr:rowOff>
    </xdr:from>
    <xdr:ext cx="534035" cy="258445"/>
    <xdr:sp macro="" textlink="">
      <xdr:nvSpPr>
        <xdr:cNvPr id="261" name="テキスト ボックス 260"/>
        <xdr:cNvSpPr txBox="1"/>
      </xdr:nvSpPr>
      <xdr:spPr>
        <a:xfrm>
          <a:off x="1751965" y="1600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93345</xdr:rowOff>
    </xdr:from>
    <xdr:to xmlns:xdr="http://schemas.openxmlformats.org/drawingml/2006/spreadsheetDrawing">
      <xdr:col>6</xdr:col>
      <xdr:colOff>38100</xdr:colOff>
      <xdr:row>94</xdr:row>
      <xdr:rowOff>23495</xdr:rowOff>
    </xdr:to>
    <xdr:sp macro="" textlink="">
      <xdr:nvSpPr>
        <xdr:cNvPr id="262" name="楕円 261"/>
        <xdr:cNvSpPr/>
      </xdr:nvSpPr>
      <xdr:spPr>
        <a:xfrm>
          <a:off x="1079500" y="160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40640</xdr:rowOff>
    </xdr:from>
    <xdr:ext cx="534035" cy="258445"/>
    <xdr:sp macro="" textlink="">
      <xdr:nvSpPr>
        <xdr:cNvPr id="263" name="テキスト ボックス 262"/>
        <xdr:cNvSpPr txBox="1"/>
      </xdr:nvSpPr>
      <xdr:spPr>
        <a:xfrm>
          <a:off x="862965" y="15814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9" name="テキスト ボックス 278"/>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1" name="テキスト ボックス 280"/>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21590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336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139700</xdr:rowOff>
    </xdr:from>
    <xdr:ext cx="534670" cy="259080"/>
    <xdr:sp macro="" textlink="">
      <xdr:nvSpPr>
        <xdr:cNvPr id="290" name="労働費最大値テキスト"/>
        <xdr:cNvSpPr txBox="1"/>
      </xdr:nvSpPr>
      <xdr:spPr>
        <a:xfrm>
          <a:off x="10528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21590</xdr:rowOff>
    </xdr:from>
    <xdr:to xmlns:xdr="http://schemas.openxmlformats.org/drawingml/2006/spreadsheetDrawing">
      <xdr:col>55</xdr:col>
      <xdr:colOff>88900</xdr:colOff>
      <xdr:row>31</xdr:row>
      <xdr:rowOff>21590</xdr:rowOff>
    </xdr:to>
    <xdr:cxnSp macro="">
      <xdr:nvCxnSpPr>
        <xdr:cNvPr id="291" name="直線コネクタ 290"/>
        <xdr:cNvCxnSpPr/>
      </xdr:nvCxnSpPr>
      <xdr:spPr>
        <a:xfrm>
          <a:off x="10388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3175</xdr:rowOff>
    </xdr:from>
    <xdr:to xmlns:xdr="http://schemas.openxmlformats.org/drawingml/2006/spreadsheetDrawing">
      <xdr:col>55</xdr:col>
      <xdr:colOff>0</xdr:colOff>
      <xdr:row>39</xdr:row>
      <xdr:rowOff>3175</xdr:rowOff>
    </xdr:to>
    <xdr:cxnSp macro="">
      <xdr:nvCxnSpPr>
        <xdr:cNvPr id="292" name="直線コネクタ 291"/>
        <xdr:cNvCxnSpPr/>
      </xdr:nvCxnSpPr>
      <xdr:spPr>
        <a:xfrm flipV="1">
          <a:off x="9639300" y="66897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94615</xdr:rowOff>
    </xdr:from>
    <xdr:ext cx="469900" cy="259080"/>
    <xdr:sp macro="" textlink="">
      <xdr:nvSpPr>
        <xdr:cNvPr id="293" name="労働費平均値テキスト"/>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71755</xdr:rowOff>
    </xdr:from>
    <xdr:to xmlns:xdr="http://schemas.openxmlformats.org/drawingml/2006/spreadsheetDrawing">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3175</xdr:rowOff>
    </xdr:from>
    <xdr:to xmlns:xdr="http://schemas.openxmlformats.org/drawingml/2006/spreadsheetDrawing">
      <xdr:col>50</xdr:col>
      <xdr:colOff>114300</xdr:colOff>
      <xdr:row>39</xdr:row>
      <xdr:rowOff>8255</xdr:rowOff>
    </xdr:to>
    <xdr:cxnSp macro="">
      <xdr:nvCxnSpPr>
        <xdr:cNvPr id="295" name="直線コネクタ 294"/>
        <xdr:cNvCxnSpPr/>
      </xdr:nvCxnSpPr>
      <xdr:spPr>
        <a:xfrm flipV="1">
          <a:off x="8750300" y="66897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70485</xdr:rowOff>
    </xdr:from>
    <xdr:to xmlns:xdr="http://schemas.openxmlformats.org/drawingml/2006/spreadsheetDrawing">
      <xdr:col>50</xdr:col>
      <xdr:colOff>165100</xdr:colOff>
      <xdr:row>39</xdr:row>
      <xdr:rowOff>635</xdr:rowOff>
    </xdr:to>
    <xdr:sp macro="" textlink="">
      <xdr:nvSpPr>
        <xdr:cNvPr id="296" name="フローチャート: 判断 295"/>
        <xdr:cNvSpPr/>
      </xdr:nvSpPr>
      <xdr:spPr>
        <a:xfrm>
          <a:off x="9588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17780</xdr:rowOff>
    </xdr:from>
    <xdr:ext cx="469265" cy="258445"/>
    <xdr:sp macro="" textlink="">
      <xdr:nvSpPr>
        <xdr:cNvPr id="297" name="テキスト ボックス 296"/>
        <xdr:cNvSpPr txBox="1"/>
      </xdr:nvSpPr>
      <xdr:spPr>
        <a:xfrm>
          <a:off x="9404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6350</xdr:rowOff>
    </xdr:from>
    <xdr:to xmlns:xdr="http://schemas.openxmlformats.org/drawingml/2006/spreadsheetDrawing">
      <xdr:col>45</xdr:col>
      <xdr:colOff>177800</xdr:colOff>
      <xdr:row>39</xdr:row>
      <xdr:rowOff>8255</xdr:rowOff>
    </xdr:to>
    <xdr:cxnSp macro="">
      <xdr:nvCxnSpPr>
        <xdr:cNvPr id="298" name="直線コネクタ 297"/>
        <xdr:cNvCxnSpPr/>
      </xdr:nvCxnSpPr>
      <xdr:spPr>
        <a:xfrm>
          <a:off x="7861300" y="6692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95250</xdr:rowOff>
    </xdr:from>
    <xdr:to xmlns:xdr="http://schemas.openxmlformats.org/drawingml/2006/spreadsheetDrawing">
      <xdr:col>46</xdr:col>
      <xdr:colOff>38100</xdr:colOff>
      <xdr:row>39</xdr:row>
      <xdr:rowOff>25400</xdr:rowOff>
    </xdr:to>
    <xdr:sp macro="" textlink="">
      <xdr:nvSpPr>
        <xdr:cNvPr id="299" name="フローチャート: 判断 298"/>
        <xdr:cNvSpPr/>
      </xdr:nvSpPr>
      <xdr:spPr>
        <a:xfrm>
          <a:off x="8699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41910</xdr:rowOff>
    </xdr:from>
    <xdr:ext cx="378460" cy="258445"/>
    <xdr:sp macro="" textlink="">
      <xdr:nvSpPr>
        <xdr:cNvPr id="300" name="テキスト ボックス 299"/>
        <xdr:cNvSpPr txBox="1"/>
      </xdr:nvSpPr>
      <xdr:spPr>
        <a:xfrm>
          <a:off x="8561070" y="6385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5080</xdr:rowOff>
    </xdr:from>
    <xdr:to xmlns:xdr="http://schemas.openxmlformats.org/drawingml/2006/spreadsheetDrawing">
      <xdr:col>41</xdr:col>
      <xdr:colOff>50800</xdr:colOff>
      <xdr:row>39</xdr:row>
      <xdr:rowOff>6350</xdr:rowOff>
    </xdr:to>
    <xdr:cxnSp macro="">
      <xdr:nvCxnSpPr>
        <xdr:cNvPr id="301" name="直線コネクタ 300"/>
        <xdr:cNvCxnSpPr/>
      </xdr:nvCxnSpPr>
      <xdr:spPr>
        <a:xfrm>
          <a:off x="6972300" y="6691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111125</xdr:rowOff>
    </xdr:from>
    <xdr:to xmlns:xdr="http://schemas.openxmlformats.org/drawingml/2006/spreadsheetDrawing">
      <xdr:col>41</xdr:col>
      <xdr:colOff>101600</xdr:colOff>
      <xdr:row>39</xdr:row>
      <xdr:rowOff>41275</xdr:rowOff>
    </xdr:to>
    <xdr:sp macro="" textlink="">
      <xdr:nvSpPr>
        <xdr:cNvPr id="302" name="フローチャート: 判断 301"/>
        <xdr:cNvSpPr/>
      </xdr:nvSpPr>
      <xdr:spPr>
        <a:xfrm>
          <a:off x="7810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57785</xdr:rowOff>
    </xdr:from>
    <xdr:ext cx="378460" cy="259080"/>
    <xdr:sp macro="" textlink="">
      <xdr:nvSpPr>
        <xdr:cNvPr id="303" name="テキスト ボックス 302"/>
        <xdr:cNvSpPr txBox="1"/>
      </xdr:nvSpPr>
      <xdr:spPr>
        <a:xfrm>
          <a:off x="7672070" y="640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113030</xdr:rowOff>
    </xdr:from>
    <xdr:to xmlns:xdr="http://schemas.openxmlformats.org/drawingml/2006/spreadsheetDrawing">
      <xdr:col>36</xdr:col>
      <xdr:colOff>165100</xdr:colOff>
      <xdr:row>39</xdr:row>
      <xdr:rowOff>43180</xdr:rowOff>
    </xdr:to>
    <xdr:sp macro="" textlink="">
      <xdr:nvSpPr>
        <xdr:cNvPr id="304" name="フローチャート: 判断 303"/>
        <xdr:cNvSpPr/>
      </xdr:nvSpPr>
      <xdr:spPr>
        <a:xfrm>
          <a:off x="6921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59690</xdr:rowOff>
    </xdr:from>
    <xdr:ext cx="378460" cy="259080"/>
    <xdr:sp macro="" textlink="">
      <xdr:nvSpPr>
        <xdr:cNvPr id="305" name="テキスト ボックス 304"/>
        <xdr:cNvSpPr txBox="1"/>
      </xdr:nvSpPr>
      <xdr:spPr>
        <a:xfrm>
          <a:off x="6783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123825</xdr:rowOff>
    </xdr:from>
    <xdr:to xmlns:xdr="http://schemas.openxmlformats.org/drawingml/2006/spreadsheetDrawing">
      <xdr:col>55</xdr:col>
      <xdr:colOff>50800</xdr:colOff>
      <xdr:row>39</xdr:row>
      <xdr:rowOff>53975</xdr:rowOff>
    </xdr:to>
    <xdr:sp macro="" textlink="">
      <xdr:nvSpPr>
        <xdr:cNvPr id="311" name="楕円 310"/>
        <xdr:cNvSpPr/>
      </xdr:nvSpPr>
      <xdr:spPr>
        <a:xfrm>
          <a:off x="104267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50165</xdr:rowOff>
    </xdr:from>
    <xdr:ext cx="378460" cy="259080"/>
    <xdr:sp macro="" textlink="">
      <xdr:nvSpPr>
        <xdr:cNvPr id="312" name="労働費該当値テキスト"/>
        <xdr:cNvSpPr txBox="1"/>
      </xdr:nvSpPr>
      <xdr:spPr>
        <a:xfrm>
          <a:off x="1052830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123825</xdr:rowOff>
    </xdr:from>
    <xdr:to xmlns:xdr="http://schemas.openxmlformats.org/drawingml/2006/spreadsheetDrawing">
      <xdr:col>50</xdr:col>
      <xdr:colOff>165100</xdr:colOff>
      <xdr:row>39</xdr:row>
      <xdr:rowOff>53975</xdr:rowOff>
    </xdr:to>
    <xdr:sp macro="" textlink="">
      <xdr:nvSpPr>
        <xdr:cNvPr id="313" name="楕円 312"/>
        <xdr:cNvSpPr/>
      </xdr:nvSpPr>
      <xdr:spPr>
        <a:xfrm>
          <a:off x="9588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45085</xdr:rowOff>
    </xdr:from>
    <xdr:ext cx="378460" cy="258445"/>
    <xdr:sp macro="" textlink="">
      <xdr:nvSpPr>
        <xdr:cNvPr id="314" name="テキスト ボックス 313"/>
        <xdr:cNvSpPr txBox="1"/>
      </xdr:nvSpPr>
      <xdr:spPr>
        <a:xfrm>
          <a:off x="9450070" y="6731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128905</xdr:rowOff>
    </xdr:from>
    <xdr:to xmlns:xdr="http://schemas.openxmlformats.org/drawingml/2006/spreadsheetDrawing">
      <xdr:col>46</xdr:col>
      <xdr:colOff>38100</xdr:colOff>
      <xdr:row>39</xdr:row>
      <xdr:rowOff>59055</xdr:rowOff>
    </xdr:to>
    <xdr:sp macro="" textlink="">
      <xdr:nvSpPr>
        <xdr:cNvPr id="315" name="楕円 314"/>
        <xdr:cNvSpPr/>
      </xdr:nvSpPr>
      <xdr:spPr>
        <a:xfrm>
          <a:off x="8699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50165</xdr:rowOff>
    </xdr:from>
    <xdr:ext cx="378460" cy="259080"/>
    <xdr:sp macro="" textlink="">
      <xdr:nvSpPr>
        <xdr:cNvPr id="316" name="テキスト ボックス 315"/>
        <xdr:cNvSpPr txBox="1"/>
      </xdr:nvSpPr>
      <xdr:spPr>
        <a:xfrm>
          <a:off x="8561070" y="6736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126365</xdr:rowOff>
    </xdr:from>
    <xdr:to xmlns:xdr="http://schemas.openxmlformats.org/drawingml/2006/spreadsheetDrawing">
      <xdr:col>41</xdr:col>
      <xdr:colOff>101600</xdr:colOff>
      <xdr:row>39</xdr:row>
      <xdr:rowOff>56515</xdr:rowOff>
    </xdr:to>
    <xdr:sp macro="" textlink="">
      <xdr:nvSpPr>
        <xdr:cNvPr id="317" name="楕円 316"/>
        <xdr:cNvSpPr/>
      </xdr:nvSpPr>
      <xdr:spPr>
        <a:xfrm>
          <a:off x="781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47625</xdr:rowOff>
    </xdr:from>
    <xdr:ext cx="378460" cy="259080"/>
    <xdr:sp macro="" textlink="">
      <xdr:nvSpPr>
        <xdr:cNvPr id="318" name="テキスト ボックス 317"/>
        <xdr:cNvSpPr txBox="1"/>
      </xdr:nvSpPr>
      <xdr:spPr>
        <a:xfrm>
          <a:off x="7672070" y="6734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125730</xdr:rowOff>
    </xdr:from>
    <xdr:to xmlns:xdr="http://schemas.openxmlformats.org/drawingml/2006/spreadsheetDrawing">
      <xdr:col>36</xdr:col>
      <xdr:colOff>165100</xdr:colOff>
      <xdr:row>39</xdr:row>
      <xdr:rowOff>55880</xdr:rowOff>
    </xdr:to>
    <xdr:sp macro="" textlink="">
      <xdr:nvSpPr>
        <xdr:cNvPr id="319" name="楕円 318"/>
        <xdr:cNvSpPr/>
      </xdr:nvSpPr>
      <xdr:spPr>
        <a:xfrm>
          <a:off x="6921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46990</xdr:rowOff>
    </xdr:from>
    <xdr:ext cx="378460" cy="259080"/>
    <xdr:sp macro="" textlink="">
      <xdr:nvSpPr>
        <xdr:cNvPr id="320" name="テキスト ボックス 319"/>
        <xdr:cNvSpPr txBox="1"/>
      </xdr:nvSpPr>
      <xdr:spPr>
        <a:xfrm>
          <a:off x="6783070" y="6733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2" name="テキスト ボックス 331"/>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8445"/>
    <xdr:sp macro="" textlink="">
      <xdr:nvSpPr>
        <xdr:cNvPr id="334" name="テキスト ボックス 333"/>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6" name="テキスト ボックス 335"/>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8445"/>
    <xdr:sp macro="" textlink="">
      <xdr:nvSpPr>
        <xdr:cNvPr id="338" name="テキスト ボックス 337"/>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0" name="テキスト ボックス 339"/>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2" name="テキスト ボックス 341"/>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6350</xdr:rowOff>
    </xdr:from>
    <xdr:to xmlns:xdr="http://schemas.openxmlformats.org/drawingml/2006/spreadsheetDrawing">
      <xdr:col>54</xdr:col>
      <xdr:colOff>189865</xdr:colOff>
      <xdr:row>59</xdr:row>
      <xdr:rowOff>73025</xdr:rowOff>
    </xdr:to>
    <xdr:cxnSp macro="">
      <xdr:nvCxnSpPr>
        <xdr:cNvPr id="346" name="直線コネクタ 345"/>
        <xdr:cNvCxnSpPr/>
      </xdr:nvCxnSpPr>
      <xdr:spPr>
        <a:xfrm flipV="1">
          <a:off x="10475595" y="8750300"/>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76835</xdr:rowOff>
    </xdr:from>
    <xdr:ext cx="469900" cy="258445"/>
    <xdr:sp macro="" textlink="">
      <xdr:nvSpPr>
        <xdr:cNvPr id="347" name="農林水産業費最小値テキスト"/>
        <xdr:cNvSpPr txBox="1"/>
      </xdr:nvSpPr>
      <xdr:spPr>
        <a:xfrm>
          <a:off x="10528300" y="10192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73025</xdr:rowOff>
    </xdr:from>
    <xdr:to xmlns:xdr="http://schemas.openxmlformats.org/drawingml/2006/spreadsheetDrawing">
      <xdr:col>55</xdr:col>
      <xdr:colOff>88900</xdr:colOff>
      <xdr:row>59</xdr:row>
      <xdr:rowOff>73025</xdr:rowOff>
    </xdr:to>
    <xdr:cxnSp macro="">
      <xdr:nvCxnSpPr>
        <xdr:cNvPr id="348" name="直線コネクタ 347"/>
        <xdr:cNvCxnSpPr/>
      </xdr:nvCxnSpPr>
      <xdr:spPr>
        <a:xfrm>
          <a:off x="10388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124460</xdr:rowOff>
    </xdr:from>
    <xdr:ext cx="534670" cy="259080"/>
    <xdr:sp macro="" textlink="">
      <xdr:nvSpPr>
        <xdr:cNvPr id="349" name="農林水産業費最大値テキスト"/>
        <xdr:cNvSpPr txBox="1"/>
      </xdr:nvSpPr>
      <xdr:spPr>
        <a:xfrm>
          <a:off x="10528300" y="852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6350</xdr:rowOff>
    </xdr:from>
    <xdr:to xmlns:xdr="http://schemas.openxmlformats.org/drawingml/2006/spreadsheetDrawing">
      <xdr:col>55</xdr:col>
      <xdr:colOff>88900</xdr:colOff>
      <xdr:row>51</xdr:row>
      <xdr:rowOff>6350</xdr:rowOff>
    </xdr:to>
    <xdr:cxnSp macro="">
      <xdr:nvCxnSpPr>
        <xdr:cNvPr id="350" name="直線コネクタ 349"/>
        <xdr:cNvCxnSpPr/>
      </xdr:nvCxnSpPr>
      <xdr:spPr>
        <a:xfrm>
          <a:off x="10388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123825</xdr:rowOff>
    </xdr:from>
    <xdr:to xmlns:xdr="http://schemas.openxmlformats.org/drawingml/2006/spreadsheetDrawing">
      <xdr:col>55</xdr:col>
      <xdr:colOff>0</xdr:colOff>
      <xdr:row>57</xdr:row>
      <xdr:rowOff>157480</xdr:rowOff>
    </xdr:to>
    <xdr:cxnSp macro="">
      <xdr:nvCxnSpPr>
        <xdr:cNvPr id="351" name="直線コネクタ 350"/>
        <xdr:cNvCxnSpPr/>
      </xdr:nvCxnSpPr>
      <xdr:spPr>
        <a:xfrm flipV="1">
          <a:off x="9639300" y="972502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130810</xdr:rowOff>
    </xdr:from>
    <xdr:ext cx="534670" cy="259080"/>
    <xdr:sp macro="" textlink="">
      <xdr:nvSpPr>
        <xdr:cNvPr id="352" name="農林水産業費平均値テキスト"/>
        <xdr:cNvSpPr txBox="1"/>
      </xdr:nvSpPr>
      <xdr:spPr>
        <a:xfrm>
          <a:off x="10528300" y="990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152400</xdr:rowOff>
    </xdr:from>
    <xdr:to xmlns:xdr="http://schemas.openxmlformats.org/drawingml/2006/spreadsheetDrawing">
      <xdr:col>55</xdr:col>
      <xdr:colOff>50800</xdr:colOff>
      <xdr:row>58</xdr:row>
      <xdr:rowOff>82550</xdr:rowOff>
    </xdr:to>
    <xdr:sp macro="" textlink="">
      <xdr:nvSpPr>
        <xdr:cNvPr id="353" name="フローチャート: 判断 352"/>
        <xdr:cNvSpPr/>
      </xdr:nvSpPr>
      <xdr:spPr>
        <a:xfrm>
          <a:off x="10426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155575</xdr:rowOff>
    </xdr:from>
    <xdr:to xmlns:xdr="http://schemas.openxmlformats.org/drawingml/2006/spreadsheetDrawing">
      <xdr:col>50</xdr:col>
      <xdr:colOff>114300</xdr:colOff>
      <xdr:row>57</xdr:row>
      <xdr:rowOff>157480</xdr:rowOff>
    </xdr:to>
    <xdr:cxnSp macro="">
      <xdr:nvCxnSpPr>
        <xdr:cNvPr id="354" name="直線コネクタ 353"/>
        <xdr:cNvCxnSpPr/>
      </xdr:nvCxnSpPr>
      <xdr:spPr>
        <a:xfrm>
          <a:off x="8750300" y="9928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160020</xdr:rowOff>
    </xdr:from>
    <xdr:to xmlns:xdr="http://schemas.openxmlformats.org/drawingml/2006/spreadsheetDrawing">
      <xdr:col>50</xdr:col>
      <xdr:colOff>165100</xdr:colOff>
      <xdr:row>58</xdr:row>
      <xdr:rowOff>90170</xdr:rowOff>
    </xdr:to>
    <xdr:sp macro="" textlink="">
      <xdr:nvSpPr>
        <xdr:cNvPr id="355" name="フローチャート: 判断 354"/>
        <xdr:cNvSpPr/>
      </xdr:nvSpPr>
      <xdr:spPr>
        <a:xfrm>
          <a:off x="9588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81280</xdr:rowOff>
    </xdr:from>
    <xdr:ext cx="534035" cy="259080"/>
    <xdr:sp macro="" textlink="">
      <xdr:nvSpPr>
        <xdr:cNvPr id="356" name="テキスト ボックス 355"/>
        <xdr:cNvSpPr txBox="1"/>
      </xdr:nvSpPr>
      <xdr:spPr>
        <a:xfrm>
          <a:off x="9371965" y="10025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155575</xdr:rowOff>
    </xdr:from>
    <xdr:to xmlns:xdr="http://schemas.openxmlformats.org/drawingml/2006/spreadsheetDrawing">
      <xdr:col>45</xdr:col>
      <xdr:colOff>177800</xdr:colOff>
      <xdr:row>58</xdr:row>
      <xdr:rowOff>35560</xdr:rowOff>
    </xdr:to>
    <xdr:cxnSp macro="">
      <xdr:nvCxnSpPr>
        <xdr:cNvPr id="357" name="直線コネクタ 356"/>
        <xdr:cNvCxnSpPr/>
      </xdr:nvCxnSpPr>
      <xdr:spPr>
        <a:xfrm flipV="1">
          <a:off x="7861300" y="99282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166370</xdr:rowOff>
    </xdr:from>
    <xdr:to xmlns:xdr="http://schemas.openxmlformats.org/drawingml/2006/spreadsheetDrawing">
      <xdr:col>46</xdr:col>
      <xdr:colOff>38100</xdr:colOff>
      <xdr:row>57</xdr:row>
      <xdr:rowOff>96520</xdr:rowOff>
    </xdr:to>
    <xdr:sp macro="" textlink="">
      <xdr:nvSpPr>
        <xdr:cNvPr id="358" name="フローチャート: 判断 357"/>
        <xdr:cNvSpPr/>
      </xdr:nvSpPr>
      <xdr:spPr>
        <a:xfrm>
          <a:off x="8699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113030</xdr:rowOff>
    </xdr:from>
    <xdr:ext cx="534035" cy="259080"/>
    <xdr:sp macro="" textlink="">
      <xdr:nvSpPr>
        <xdr:cNvPr id="359" name="テキスト ボックス 358"/>
        <xdr:cNvSpPr txBox="1"/>
      </xdr:nvSpPr>
      <xdr:spPr>
        <a:xfrm>
          <a:off x="8482965" y="954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13335</xdr:rowOff>
    </xdr:from>
    <xdr:to xmlns:xdr="http://schemas.openxmlformats.org/drawingml/2006/spreadsheetDrawing">
      <xdr:col>41</xdr:col>
      <xdr:colOff>50800</xdr:colOff>
      <xdr:row>58</xdr:row>
      <xdr:rowOff>35560</xdr:rowOff>
    </xdr:to>
    <xdr:cxnSp macro="">
      <xdr:nvCxnSpPr>
        <xdr:cNvPr id="360" name="直線コネクタ 359"/>
        <xdr:cNvCxnSpPr/>
      </xdr:nvCxnSpPr>
      <xdr:spPr>
        <a:xfrm>
          <a:off x="6972300" y="99574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10160</xdr:rowOff>
    </xdr:from>
    <xdr:to xmlns:xdr="http://schemas.openxmlformats.org/drawingml/2006/spreadsheetDrawing">
      <xdr:col>41</xdr:col>
      <xdr:colOff>101600</xdr:colOff>
      <xdr:row>57</xdr:row>
      <xdr:rowOff>111760</xdr:rowOff>
    </xdr:to>
    <xdr:sp macro="" textlink="">
      <xdr:nvSpPr>
        <xdr:cNvPr id="361" name="フローチャート: 判断 360"/>
        <xdr:cNvSpPr/>
      </xdr:nvSpPr>
      <xdr:spPr>
        <a:xfrm>
          <a:off x="7810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128270</xdr:rowOff>
    </xdr:from>
    <xdr:ext cx="534035" cy="259080"/>
    <xdr:sp macro="" textlink="">
      <xdr:nvSpPr>
        <xdr:cNvPr id="362" name="テキスト ボックス 361"/>
        <xdr:cNvSpPr txBox="1"/>
      </xdr:nvSpPr>
      <xdr:spPr>
        <a:xfrm>
          <a:off x="7593965" y="9558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6985</xdr:rowOff>
    </xdr:from>
    <xdr:to xmlns:xdr="http://schemas.openxmlformats.org/drawingml/2006/spreadsheetDrawing">
      <xdr:col>36</xdr:col>
      <xdr:colOff>165100</xdr:colOff>
      <xdr:row>57</xdr:row>
      <xdr:rowOff>109220</xdr:rowOff>
    </xdr:to>
    <xdr:sp macro="" textlink="">
      <xdr:nvSpPr>
        <xdr:cNvPr id="363" name="フローチャート: 判断 362"/>
        <xdr:cNvSpPr/>
      </xdr:nvSpPr>
      <xdr:spPr>
        <a:xfrm>
          <a:off x="6921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125095</xdr:rowOff>
    </xdr:from>
    <xdr:ext cx="534035" cy="258445"/>
    <xdr:sp macro="" textlink="">
      <xdr:nvSpPr>
        <xdr:cNvPr id="364" name="テキスト ボックス 363"/>
        <xdr:cNvSpPr txBox="1"/>
      </xdr:nvSpPr>
      <xdr:spPr>
        <a:xfrm>
          <a:off x="6704965" y="955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73025</xdr:rowOff>
    </xdr:from>
    <xdr:to xmlns:xdr="http://schemas.openxmlformats.org/drawingml/2006/spreadsheetDrawing">
      <xdr:col>55</xdr:col>
      <xdr:colOff>50800</xdr:colOff>
      <xdr:row>57</xdr:row>
      <xdr:rowOff>3175</xdr:rowOff>
    </xdr:to>
    <xdr:sp macro="" textlink="">
      <xdr:nvSpPr>
        <xdr:cNvPr id="370" name="楕円 369"/>
        <xdr:cNvSpPr/>
      </xdr:nvSpPr>
      <xdr:spPr>
        <a:xfrm>
          <a:off x="10426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95885</xdr:rowOff>
    </xdr:from>
    <xdr:ext cx="534670" cy="259080"/>
    <xdr:sp macro="" textlink="">
      <xdr:nvSpPr>
        <xdr:cNvPr id="371" name="農林水産業費該当値テキスト"/>
        <xdr:cNvSpPr txBox="1"/>
      </xdr:nvSpPr>
      <xdr:spPr>
        <a:xfrm>
          <a:off x="10528300" y="9525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106680</xdr:rowOff>
    </xdr:from>
    <xdr:to xmlns:xdr="http://schemas.openxmlformats.org/drawingml/2006/spreadsheetDrawing">
      <xdr:col>50</xdr:col>
      <xdr:colOff>165100</xdr:colOff>
      <xdr:row>58</xdr:row>
      <xdr:rowOff>36830</xdr:rowOff>
    </xdr:to>
    <xdr:sp macro="" textlink="">
      <xdr:nvSpPr>
        <xdr:cNvPr id="372" name="楕円 371"/>
        <xdr:cNvSpPr/>
      </xdr:nvSpPr>
      <xdr:spPr>
        <a:xfrm>
          <a:off x="9588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53340</xdr:rowOff>
    </xdr:from>
    <xdr:ext cx="534035" cy="258445"/>
    <xdr:sp macro="" textlink="">
      <xdr:nvSpPr>
        <xdr:cNvPr id="373" name="テキスト ボックス 372"/>
        <xdr:cNvSpPr txBox="1"/>
      </xdr:nvSpPr>
      <xdr:spPr>
        <a:xfrm>
          <a:off x="9371965" y="9654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104775</xdr:rowOff>
    </xdr:from>
    <xdr:to xmlns:xdr="http://schemas.openxmlformats.org/drawingml/2006/spreadsheetDrawing">
      <xdr:col>46</xdr:col>
      <xdr:colOff>38100</xdr:colOff>
      <xdr:row>58</xdr:row>
      <xdr:rowOff>34925</xdr:rowOff>
    </xdr:to>
    <xdr:sp macro="" textlink="">
      <xdr:nvSpPr>
        <xdr:cNvPr id="374" name="楕円 373"/>
        <xdr:cNvSpPr/>
      </xdr:nvSpPr>
      <xdr:spPr>
        <a:xfrm>
          <a:off x="8699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26035</xdr:rowOff>
    </xdr:from>
    <xdr:ext cx="534035" cy="259080"/>
    <xdr:sp macro="" textlink="">
      <xdr:nvSpPr>
        <xdr:cNvPr id="375" name="テキスト ボックス 374"/>
        <xdr:cNvSpPr txBox="1"/>
      </xdr:nvSpPr>
      <xdr:spPr>
        <a:xfrm>
          <a:off x="8482965" y="9970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156210</xdr:rowOff>
    </xdr:from>
    <xdr:to xmlns:xdr="http://schemas.openxmlformats.org/drawingml/2006/spreadsheetDrawing">
      <xdr:col>41</xdr:col>
      <xdr:colOff>101600</xdr:colOff>
      <xdr:row>58</xdr:row>
      <xdr:rowOff>86360</xdr:rowOff>
    </xdr:to>
    <xdr:sp macro="" textlink="">
      <xdr:nvSpPr>
        <xdr:cNvPr id="376" name="楕円 375"/>
        <xdr:cNvSpPr/>
      </xdr:nvSpPr>
      <xdr:spPr>
        <a:xfrm>
          <a:off x="7810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77470</xdr:rowOff>
    </xdr:from>
    <xdr:ext cx="534035" cy="258445"/>
    <xdr:sp macro="" textlink="">
      <xdr:nvSpPr>
        <xdr:cNvPr id="377" name="テキスト ボックス 376"/>
        <xdr:cNvSpPr txBox="1"/>
      </xdr:nvSpPr>
      <xdr:spPr>
        <a:xfrm>
          <a:off x="7593965"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133985</xdr:rowOff>
    </xdr:from>
    <xdr:to xmlns:xdr="http://schemas.openxmlformats.org/drawingml/2006/spreadsheetDrawing">
      <xdr:col>36</xdr:col>
      <xdr:colOff>165100</xdr:colOff>
      <xdr:row>58</xdr:row>
      <xdr:rowOff>64135</xdr:rowOff>
    </xdr:to>
    <xdr:sp macro="" textlink="">
      <xdr:nvSpPr>
        <xdr:cNvPr id="378" name="楕円 377"/>
        <xdr:cNvSpPr/>
      </xdr:nvSpPr>
      <xdr:spPr>
        <a:xfrm>
          <a:off x="6921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55245</xdr:rowOff>
    </xdr:from>
    <xdr:ext cx="534035" cy="258445"/>
    <xdr:sp macro="" textlink="">
      <xdr:nvSpPr>
        <xdr:cNvPr id="379" name="テキスト ボックス 378"/>
        <xdr:cNvSpPr txBox="1"/>
      </xdr:nvSpPr>
      <xdr:spPr>
        <a:xfrm>
          <a:off x="6704965" y="9999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5" name="テキスト ボックス 394"/>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9" name="テキスト ボックス 39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95250</xdr:rowOff>
    </xdr:from>
    <xdr:to xmlns:xdr="http://schemas.openxmlformats.org/drawingml/2006/spreadsheetDrawing">
      <xdr:col>54</xdr:col>
      <xdr:colOff>189865</xdr:colOff>
      <xdr:row>78</xdr:row>
      <xdr:rowOff>159385</xdr:rowOff>
    </xdr:to>
    <xdr:cxnSp macro="">
      <xdr:nvCxnSpPr>
        <xdr:cNvPr id="403" name="直線コネクタ 402"/>
        <xdr:cNvCxnSpPr/>
      </xdr:nvCxnSpPr>
      <xdr:spPr>
        <a:xfrm flipV="1">
          <a:off x="10475595" y="1226820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163195</xdr:rowOff>
    </xdr:from>
    <xdr:ext cx="469900" cy="259080"/>
    <xdr:sp macro="" textlink="">
      <xdr:nvSpPr>
        <xdr:cNvPr id="404" name="商工費最小値テキスト"/>
        <xdr:cNvSpPr txBox="1"/>
      </xdr:nvSpPr>
      <xdr:spPr>
        <a:xfrm>
          <a:off x="10528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159385</xdr:rowOff>
    </xdr:from>
    <xdr:to xmlns:xdr="http://schemas.openxmlformats.org/drawingml/2006/spreadsheetDrawing">
      <xdr:col>55</xdr:col>
      <xdr:colOff>88900</xdr:colOff>
      <xdr:row>78</xdr:row>
      <xdr:rowOff>159385</xdr:rowOff>
    </xdr:to>
    <xdr:cxnSp macro="">
      <xdr:nvCxnSpPr>
        <xdr:cNvPr id="405" name="直線コネクタ 404"/>
        <xdr:cNvCxnSpPr/>
      </xdr:nvCxnSpPr>
      <xdr:spPr>
        <a:xfrm>
          <a:off x="10388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41910</xdr:rowOff>
    </xdr:from>
    <xdr:ext cx="534670" cy="258445"/>
    <xdr:sp macro="" textlink="">
      <xdr:nvSpPr>
        <xdr:cNvPr id="406" name="商工費最大値テキスト"/>
        <xdr:cNvSpPr txBox="1"/>
      </xdr:nvSpPr>
      <xdr:spPr>
        <a:xfrm>
          <a:off x="10528300" y="12043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95250</xdr:rowOff>
    </xdr:from>
    <xdr:to xmlns:xdr="http://schemas.openxmlformats.org/drawingml/2006/spreadsheetDrawing">
      <xdr:col>55</xdr:col>
      <xdr:colOff>88900</xdr:colOff>
      <xdr:row>71</xdr:row>
      <xdr:rowOff>95250</xdr:rowOff>
    </xdr:to>
    <xdr:cxnSp macro="">
      <xdr:nvCxnSpPr>
        <xdr:cNvPr id="407" name="直線コネクタ 406"/>
        <xdr:cNvCxnSpPr/>
      </xdr:nvCxnSpPr>
      <xdr:spPr>
        <a:xfrm>
          <a:off x="10388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77470</xdr:rowOff>
    </xdr:from>
    <xdr:to xmlns:xdr="http://schemas.openxmlformats.org/drawingml/2006/spreadsheetDrawing">
      <xdr:col>55</xdr:col>
      <xdr:colOff>0</xdr:colOff>
      <xdr:row>78</xdr:row>
      <xdr:rowOff>93345</xdr:rowOff>
    </xdr:to>
    <xdr:cxnSp macro="">
      <xdr:nvCxnSpPr>
        <xdr:cNvPr id="408" name="直線コネクタ 407"/>
        <xdr:cNvCxnSpPr/>
      </xdr:nvCxnSpPr>
      <xdr:spPr>
        <a:xfrm>
          <a:off x="9639300" y="134505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31750</xdr:rowOff>
    </xdr:from>
    <xdr:ext cx="534670" cy="258445"/>
    <xdr:sp macro="" textlink="">
      <xdr:nvSpPr>
        <xdr:cNvPr id="409" name="商工費平均値テキスト"/>
        <xdr:cNvSpPr txBox="1"/>
      </xdr:nvSpPr>
      <xdr:spPr>
        <a:xfrm>
          <a:off x="10528300" y="13061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8890</xdr:rowOff>
    </xdr:from>
    <xdr:to xmlns:xdr="http://schemas.openxmlformats.org/drawingml/2006/spreadsheetDrawing">
      <xdr:col>55</xdr:col>
      <xdr:colOff>50800</xdr:colOff>
      <xdr:row>77</xdr:row>
      <xdr:rowOff>110490</xdr:rowOff>
    </xdr:to>
    <xdr:sp macro="" textlink="">
      <xdr:nvSpPr>
        <xdr:cNvPr id="410" name="フローチャート: 判断 409"/>
        <xdr:cNvSpPr/>
      </xdr:nvSpPr>
      <xdr:spPr>
        <a:xfrm>
          <a:off x="10426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77470</xdr:rowOff>
    </xdr:from>
    <xdr:to xmlns:xdr="http://schemas.openxmlformats.org/drawingml/2006/spreadsheetDrawing">
      <xdr:col>50</xdr:col>
      <xdr:colOff>114300</xdr:colOff>
      <xdr:row>78</xdr:row>
      <xdr:rowOff>86360</xdr:rowOff>
    </xdr:to>
    <xdr:cxnSp macro="">
      <xdr:nvCxnSpPr>
        <xdr:cNvPr id="411" name="直線コネクタ 410"/>
        <xdr:cNvCxnSpPr/>
      </xdr:nvCxnSpPr>
      <xdr:spPr>
        <a:xfrm flipV="1">
          <a:off x="8750300" y="134505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19050</xdr:rowOff>
    </xdr:from>
    <xdr:to xmlns:xdr="http://schemas.openxmlformats.org/drawingml/2006/spreadsheetDrawing">
      <xdr:col>50</xdr:col>
      <xdr:colOff>165100</xdr:colOff>
      <xdr:row>77</xdr:row>
      <xdr:rowOff>120650</xdr:rowOff>
    </xdr:to>
    <xdr:sp macro="" textlink="">
      <xdr:nvSpPr>
        <xdr:cNvPr id="412" name="フローチャート: 判断 411"/>
        <xdr:cNvSpPr/>
      </xdr:nvSpPr>
      <xdr:spPr>
        <a:xfrm>
          <a:off x="958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137160</xdr:rowOff>
    </xdr:from>
    <xdr:ext cx="534035" cy="259080"/>
    <xdr:sp macro="" textlink="">
      <xdr:nvSpPr>
        <xdr:cNvPr id="413" name="テキスト ボックス 412"/>
        <xdr:cNvSpPr txBox="1"/>
      </xdr:nvSpPr>
      <xdr:spPr>
        <a:xfrm>
          <a:off x="9371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86360</xdr:rowOff>
    </xdr:from>
    <xdr:to xmlns:xdr="http://schemas.openxmlformats.org/drawingml/2006/spreadsheetDrawing">
      <xdr:col>45</xdr:col>
      <xdr:colOff>177800</xdr:colOff>
      <xdr:row>78</xdr:row>
      <xdr:rowOff>140970</xdr:rowOff>
    </xdr:to>
    <xdr:cxnSp macro="">
      <xdr:nvCxnSpPr>
        <xdr:cNvPr id="414" name="直線コネクタ 413"/>
        <xdr:cNvCxnSpPr/>
      </xdr:nvCxnSpPr>
      <xdr:spPr>
        <a:xfrm flipV="1">
          <a:off x="7861300" y="134594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86995</xdr:rowOff>
    </xdr:from>
    <xdr:to xmlns:xdr="http://schemas.openxmlformats.org/drawingml/2006/spreadsheetDrawing">
      <xdr:col>46</xdr:col>
      <xdr:colOff>38100</xdr:colOff>
      <xdr:row>77</xdr:row>
      <xdr:rowOff>17780</xdr:rowOff>
    </xdr:to>
    <xdr:sp macro="" textlink="">
      <xdr:nvSpPr>
        <xdr:cNvPr id="415" name="フローチャート: 判断 414"/>
        <xdr:cNvSpPr/>
      </xdr:nvSpPr>
      <xdr:spPr>
        <a:xfrm>
          <a:off x="86995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33655</xdr:rowOff>
    </xdr:from>
    <xdr:ext cx="534035" cy="258445"/>
    <xdr:sp macro="" textlink="">
      <xdr:nvSpPr>
        <xdr:cNvPr id="416" name="テキスト ボックス 415"/>
        <xdr:cNvSpPr txBox="1"/>
      </xdr:nvSpPr>
      <xdr:spPr>
        <a:xfrm>
          <a:off x="8482965" y="12892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140970</xdr:rowOff>
    </xdr:from>
    <xdr:to xmlns:xdr="http://schemas.openxmlformats.org/drawingml/2006/spreadsheetDrawing">
      <xdr:col>41</xdr:col>
      <xdr:colOff>50800</xdr:colOff>
      <xdr:row>78</xdr:row>
      <xdr:rowOff>146685</xdr:rowOff>
    </xdr:to>
    <xdr:cxnSp macro="">
      <xdr:nvCxnSpPr>
        <xdr:cNvPr id="417" name="直線コネクタ 416"/>
        <xdr:cNvCxnSpPr/>
      </xdr:nvCxnSpPr>
      <xdr:spPr>
        <a:xfrm flipV="1">
          <a:off x="6972300" y="135140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93980</xdr:rowOff>
    </xdr:from>
    <xdr:to xmlns:xdr="http://schemas.openxmlformats.org/drawingml/2006/spreadsheetDrawing">
      <xdr:col>41</xdr:col>
      <xdr:colOff>101600</xdr:colOff>
      <xdr:row>78</xdr:row>
      <xdr:rowOff>24130</xdr:rowOff>
    </xdr:to>
    <xdr:sp macro="" textlink="">
      <xdr:nvSpPr>
        <xdr:cNvPr id="418" name="フローチャート: 判断 417"/>
        <xdr:cNvSpPr/>
      </xdr:nvSpPr>
      <xdr:spPr>
        <a:xfrm>
          <a:off x="7810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40640</xdr:rowOff>
    </xdr:from>
    <xdr:ext cx="534035" cy="258445"/>
    <xdr:sp macro="" textlink="">
      <xdr:nvSpPr>
        <xdr:cNvPr id="419" name="テキスト ボックス 418"/>
        <xdr:cNvSpPr txBox="1"/>
      </xdr:nvSpPr>
      <xdr:spPr>
        <a:xfrm>
          <a:off x="7593965" y="13070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92075</xdr:rowOff>
    </xdr:from>
    <xdr:to xmlns:xdr="http://schemas.openxmlformats.org/drawingml/2006/spreadsheetDrawing">
      <xdr:col>36</xdr:col>
      <xdr:colOff>165100</xdr:colOff>
      <xdr:row>78</xdr:row>
      <xdr:rowOff>22225</xdr:rowOff>
    </xdr:to>
    <xdr:sp macro="" textlink="">
      <xdr:nvSpPr>
        <xdr:cNvPr id="420" name="フローチャート: 判断 419"/>
        <xdr:cNvSpPr/>
      </xdr:nvSpPr>
      <xdr:spPr>
        <a:xfrm>
          <a:off x="6921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38735</xdr:rowOff>
    </xdr:from>
    <xdr:ext cx="534035" cy="259080"/>
    <xdr:sp macro="" textlink="">
      <xdr:nvSpPr>
        <xdr:cNvPr id="421" name="テキスト ボックス 420"/>
        <xdr:cNvSpPr txBox="1"/>
      </xdr:nvSpPr>
      <xdr:spPr>
        <a:xfrm>
          <a:off x="6704965" y="13068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42545</xdr:rowOff>
    </xdr:from>
    <xdr:to xmlns:xdr="http://schemas.openxmlformats.org/drawingml/2006/spreadsheetDrawing">
      <xdr:col>55</xdr:col>
      <xdr:colOff>50800</xdr:colOff>
      <xdr:row>78</xdr:row>
      <xdr:rowOff>144145</xdr:rowOff>
    </xdr:to>
    <xdr:sp macro="" textlink="">
      <xdr:nvSpPr>
        <xdr:cNvPr id="427" name="楕円 426"/>
        <xdr:cNvSpPr/>
      </xdr:nvSpPr>
      <xdr:spPr>
        <a:xfrm>
          <a:off x="10426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128905</xdr:rowOff>
    </xdr:from>
    <xdr:ext cx="469900" cy="259080"/>
    <xdr:sp macro="" textlink="">
      <xdr:nvSpPr>
        <xdr:cNvPr id="428" name="商工費該当値テキスト"/>
        <xdr:cNvSpPr txBox="1"/>
      </xdr:nvSpPr>
      <xdr:spPr>
        <a:xfrm>
          <a:off x="10528300" y="13330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26670</xdr:rowOff>
    </xdr:from>
    <xdr:to xmlns:xdr="http://schemas.openxmlformats.org/drawingml/2006/spreadsheetDrawing">
      <xdr:col>50</xdr:col>
      <xdr:colOff>165100</xdr:colOff>
      <xdr:row>78</xdr:row>
      <xdr:rowOff>128270</xdr:rowOff>
    </xdr:to>
    <xdr:sp macro="" textlink="">
      <xdr:nvSpPr>
        <xdr:cNvPr id="429" name="楕円 428"/>
        <xdr:cNvSpPr/>
      </xdr:nvSpPr>
      <xdr:spPr>
        <a:xfrm>
          <a:off x="9588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119380</xdr:rowOff>
    </xdr:from>
    <xdr:ext cx="469265" cy="259080"/>
    <xdr:sp macro="" textlink="">
      <xdr:nvSpPr>
        <xdr:cNvPr id="430" name="テキスト ボックス 429"/>
        <xdr:cNvSpPr txBox="1"/>
      </xdr:nvSpPr>
      <xdr:spPr>
        <a:xfrm>
          <a:off x="9404350" y="1349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34925</xdr:rowOff>
    </xdr:from>
    <xdr:to xmlns:xdr="http://schemas.openxmlformats.org/drawingml/2006/spreadsheetDrawing">
      <xdr:col>46</xdr:col>
      <xdr:colOff>38100</xdr:colOff>
      <xdr:row>78</xdr:row>
      <xdr:rowOff>136525</xdr:rowOff>
    </xdr:to>
    <xdr:sp macro="" textlink="">
      <xdr:nvSpPr>
        <xdr:cNvPr id="431" name="楕円 430"/>
        <xdr:cNvSpPr/>
      </xdr:nvSpPr>
      <xdr:spPr>
        <a:xfrm>
          <a:off x="8699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127635</xdr:rowOff>
    </xdr:from>
    <xdr:ext cx="469265" cy="259080"/>
    <xdr:sp macro="" textlink="">
      <xdr:nvSpPr>
        <xdr:cNvPr id="432" name="テキスト ボックス 431"/>
        <xdr:cNvSpPr txBox="1"/>
      </xdr:nvSpPr>
      <xdr:spPr>
        <a:xfrm>
          <a:off x="8515350" y="1350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90170</xdr:rowOff>
    </xdr:from>
    <xdr:to xmlns:xdr="http://schemas.openxmlformats.org/drawingml/2006/spreadsheetDrawing">
      <xdr:col>41</xdr:col>
      <xdr:colOff>101600</xdr:colOff>
      <xdr:row>79</xdr:row>
      <xdr:rowOff>20320</xdr:rowOff>
    </xdr:to>
    <xdr:sp macro="" textlink="">
      <xdr:nvSpPr>
        <xdr:cNvPr id="433" name="楕円 432"/>
        <xdr:cNvSpPr/>
      </xdr:nvSpPr>
      <xdr:spPr>
        <a:xfrm>
          <a:off x="781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11430</xdr:rowOff>
    </xdr:from>
    <xdr:ext cx="469265" cy="259080"/>
    <xdr:sp macro="" textlink="">
      <xdr:nvSpPr>
        <xdr:cNvPr id="434" name="テキスト ボックス 433"/>
        <xdr:cNvSpPr txBox="1"/>
      </xdr:nvSpPr>
      <xdr:spPr>
        <a:xfrm>
          <a:off x="7626350" y="13555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95885</xdr:rowOff>
    </xdr:from>
    <xdr:to xmlns:xdr="http://schemas.openxmlformats.org/drawingml/2006/spreadsheetDrawing">
      <xdr:col>36</xdr:col>
      <xdr:colOff>165100</xdr:colOff>
      <xdr:row>79</xdr:row>
      <xdr:rowOff>26035</xdr:rowOff>
    </xdr:to>
    <xdr:sp macro="" textlink="">
      <xdr:nvSpPr>
        <xdr:cNvPr id="435" name="楕円 434"/>
        <xdr:cNvSpPr/>
      </xdr:nvSpPr>
      <xdr:spPr>
        <a:xfrm>
          <a:off x="6921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17780</xdr:rowOff>
    </xdr:from>
    <xdr:ext cx="469265" cy="258445"/>
    <xdr:sp macro="" textlink="">
      <xdr:nvSpPr>
        <xdr:cNvPr id="436" name="テキスト ボックス 435"/>
        <xdr:cNvSpPr txBox="1"/>
      </xdr:nvSpPr>
      <xdr:spPr>
        <a:xfrm>
          <a:off x="6737350" y="13562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7" name="テキスト ボックス 446"/>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9" name="テキスト ボックス 448"/>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3" name="テキスト ボックス 452"/>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7" name="テキスト ボックス 456"/>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9" name="テキスト ボックス 45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52070</xdr:rowOff>
    </xdr:from>
    <xdr:to xmlns:xdr="http://schemas.openxmlformats.org/drawingml/2006/spreadsheetDrawing">
      <xdr:col>54</xdr:col>
      <xdr:colOff>189865</xdr:colOff>
      <xdr:row>99</xdr:row>
      <xdr:rowOff>66675</xdr:rowOff>
    </xdr:to>
    <xdr:cxnSp macro="">
      <xdr:nvCxnSpPr>
        <xdr:cNvPr id="461" name="直線コネクタ 460"/>
        <xdr:cNvCxnSpPr/>
      </xdr:nvCxnSpPr>
      <xdr:spPr>
        <a:xfrm flipV="1">
          <a:off x="10475595" y="1565402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70485</xdr:rowOff>
    </xdr:from>
    <xdr:ext cx="534670" cy="259080"/>
    <xdr:sp macro="" textlink="">
      <xdr:nvSpPr>
        <xdr:cNvPr id="462" name="土木費最小値テキスト"/>
        <xdr:cNvSpPr txBox="1"/>
      </xdr:nvSpPr>
      <xdr:spPr>
        <a:xfrm>
          <a:off x="10528300" y="1704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66675</xdr:rowOff>
    </xdr:from>
    <xdr:to xmlns:xdr="http://schemas.openxmlformats.org/drawingml/2006/spreadsheetDrawing">
      <xdr:col>55</xdr:col>
      <xdr:colOff>88900</xdr:colOff>
      <xdr:row>99</xdr:row>
      <xdr:rowOff>66675</xdr:rowOff>
    </xdr:to>
    <xdr:cxnSp macro="">
      <xdr:nvCxnSpPr>
        <xdr:cNvPr id="463" name="直線コネクタ 462"/>
        <xdr:cNvCxnSpPr/>
      </xdr:nvCxnSpPr>
      <xdr:spPr>
        <a:xfrm>
          <a:off x="10388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170180</xdr:rowOff>
    </xdr:from>
    <xdr:ext cx="534670" cy="259080"/>
    <xdr:sp macro="" textlink="">
      <xdr:nvSpPr>
        <xdr:cNvPr id="464" name="土木費最大値テキスト"/>
        <xdr:cNvSpPr txBox="1"/>
      </xdr:nvSpPr>
      <xdr:spPr>
        <a:xfrm>
          <a:off x="10528300" y="1542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52070</xdr:rowOff>
    </xdr:from>
    <xdr:to xmlns:xdr="http://schemas.openxmlformats.org/drawingml/2006/spreadsheetDrawing">
      <xdr:col>55</xdr:col>
      <xdr:colOff>88900</xdr:colOff>
      <xdr:row>91</xdr:row>
      <xdr:rowOff>52070</xdr:rowOff>
    </xdr:to>
    <xdr:cxnSp macro="">
      <xdr:nvCxnSpPr>
        <xdr:cNvPr id="465" name="直線コネクタ 464"/>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166370</xdr:rowOff>
    </xdr:from>
    <xdr:to xmlns:xdr="http://schemas.openxmlformats.org/drawingml/2006/spreadsheetDrawing">
      <xdr:col>55</xdr:col>
      <xdr:colOff>0</xdr:colOff>
      <xdr:row>97</xdr:row>
      <xdr:rowOff>53340</xdr:rowOff>
    </xdr:to>
    <xdr:cxnSp macro="">
      <xdr:nvCxnSpPr>
        <xdr:cNvPr id="466" name="直線コネクタ 465"/>
        <xdr:cNvCxnSpPr/>
      </xdr:nvCxnSpPr>
      <xdr:spPr>
        <a:xfrm flipV="1">
          <a:off x="9639300" y="1662557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42545</xdr:rowOff>
    </xdr:from>
    <xdr:ext cx="534670" cy="258445"/>
    <xdr:sp macro="" textlink="">
      <xdr:nvSpPr>
        <xdr:cNvPr id="467" name="土木費平均値テキスト"/>
        <xdr:cNvSpPr txBox="1"/>
      </xdr:nvSpPr>
      <xdr:spPr>
        <a:xfrm>
          <a:off x="10528300" y="16330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19685</xdr:rowOff>
    </xdr:from>
    <xdr:to xmlns:xdr="http://schemas.openxmlformats.org/drawingml/2006/spreadsheetDrawing">
      <xdr:col>55</xdr:col>
      <xdr:colOff>50800</xdr:colOff>
      <xdr:row>96</xdr:row>
      <xdr:rowOff>121285</xdr:rowOff>
    </xdr:to>
    <xdr:sp macro="" textlink="">
      <xdr:nvSpPr>
        <xdr:cNvPr id="468" name="フローチャート: 判断 467"/>
        <xdr:cNvSpPr/>
      </xdr:nvSpPr>
      <xdr:spPr>
        <a:xfrm>
          <a:off x="10426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31115</xdr:rowOff>
    </xdr:from>
    <xdr:to xmlns:xdr="http://schemas.openxmlformats.org/drawingml/2006/spreadsheetDrawing">
      <xdr:col>50</xdr:col>
      <xdr:colOff>114300</xdr:colOff>
      <xdr:row>97</xdr:row>
      <xdr:rowOff>53340</xdr:rowOff>
    </xdr:to>
    <xdr:cxnSp macro="">
      <xdr:nvCxnSpPr>
        <xdr:cNvPr id="469" name="直線コネクタ 468"/>
        <xdr:cNvCxnSpPr/>
      </xdr:nvCxnSpPr>
      <xdr:spPr>
        <a:xfrm>
          <a:off x="8750300" y="1649031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70" name="フローチャート: 判断 469"/>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152400</xdr:rowOff>
    </xdr:from>
    <xdr:ext cx="534035" cy="259080"/>
    <xdr:sp macro="" textlink="">
      <xdr:nvSpPr>
        <xdr:cNvPr id="471" name="テキスト ボックス 470"/>
        <xdr:cNvSpPr txBox="1"/>
      </xdr:nvSpPr>
      <xdr:spPr>
        <a:xfrm>
          <a:off x="9371965" y="1626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635</xdr:rowOff>
    </xdr:from>
    <xdr:to xmlns:xdr="http://schemas.openxmlformats.org/drawingml/2006/spreadsheetDrawing">
      <xdr:col>45</xdr:col>
      <xdr:colOff>177800</xdr:colOff>
      <xdr:row>96</xdr:row>
      <xdr:rowOff>31115</xdr:rowOff>
    </xdr:to>
    <xdr:cxnSp macro="">
      <xdr:nvCxnSpPr>
        <xdr:cNvPr id="472" name="直線コネクタ 471"/>
        <xdr:cNvCxnSpPr/>
      </xdr:nvCxnSpPr>
      <xdr:spPr>
        <a:xfrm>
          <a:off x="7861300" y="164598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84455</xdr:rowOff>
    </xdr:from>
    <xdr:to xmlns:xdr="http://schemas.openxmlformats.org/drawingml/2006/spreadsheetDrawing">
      <xdr:col>46</xdr:col>
      <xdr:colOff>38100</xdr:colOff>
      <xdr:row>96</xdr:row>
      <xdr:rowOff>14605</xdr:rowOff>
    </xdr:to>
    <xdr:sp macro="" textlink="">
      <xdr:nvSpPr>
        <xdr:cNvPr id="473" name="フローチャート: 判断 472"/>
        <xdr:cNvSpPr/>
      </xdr:nvSpPr>
      <xdr:spPr>
        <a:xfrm>
          <a:off x="86995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31115</xdr:rowOff>
    </xdr:from>
    <xdr:ext cx="534035" cy="258445"/>
    <xdr:sp macro="" textlink="">
      <xdr:nvSpPr>
        <xdr:cNvPr id="474" name="テキスト ボックス 473"/>
        <xdr:cNvSpPr txBox="1"/>
      </xdr:nvSpPr>
      <xdr:spPr>
        <a:xfrm>
          <a:off x="8482965" y="16147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635</xdr:rowOff>
    </xdr:from>
    <xdr:to xmlns:xdr="http://schemas.openxmlformats.org/drawingml/2006/spreadsheetDrawing">
      <xdr:col>41</xdr:col>
      <xdr:colOff>50800</xdr:colOff>
      <xdr:row>96</xdr:row>
      <xdr:rowOff>78740</xdr:rowOff>
    </xdr:to>
    <xdr:cxnSp macro="">
      <xdr:nvCxnSpPr>
        <xdr:cNvPr id="475" name="直線コネクタ 474"/>
        <xdr:cNvCxnSpPr/>
      </xdr:nvCxnSpPr>
      <xdr:spPr>
        <a:xfrm flipV="1">
          <a:off x="6972300" y="1645983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140335</xdr:rowOff>
    </xdr:from>
    <xdr:to xmlns:xdr="http://schemas.openxmlformats.org/drawingml/2006/spreadsheetDrawing">
      <xdr:col>41</xdr:col>
      <xdr:colOff>101600</xdr:colOff>
      <xdr:row>96</xdr:row>
      <xdr:rowOff>70485</xdr:rowOff>
    </xdr:to>
    <xdr:sp macro="" textlink="">
      <xdr:nvSpPr>
        <xdr:cNvPr id="476" name="フローチャート: 判断 475"/>
        <xdr:cNvSpPr/>
      </xdr:nvSpPr>
      <xdr:spPr>
        <a:xfrm>
          <a:off x="7810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61595</xdr:rowOff>
    </xdr:from>
    <xdr:ext cx="534035" cy="259080"/>
    <xdr:sp macro="" textlink="">
      <xdr:nvSpPr>
        <xdr:cNvPr id="477" name="テキスト ボックス 476"/>
        <xdr:cNvSpPr txBox="1"/>
      </xdr:nvSpPr>
      <xdr:spPr>
        <a:xfrm>
          <a:off x="7593965" y="16520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133350</xdr:rowOff>
    </xdr:from>
    <xdr:to xmlns:xdr="http://schemas.openxmlformats.org/drawingml/2006/spreadsheetDrawing">
      <xdr:col>36</xdr:col>
      <xdr:colOff>165100</xdr:colOff>
      <xdr:row>96</xdr:row>
      <xdr:rowOff>63500</xdr:rowOff>
    </xdr:to>
    <xdr:sp macro="" textlink="">
      <xdr:nvSpPr>
        <xdr:cNvPr id="478" name="フローチャート: 判断 477"/>
        <xdr:cNvSpPr/>
      </xdr:nvSpPr>
      <xdr:spPr>
        <a:xfrm>
          <a:off x="6921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80010</xdr:rowOff>
    </xdr:from>
    <xdr:ext cx="534035" cy="259080"/>
    <xdr:sp macro="" textlink="">
      <xdr:nvSpPr>
        <xdr:cNvPr id="479" name="テキスト ボックス 478"/>
        <xdr:cNvSpPr txBox="1"/>
      </xdr:nvSpPr>
      <xdr:spPr>
        <a:xfrm>
          <a:off x="6704965" y="16196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115570</xdr:rowOff>
    </xdr:from>
    <xdr:to xmlns:xdr="http://schemas.openxmlformats.org/drawingml/2006/spreadsheetDrawing">
      <xdr:col>55</xdr:col>
      <xdr:colOff>50800</xdr:colOff>
      <xdr:row>97</xdr:row>
      <xdr:rowOff>45720</xdr:rowOff>
    </xdr:to>
    <xdr:sp macro="" textlink="">
      <xdr:nvSpPr>
        <xdr:cNvPr id="485" name="楕円 484"/>
        <xdr:cNvSpPr/>
      </xdr:nvSpPr>
      <xdr:spPr>
        <a:xfrm>
          <a:off x="104267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93980</xdr:rowOff>
    </xdr:from>
    <xdr:ext cx="534670" cy="259080"/>
    <xdr:sp macro="" textlink="">
      <xdr:nvSpPr>
        <xdr:cNvPr id="486" name="土木費該当値テキスト"/>
        <xdr:cNvSpPr txBox="1"/>
      </xdr:nvSpPr>
      <xdr:spPr>
        <a:xfrm>
          <a:off x="10528300" y="1655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2540</xdr:rowOff>
    </xdr:from>
    <xdr:to xmlns:xdr="http://schemas.openxmlformats.org/drawingml/2006/spreadsheetDrawing">
      <xdr:col>50</xdr:col>
      <xdr:colOff>165100</xdr:colOff>
      <xdr:row>97</xdr:row>
      <xdr:rowOff>104140</xdr:rowOff>
    </xdr:to>
    <xdr:sp macro="" textlink="">
      <xdr:nvSpPr>
        <xdr:cNvPr id="487" name="楕円 486"/>
        <xdr:cNvSpPr/>
      </xdr:nvSpPr>
      <xdr:spPr>
        <a:xfrm>
          <a:off x="9588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95250</xdr:rowOff>
    </xdr:from>
    <xdr:ext cx="534035" cy="259080"/>
    <xdr:sp macro="" textlink="">
      <xdr:nvSpPr>
        <xdr:cNvPr id="488" name="テキスト ボックス 487"/>
        <xdr:cNvSpPr txBox="1"/>
      </xdr:nvSpPr>
      <xdr:spPr>
        <a:xfrm>
          <a:off x="9371965" y="1672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151765</xdr:rowOff>
    </xdr:from>
    <xdr:to xmlns:xdr="http://schemas.openxmlformats.org/drawingml/2006/spreadsheetDrawing">
      <xdr:col>46</xdr:col>
      <xdr:colOff>38100</xdr:colOff>
      <xdr:row>96</xdr:row>
      <xdr:rowOff>81915</xdr:rowOff>
    </xdr:to>
    <xdr:sp macro="" textlink="">
      <xdr:nvSpPr>
        <xdr:cNvPr id="489" name="楕円 488"/>
        <xdr:cNvSpPr/>
      </xdr:nvSpPr>
      <xdr:spPr>
        <a:xfrm>
          <a:off x="8699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73025</xdr:rowOff>
    </xdr:from>
    <xdr:ext cx="534035" cy="259080"/>
    <xdr:sp macro="" textlink="">
      <xdr:nvSpPr>
        <xdr:cNvPr id="490" name="テキスト ボックス 489"/>
        <xdr:cNvSpPr txBox="1"/>
      </xdr:nvSpPr>
      <xdr:spPr>
        <a:xfrm>
          <a:off x="8482965" y="16532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121285</xdr:rowOff>
    </xdr:from>
    <xdr:to xmlns:xdr="http://schemas.openxmlformats.org/drawingml/2006/spreadsheetDrawing">
      <xdr:col>41</xdr:col>
      <xdr:colOff>101600</xdr:colOff>
      <xdr:row>96</xdr:row>
      <xdr:rowOff>52070</xdr:rowOff>
    </xdr:to>
    <xdr:sp macro="" textlink="">
      <xdr:nvSpPr>
        <xdr:cNvPr id="491" name="楕円 490"/>
        <xdr:cNvSpPr/>
      </xdr:nvSpPr>
      <xdr:spPr>
        <a:xfrm>
          <a:off x="78105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67945</xdr:rowOff>
    </xdr:from>
    <xdr:ext cx="534035" cy="258445"/>
    <xdr:sp macro="" textlink="">
      <xdr:nvSpPr>
        <xdr:cNvPr id="492" name="テキスト ボックス 491"/>
        <xdr:cNvSpPr txBox="1"/>
      </xdr:nvSpPr>
      <xdr:spPr>
        <a:xfrm>
          <a:off x="7593965" y="16184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27940</xdr:rowOff>
    </xdr:from>
    <xdr:to xmlns:xdr="http://schemas.openxmlformats.org/drawingml/2006/spreadsheetDrawing">
      <xdr:col>36</xdr:col>
      <xdr:colOff>165100</xdr:colOff>
      <xdr:row>96</xdr:row>
      <xdr:rowOff>129540</xdr:rowOff>
    </xdr:to>
    <xdr:sp macro="" textlink="">
      <xdr:nvSpPr>
        <xdr:cNvPr id="493" name="楕円 492"/>
        <xdr:cNvSpPr/>
      </xdr:nvSpPr>
      <xdr:spPr>
        <a:xfrm>
          <a:off x="69215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120650</xdr:rowOff>
    </xdr:from>
    <xdr:ext cx="534035" cy="258445"/>
    <xdr:sp macro="" textlink="">
      <xdr:nvSpPr>
        <xdr:cNvPr id="494" name="テキスト ボックス 493"/>
        <xdr:cNvSpPr txBox="1"/>
      </xdr:nvSpPr>
      <xdr:spPr>
        <a:xfrm>
          <a:off x="6704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5" name="テキスト ボックス 504"/>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6" name="直線コネクタ 505"/>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8445"/>
    <xdr:sp macro="" textlink="">
      <xdr:nvSpPr>
        <xdr:cNvPr id="507" name="テキスト ボックス 506"/>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0" name="直線コネクタ 509"/>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1495" cy="258445"/>
    <xdr:sp macro="" textlink="">
      <xdr:nvSpPr>
        <xdr:cNvPr id="511" name="テキスト ボックス 510"/>
        <xdr:cNvSpPr txBox="1"/>
      </xdr:nvSpPr>
      <xdr:spPr>
        <a:xfrm>
          <a:off x="11914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3" name="テキスト ボックス 51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44450</xdr:rowOff>
    </xdr:from>
    <xdr:to xmlns:xdr="http://schemas.openxmlformats.org/drawingml/2006/spreadsheetDrawing">
      <xdr:col>85</xdr:col>
      <xdr:colOff>126365</xdr:colOff>
      <xdr:row>38</xdr:row>
      <xdr:rowOff>15875</xdr:rowOff>
    </xdr:to>
    <xdr:cxnSp macro="">
      <xdr:nvCxnSpPr>
        <xdr:cNvPr id="515" name="直線コネクタ 514"/>
        <xdr:cNvCxnSpPr/>
      </xdr:nvCxnSpPr>
      <xdr:spPr>
        <a:xfrm flipV="1">
          <a:off x="16317595" y="535940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19685</xdr:rowOff>
    </xdr:from>
    <xdr:ext cx="534670" cy="258445"/>
    <xdr:sp macro="" textlink="">
      <xdr:nvSpPr>
        <xdr:cNvPr id="516" name="消防費最小値テキスト"/>
        <xdr:cNvSpPr txBox="1"/>
      </xdr:nvSpPr>
      <xdr:spPr>
        <a:xfrm>
          <a:off x="16370300" y="653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15875</xdr:rowOff>
    </xdr:from>
    <xdr:to xmlns:xdr="http://schemas.openxmlformats.org/drawingml/2006/spreadsheetDrawing">
      <xdr:col>86</xdr:col>
      <xdr:colOff>25400</xdr:colOff>
      <xdr:row>38</xdr:row>
      <xdr:rowOff>15875</xdr:rowOff>
    </xdr:to>
    <xdr:cxnSp macro="">
      <xdr:nvCxnSpPr>
        <xdr:cNvPr id="517" name="直線コネクタ 516"/>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162560</xdr:rowOff>
    </xdr:from>
    <xdr:ext cx="534670" cy="259080"/>
    <xdr:sp macro="" textlink="">
      <xdr:nvSpPr>
        <xdr:cNvPr id="518" name="消防費最大値テキスト"/>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44450</xdr:rowOff>
    </xdr:from>
    <xdr:to xmlns:xdr="http://schemas.openxmlformats.org/drawingml/2006/spreadsheetDrawing">
      <xdr:col>86</xdr:col>
      <xdr:colOff>25400</xdr:colOff>
      <xdr:row>31</xdr:row>
      <xdr:rowOff>44450</xdr:rowOff>
    </xdr:to>
    <xdr:cxnSp macro="">
      <xdr:nvCxnSpPr>
        <xdr:cNvPr id="519" name="直線コネクタ 518"/>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158115</xdr:rowOff>
    </xdr:from>
    <xdr:to xmlns:xdr="http://schemas.openxmlformats.org/drawingml/2006/spreadsheetDrawing">
      <xdr:col>85</xdr:col>
      <xdr:colOff>127000</xdr:colOff>
      <xdr:row>36</xdr:row>
      <xdr:rowOff>5080</xdr:rowOff>
    </xdr:to>
    <xdr:cxnSp macro="">
      <xdr:nvCxnSpPr>
        <xdr:cNvPr id="520" name="直線コネクタ 519"/>
        <xdr:cNvCxnSpPr/>
      </xdr:nvCxnSpPr>
      <xdr:spPr>
        <a:xfrm flipV="1">
          <a:off x="15481300" y="615886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100330</xdr:rowOff>
    </xdr:from>
    <xdr:ext cx="534670" cy="258445"/>
    <xdr:sp macro="" textlink="">
      <xdr:nvSpPr>
        <xdr:cNvPr id="521" name="消防費平均値テキスト"/>
        <xdr:cNvSpPr txBox="1"/>
      </xdr:nvSpPr>
      <xdr:spPr>
        <a:xfrm>
          <a:off x="16370300" y="6101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121920</xdr:rowOff>
    </xdr:from>
    <xdr:to xmlns:xdr="http://schemas.openxmlformats.org/drawingml/2006/spreadsheetDrawing">
      <xdr:col>85</xdr:col>
      <xdr:colOff>177800</xdr:colOff>
      <xdr:row>36</xdr:row>
      <xdr:rowOff>52070</xdr:rowOff>
    </xdr:to>
    <xdr:sp macro="" textlink="">
      <xdr:nvSpPr>
        <xdr:cNvPr id="522" name="フローチャート: 判断 521"/>
        <xdr:cNvSpPr/>
      </xdr:nvSpPr>
      <xdr:spPr>
        <a:xfrm>
          <a:off x="16268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143510</xdr:rowOff>
    </xdr:from>
    <xdr:to xmlns:xdr="http://schemas.openxmlformats.org/drawingml/2006/spreadsheetDrawing">
      <xdr:col>81</xdr:col>
      <xdr:colOff>50800</xdr:colOff>
      <xdr:row>36</xdr:row>
      <xdr:rowOff>5080</xdr:rowOff>
    </xdr:to>
    <xdr:cxnSp macro="">
      <xdr:nvCxnSpPr>
        <xdr:cNvPr id="523" name="直線コネクタ 522"/>
        <xdr:cNvCxnSpPr/>
      </xdr:nvCxnSpPr>
      <xdr:spPr>
        <a:xfrm>
          <a:off x="14592300" y="61442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112395</xdr:rowOff>
    </xdr:from>
    <xdr:to xmlns:xdr="http://schemas.openxmlformats.org/drawingml/2006/spreadsheetDrawing">
      <xdr:col>81</xdr:col>
      <xdr:colOff>101600</xdr:colOff>
      <xdr:row>36</xdr:row>
      <xdr:rowOff>42545</xdr:rowOff>
    </xdr:to>
    <xdr:sp macro="" textlink="">
      <xdr:nvSpPr>
        <xdr:cNvPr id="524" name="フローチャート: 判断 523"/>
        <xdr:cNvSpPr/>
      </xdr:nvSpPr>
      <xdr:spPr>
        <a:xfrm>
          <a:off x="15430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59055</xdr:rowOff>
    </xdr:from>
    <xdr:ext cx="534035" cy="259080"/>
    <xdr:sp macro="" textlink="">
      <xdr:nvSpPr>
        <xdr:cNvPr id="525" name="テキスト ボックス 524"/>
        <xdr:cNvSpPr txBox="1"/>
      </xdr:nvSpPr>
      <xdr:spPr>
        <a:xfrm>
          <a:off x="15213965" y="5888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76200</xdr:rowOff>
    </xdr:from>
    <xdr:to xmlns:xdr="http://schemas.openxmlformats.org/drawingml/2006/spreadsheetDrawing">
      <xdr:col>76</xdr:col>
      <xdr:colOff>114300</xdr:colOff>
      <xdr:row>35</xdr:row>
      <xdr:rowOff>143510</xdr:rowOff>
    </xdr:to>
    <xdr:cxnSp macro="">
      <xdr:nvCxnSpPr>
        <xdr:cNvPr id="526" name="直線コネクタ 525"/>
        <xdr:cNvCxnSpPr/>
      </xdr:nvCxnSpPr>
      <xdr:spPr>
        <a:xfrm>
          <a:off x="13703300" y="60769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22860</xdr:rowOff>
    </xdr:from>
    <xdr:to xmlns:xdr="http://schemas.openxmlformats.org/drawingml/2006/spreadsheetDrawing">
      <xdr:col>76</xdr:col>
      <xdr:colOff>165100</xdr:colOff>
      <xdr:row>34</xdr:row>
      <xdr:rowOff>124460</xdr:rowOff>
    </xdr:to>
    <xdr:sp macro="" textlink="">
      <xdr:nvSpPr>
        <xdr:cNvPr id="527" name="フローチャート: 判断 526"/>
        <xdr:cNvSpPr/>
      </xdr:nvSpPr>
      <xdr:spPr>
        <a:xfrm>
          <a:off x="14541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140970</xdr:rowOff>
    </xdr:from>
    <xdr:ext cx="534035" cy="259080"/>
    <xdr:sp macro="" textlink="">
      <xdr:nvSpPr>
        <xdr:cNvPr id="528" name="テキスト ボックス 527"/>
        <xdr:cNvSpPr txBox="1"/>
      </xdr:nvSpPr>
      <xdr:spPr>
        <a:xfrm>
          <a:off x="14324965" y="5627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76200</xdr:rowOff>
    </xdr:from>
    <xdr:to xmlns:xdr="http://schemas.openxmlformats.org/drawingml/2006/spreadsheetDrawing">
      <xdr:col>71</xdr:col>
      <xdr:colOff>177800</xdr:colOff>
      <xdr:row>36</xdr:row>
      <xdr:rowOff>10160</xdr:rowOff>
    </xdr:to>
    <xdr:cxnSp macro="">
      <xdr:nvCxnSpPr>
        <xdr:cNvPr id="529" name="直線コネクタ 528"/>
        <xdr:cNvCxnSpPr/>
      </xdr:nvCxnSpPr>
      <xdr:spPr>
        <a:xfrm flipV="1">
          <a:off x="12814300" y="607695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128270</xdr:rowOff>
    </xdr:from>
    <xdr:to xmlns:xdr="http://schemas.openxmlformats.org/drawingml/2006/spreadsheetDrawing">
      <xdr:col>72</xdr:col>
      <xdr:colOff>38100</xdr:colOff>
      <xdr:row>35</xdr:row>
      <xdr:rowOff>58420</xdr:rowOff>
    </xdr:to>
    <xdr:sp macro="" textlink="">
      <xdr:nvSpPr>
        <xdr:cNvPr id="530" name="フローチャート: 判断 529"/>
        <xdr:cNvSpPr/>
      </xdr:nvSpPr>
      <xdr:spPr>
        <a:xfrm>
          <a:off x="13652500" y="59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74930</xdr:rowOff>
    </xdr:from>
    <xdr:ext cx="534035" cy="258445"/>
    <xdr:sp macro="" textlink="">
      <xdr:nvSpPr>
        <xdr:cNvPr id="531" name="テキスト ボックス 530"/>
        <xdr:cNvSpPr txBox="1"/>
      </xdr:nvSpPr>
      <xdr:spPr>
        <a:xfrm>
          <a:off x="13435965" y="5732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145415</xdr:rowOff>
    </xdr:from>
    <xdr:to xmlns:xdr="http://schemas.openxmlformats.org/drawingml/2006/spreadsheetDrawing">
      <xdr:col>67</xdr:col>
      <xdr:colOff>101600</xdr:colOff>
      <xdr:row>35</xdr:row>
      <xdr:rowOff>75565</xdr:rowOff>
    </xdr:to>
    <xdr:sp macro="" textlink="">
      <xdr:nvSpPr>
        <xdr:cNvPr id="532" name="フローチャート: 判断 531"/>
        <xdr:cNvSpPr/>
      </xdr:nvSpPr>
      <xdr:spPr>
        <a:xfrm>
          <a:off x="12763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92075</xdr:rowOff>
    </xdr:from>
    <xdr:ext cx="534035" cy="259080"/>
    <xdr:sp macro="" textlink="">
      <xdr:nvSpPr>
        <xdr:cNvPr id="533" name="テキスト ボックス 532"/>
        <xdr:cNvSpPr txBox="1"/>
      </xdr:nvSpPr>
      <xdr:spPr>
        <a:xfrm>
          <a:off x="12546965" y="5749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107315</xdr:rowOff>
    </xdr:from>
    <xdr:to xmlns:xdr="http://schemas.openxmlformats.org/drawingml/2006/spreadsheetDrawing">
      <xdr:col>85</xdr:col>
      <xdr:colOff>177800</xdr:colOff>
      <xdr:row>36</xdr:row>
      <xdr:rowOff>37465</xdr:rowOff>
    </xdr:to>
    <xdr:sp macro="" textlink="">
      <xdr:nvSpPr>
        <xdr:cNvPr id="539" name="楕円 538"/>
        <xdr:cNvSpPr/>
      </xdr:nvSpPr>
      <xdr:spPr>
        <a:xfrm>
          <a:off x="16268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130175</xdr:rowOff>
    </xdr:from>
    <xdr:ext cx="534670" cy="259080"/>
    <xdr:sp macro="" textlink="">
      <xdr:nvSpPr>
        <xdr:cNvPr id="540" name="消防費該当値テキスト"/>
        <xdr:cNvSpPr txBox="1"/>
      </xdr:nvSpPr>
      <xdr:spPr>
        <a:xfrm>
          <a:off x="16370300" y="5959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125730</xdr:rowOff>
    </xdr:from>
    <xdr:to xmlns:xdr="http://schemas.openxmlformats.org/drawingml/2006/spreadsheetDrawing">
      <xdr:col>81</xdr:col>
      <xdr:colOff>101600</xdr:colOff>
      <xdr:row>36</xdr:row>
      <xdr:rowOff>55880</xdr:rowOff>
    </xdr:to>
    <xdr:sp macro="" textlink="">
      <xdr:nvSpPr>
        <xdr:cNvPr id="541" name="楕円 540"/>
        <xdr:cNvSpPr/>
      </xdr:nvSpPr>
      <xdr:spPr>
        <a:xfrm>
          <a:off x="15430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46990</xdr:rowOff>
    </xdr:from>
    <xdr:ext cx="534035" cy="259080"/>
    <xdr:sp macro="" textlink="">
      <xdr:nvSpPr>
        <xdr:cNvPr id="542" name="テキスト ボックス 541"/>
        <xdr:cNvSpPr txBox="1"/>
      </xdr:nvSpPr>
      <xdr:spPr>
        <a:xfrm>
          <a:off x="15213965" y="621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92075</xdr:rowOff>
    </xdr:from>
    <xdr:to xmlns:xdr="http://schemas.openxmlformats.org/drawingml/2006/spreadsheetDrawing">
      <xdr:col>76</xdr:col>
      <xdr:colOff>165100</xdr:colOff>
      <xdr:row>36</xdr:row>
      <xdr:rowOff>22225</xdr:rowOff>
    </xdr:to>
    <xdr:sp macro="" textlink="">
      <xdr:nvSpPr>
        <xdr:cNvPr id="543" name="楕円 542"/>
        <xdr:cNvSpPr/>
      </xdr:nvSpPr>
      <xdr:spPr>
        <a:xfrm>
          <a:off x="1454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13335</xdr:rowOff>
    </xdr:from>
    <xdr:ext cx="534035" cy="259080"/>
    <xdr:sp macro="" textlink="">
      <xdr:nvSpPr>
        <xdr:cNvPr id="544" name="テキスト ボックス 543"/>
        <xdr:cNvSpPr txBox="1"/>
      </xdr:nvSpPr>
      <xdr:spPr>
        <a:xfrm>
          <a:off x="14324965" y="6185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25400</xdr:rowOff>
    </xdr:from>
    <xdr:to xmlns:xdr="http://schemas.openxmlformats.org/drawingml/2006/spreadsheetDrawing">
      <xdr:col>72</xdr:col>
      <xdr:colOff>38100</xdr:colOff>
      <xdr:row>35</xdr:row>
      <xdr:rowOff>127000</xdr:rowOff>
    </xdr:to>
    <xdr:sp macro="" textlink="">
      <xdr:nvSpPr>
        <xdr:cNvPr id="545" name="楕円 544"/>
        <xdr:cNvSpPr/>
      </xdr:nvSpPr>
      <xdr:spPr>
        <a:xfrm>
          <a:off x="1365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118110</xdr:rowOff>
    </xdr:from>
    <xdr:ext cx="534035" cy="259080"/>
    <xdr:sp macro="" textlink="">
      <xdr:nvSpPr>
        <xdr:cNvPr id="546" name="テキスト ボックス 545"/>
        <xdr:cNvSpPr txBox="1"/>
      </xdr:nvSpPr>
      <xdr:spPr>
        <a:xfrm>
          <a:off x="1343596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130810</xdr:rowOff>
    </xdr:from>
    <xdr:to xmlns:xdr="http://schemas.openxmlformats.org/drawingml/2006/spreadsheetDrawing">
      <xdr:col>67</xdr:col>
      <xdr:colOff>101600</xdr:colOff>
      <xdr:row>36</xdr:row>
      <xdr:rowOff>60960</xdr:rowOff>
    </xdr:to>
    <xdr:sp macro="" textlink="">
      <xdr:nvSpPr>
        <xdr:cNvPr id="547" name="楕円 546"/>
        <xdr:cNvSpPr/>
      </xdr:nvSpPr>
      <xdr:spPr>
        <a:xfrm>
          <a:off x="12763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52070</xdr:rowOff>
    </xdr:from>
    <xdr:ext cx="534035" cy="258445"/>
    <xdr:sp macro="" textlink="">
      <xdr:nvSpPr>
        <xdr:cNvPr id="548" name="テキスト ボックス 547"/>
        <xdr:cNvSpPr txBox="1"/>
      </xdr:nvSpPr>
      <xdr:spPr>
        <a:xfrm>
          <a:off x="12546965" y="6224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9" name="テキスト ボックス 558"/>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0" name="直線コネクタ 55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1" name="テキスト ボックス 560"/>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2" name="直線コネクタ 56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3" name="テキスト ボックス 562"/>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5" name="テキスト ボックス 564"/>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6" name="直線コネクタ 56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7" name="テキスト ボックス 566"/>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8" name="直線コネクタ 56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9" name="テキスト ボックス 568"/>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1" name="テキスト ボックス 570"/>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14605</xdr:rowOff>
    </xdr:from>
    <xdr:to xmlns:xdr="http://schemas.openxmlformats.org/drawingml/2006/spreadsheetDrawing">
      <xdr:col>85</xdr:col>
      <xdr:colOff>126365</xdr:colOff>
      <xdr:row>59</xdr:row>
      <xdr:rowOff>86360</xdr:rowOff>
    </xdr:to>
    <xdr:cxnSp macro="">
      <xdr:nvCxnSpPr>
        <xdr:cNvPr id="573" name="直線コネクタ 572"/>
        <xdr:cNvCxnSpPr/>
      </xdr:nvCxnSpPr>
      <xdr:spPr>
        <a:xfrm flipV="1">
          <a:off x="16317595" y="87585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90170</xdr:rowOff>
    </xdr:from>
    <xdr:ext cx="534670" cy="259080"/>
    <xdr:sp macro="" textlink="">
      <xdr:nvSpPr>
        <xdr:cNvPr id="574" name="教育費最小値テキスト"/>
        <xdr:cNvSpPr txBox="1"/>
      </xdr:nvSpPr>
      <xdr:spPr>
        <a:xfrm>
          <a:off x="16370300" y="1020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86360</xdr:rowOff>
    </xdr:from>
    <xdr:to xmlns:xdr="http://schemas.openxmlformats.org/drawingml/2006/spreadsheetDrawing">
      <xdr:col>86</xdr:col>
      <xdr:colOff>25400</xdr:colOff>
      <xdr:row>59</xdr:row>
      <xdr:rowOff>86360</xdr:rowOff>
    </xdr:to>
    <xdr:cxnSp macro="">
      <xdr:nvCxnSpPr>
        <xdr:cNvPr id="575" name="直線コネクタ 574"/>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132715</xdr:rowOff>
    </xdr:from>
    <xdr:ext cx="598805" cy="258445"/>
    <xdr:sp macro="" textlink="">
      <xdr:nvSpPr>
        <xdr:cNvPr id="576" name="教育費最大値テキスト"/>
        <xdr:cNvSpPr txBox="1"/>
      </xdr:nvSpPr>
      <xdr:spPr>
        <a:xfrm>
          <a:off x="16370300" y="8533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14605</xdr:rowOff>
    </xdr:from>
    <xdr:to xmlns:xdr="http://schemas.openxmlformats.org/drawingml/2006/spreadsheetDrawing">
      <xdr:col>86</xdr:col>
      <xdr:colOff>25400</xdr:colOff>
      <xdr:row>51</xdr:row>
      <xdr:rowOff>14605</xdr:rowOff>
    </xdr:to>
    <xdr:cxnSp macro="">
      <xdr:nvCxnSpPr>
        <xdr:cNvPr id="577" name="直線コネクタ 576"/>
        <xdr:cNvCxnSpPr/>
      </xdr:nvCxnSpPr>
      <xdr:spPr>
        <a:xfrm>
          <a:off x="16230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127635</xdr:rowOff>
    </xdr:from>
    <xdr:to xmlns:xdr="http://schemas.openxmlformats.org/drawingml/2006/spreadsheetDrawing">
      <xdr:col>85</xdr:col>
      <xdr:colOff>127000</xdr:colOff>
      <xdr:row>57</xdr:row>
      <xdr:rowOff>102870</xdr:rowOff>
    </xdr:to>
    <xdr:cxnSp macro="">
      <xdr:nvCxnSpPr>
        <xdr:cNvPr id="578" name="直線コネクタ 577"/>
        <xdr:cNvCxnSpPr/>
      </xdr:nvCxnSpPr>
      <xdr:spPr>
        <a:xfrm flipV="1">
          <a:off x="15481300" y="9728835"/>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15875</xdr:rowOff>
    </xdr:from>
    <xdr:ext cx="534670" cy="259080"/>
    <xdr:sp macro="" textlink="">
      <xdr:nvSpPr>
        <xdr:cNvPr id="579" name="教育費平均値テキスト"/>
        <xdr:cNvSpPr txBox="1"/>
      </xdr:nvSpPr>
      <xdr:spPr>
        <a:xfrm>
          <a:off x="16370300" y="9788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37465</xdr:rowOff>
    </xdr:from>
    <xdr:to xmlns:xdr="http://schemas.openxmlformats.org/drawingml/2006/spreadsheetDrawing">
      <xdr:col>85</xdr:col>
      <xdr:colOff>177800</xdr:colOff>
      <xdr:row>57</xdr:row>
      <xdr:rowOff>139065</xdr:rowOff>
    </xdr:to>
    <xdr:sp macro="" textlink="">
      <xdr:nvSpPr>
        <xdr:cNvPr id="580" name="フローチャート: 判断 579"/>
        <xdr:cNvSpPr/>
      </xdr:nvSpPr>
      <xdr:spPr>
        <a:xfrm>
          <a:off x="162687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66675</xdr:rowOff>
    </xdr:from>
    <xdr:to xmlns:xdr="http://schemas.openxmlformats.org/drawingml/2006/spreadsheetDrawing">
      <xdr:col>81</xdr:col>
      <xdr:colOff>50800</xdr:colOff>
      <xdr:row>57</xdr:row>
      <xdr:rowOff>102870</xdr:rowOff>
    </xdr:to>
    <xdr:cxnSp macro="">
      <xdr:nvCxnSpPr>
        <xdr:cNvPr id="581" name="直線コネクタ 580"/>
        <xdr:cNvCxnSpPr/>
      </xdr:nvCxnSpPr>
      <xdr:spPr>
        <a:xfrm>
          <a:off x="14592300" y="98393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64770</xdr:rowOff>
    </xdr:from>
    <xdr:to xmlns:xdr="http://schemas.openxmlformats.org/drawingml/2006/spreadsheetDrawing">
      <xdr:col>81</xdr:col>
      <xdr:colOff>101600</xdr:colOff>
      <xdr:row>57</xdr:row>
      <xdr:rowOff>166370</xdr:rowOff>
    </xdr:to>
    <xdr:sp macro="" textlink="">
      <xdr:nvSpPr>
        <xdr:cNvPr id="582" name="フローチャート: 判断 581"/>
        <xdr:cNvSpPr/>
      </xdr:nvSpPr>
      <xdr:spPr>
        <a:xfrm>
          <a:off x="15430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157480</xdr:rowOff>
    </xdr:from>
    <xdr:ext cx="534035" cy="258445"/>
    <xdr:sp macro="" textlink="">
      <xdr:nvSpPr>
        <xdr:cNvPr id="583" name="テキスト ボックス 582"/>
        <xdr:cNvSpPr txBox="1"/>
      </xdr:nvSpPr>
      <xdr:spPr>
        <a:xfrm>
          <a:off x="15213965" y="9930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59690</xdr:rowOff>
    </xdr:from>
    <xdr:to xmlns:xdr="http://schemas.openxmlformats.org/drawingml/2006/spreadsheetDrawing">
      <xdr:col>76</xdr:col>
      <xdr:colOff>114300</xdr:colOff>
      <xdr:row>57</xdr:row>
      <xdr:rowOff>66675</xdr:rowOff>
    </xdr:to>
    <xdr:cxnSp macro="">
      <xdr:nvCxnSpPr>
        <xdr:cNvPr id="584" name="直線コネクタ 583"/>
        <xdr:cNvCxnSpPr/>
      </xdr:nvCxnSpPr>
      <xdr:spPr>
        <a:xfrm>
          <a:off x="13703300" y="9832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159385</xdr:rowOff>
    </xdr:from>
    <xdr:to xmlns:xdr="http://schemas.openxmlformats.org/drawingml/2006/spreadsheetDrawing">
      <xdr:col>76</xdr:col>
      <xdr:colOff>165100</xdr:colOff>
      <xdr:row>57</xdr:row>
      <xdr:rowOff>89535</xdr:rowOff>
    </xdr:to>
    <xdr:sp macro="" textlink="">
      <xdr:nvSpPr>
        <xdr:cNvPr id="585" name="フローチャート: 判断 584"/>
        <xdr:cNvSpPr/>
      </xdr:nvSpPr>
      <xdr:spPr>
        <a:xfrm>
          <a:off x="14541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106045</xdr:rowOff>
    </xdr:from>
    <xdr:ext cx="534035" cy="259080"/>
    <xdr:sp macro="" textlink="">
      <xdr:nvSpPr>
        <xdr:cNvPr id="586" name="テキスト ボックス 585"/>
        <xdr:cNvSpPr txBox="1"/>
      </xdr:nvSpPr>
      <xdr:spPr>
        <a:xfrm>
          <a:off x="14324965" y="9535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134620</xdr:rowOff>
    </xdr:from>
    <xdr:to xmlns:xdr="http://schemas.openxmlformats.org/drawingml/2006/spreadsheetDrawing">
      <xdr:col>71</xdr:col>
      <xdr:colOff>177800</xdr:colOff>
      <xdr:row>57</xdr:row>
      <xdr:rowOff>59690</xdr:rowOff>
    </xdr:to>
    <xdr:cxnSp macro="">
      <xdr:nvCxnSpPr>
        <xdr:cNvPr id="587" name="直線コネクタ 586"/>
        <xdr:cNvCxnSpPr/>
      </xdr:nvCxnSpPr>
      <xdr:spPr>
        <a:xfrm>
          <a:off x="12814300" y="9564370"/>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38100</xdr:rowOff>
    </xdr:from>
    <xdr:to xmlns:xdr="http://schemas.openxmlformats.org/drawingml/2006/spreadsheetDrawing">
      <xdr:col>72</xdr:col>
      <xdr:colOff>38100</xdr:colOff>
      <xdr:row>57</xdr:row>
      <xdr:rowOff>139700</xdr:rowOff>
    </xdr:to>
    <xdr:sp macro="" textlink="">
      <xdr:nvSpPr>
        <xdr:cNvPr id="588" name="フローチャート: 判断 587"/>
        <xdr:cNvSpPr/>
      </xdr:nvSpPr>
      <xdr:spPr>
        <a:xfrm>
          <a:off x="13652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130810</xdr:rowOff>
    </xdr:from>
    <xdr:ext cx="534035" cy="259080"/>
    <xdr:sp macro="" textlink="">
      <xdr:nvSpPr>
        <xdr:cNvPr id="589" name="テキスト ボックス 588"/>
        <xdr:cNvSpPr txBox="1"/>
      </xdr:nvSpPr>
      <xdr:spPr>
        <a:xfrm>
          <a:off x="13435965" y="990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63500</xdr:rowOff>
    </xdr:from>
    <xdr:to xmlns:xdr="http://schemas.openxmlformats.org/drawingml/2006/spreadsheetDrawing">
      <xdr:col>67</xdr:col>
      <xdr:colOff>101600</xdr:colOff>
      <xdr:row>57</xdr:row>
      <xdr:rowOff>164465</xdr:rowOff>
    </xdr:to>
    <xdr:sp macro="" textlink="">
      <xdr:nvSpPr>
        <xdr:cNvPr id="590" name="フローチャート: 判断 589"/>
        <xdr:cNvSpPr/>
      </xdr:nvSpPr>
      <xdr:spPr>
        <a:xfrm>
          <a:off x="12763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155575</xdr:rowOff>
    </xdr:from>
    <xdr:ext cx="534035" cy="258445"/>
    <xdr:sp macro="" textlink="">
      <xdr:nvSpPr>
        <xdr:cNvPr id="591" name="テキスト ボックス 590"/>
        <xdr:cNvSpPr txBox="1"/>
      </xdr:nvSpPr>
      <xdr:spPr>
        <a:xfrm>
          <a:off x="12546965" y="9928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76835</xdr:rowOff>
    </xdr:from>
    <xdr:to xmlns:xdr="http://schemas.openxmlformats.org/drawingml/2006/spreadsheetDrawing">
      <xdr:col>85</xdr:col>
      <xdr:colOff>177800</xdr:colOff>
      <xdr:row>57</xdr:row>
      <xdr:rowOff>6985</xdr:rowOff>
    </xdr:to>
    <xdr:sp macro="" textlink="">
      <xdr:nvSpPr>
        <xdr:cNvPr id="597" name="楕円 596"/>
        <xdr:cNvSpPr/>
      </xdr:nvSpPr>
      <xdr:spPr>
        <a:xfrm>
          <a:off x="162687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99695</xdr:rowOff>
    </xdr:from>
    <xdr:ext cx="534670" cy="258445"/>
    <xdr:sp macro="" textlink="">
      <xdr:nvSpPr>
        <xdr:cNvPr id="598" name="教育費該当値テキスト"/>
        <xdr:cNvSpPr txBox="1"/>
      </xdr:nvSpPr>
      <xdr:spPr>
        <a:xfrm>
          <a:off x="16370300" y="9529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52070</xdr:rowOff>
    </xdr:from>
    <xdr:to xmlns:xdr="http://schemas.openxmlformats.org/drawingml/2006/spreadsheetDrawing">
      <xdr:col>81</xdr:col>
      <xdr:colOff>101600</xdr:colOff>
      <xdr:row>57</xdr:row>
      <xdr:rowOff>153670</xdr:rowOff>
    </xdr:to>
    <xdr:sp macro="" textlink="">
      <xdr:nvSpPr>
        <xdr:cNvPr id="599" name="楕円 598"/>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170180</xdr:rowOff>
    </xdr:from>
    <xdr:ext cx="534035" cy="259080"/>
    <xdr:sp macro="" textlink="">
      <xdr:nvSpPr>
        <xdr:cNvPr id="600" name="テキスト ボックス 599"/>
        <xdr:cNvSpPr txBox="1"/>
      </xdr:nvSpPr>
      <xdr:spPr>
        <a:xfrm>
          <a:off x="15213965" y="959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15875</xdr:rowOff>
    </xdr:from>
    <xdr:to xmlns:xdr="http://schemas.openxmlformats.org/drawingml/2006/spreadsheetDrawing">
      <xdr:col>76</xdr:col>
      <xdr:colOff>165100</xdr:colOff>
      <xdr:row>57</xdr:row>
      <xdr:rowOff>117475</xdr:rowOff>
    </xdr:to>
    <xdr:sp macro="" textlink="">
      <xdr:nvSpPr>
        <xdr:cNvPr id="601" name="楕円 600"/>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109220</xdr:rowOff>
    </xdr:from>
    <xdr:ext cx="534035" cy="258445"/>
    <xdr:sp macro="" textlink="">
      <xdr:nvSpPr>
        <xdr:cNvPr id="602" name="テキスト ボックス 601"/>
        <xdr:cNvSpPr txBox="1"/>
      </xdr:nvSpPr>
      <xdr:spPr>
        <a:xfrm>
          <a:off x="14324965" y="9881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8890</xdr:rowOff>
    </xdr:from>
    <xdr:to xmlns:xdr="http://schemas.openxmlformats.org/drawingml/2006/spreadsheetDrawing">
      <xdr:col>72</xdr:col>
      <xdr:colOff>38100</xdr:colOff>
      <xdr:row>57</xdr:row>
      <xdr:rowOff>110490</xdr:rowOff>
    </xdr:to>
    <xdr:sp macro="" textlink="">
      <xdr:nvSpPr>
        <xdr:cNvPr id="603" name="楕円 602"/>
        <xdr:cNvSpPr/>
      </xdr:nvSpPr>
      <xdr:spPr>
        <a:xfrm>
          <a:off x="13652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127000</xdr:rowOff>
    </xdr:from>
    <xdr:ext cx="534035" cy="259080"/>
    <xdr:sp macro="" textlink="">
      <xdr:nvSpPr>
        <xdr:cNvPr id="604" name="テキスト ボックス 603"/>
        <xdr:cNvSpPr txBox="1"/>
      </xdr:nvSpPr>
      <xdr:spPr>
        <a:xfrm>
          <a:off x="13435965" y="9556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83820</xdr:rowOff>
    </xdr:from>
    <xdr:to xmlns:xdr="http://schemas.openxmlformats.org/drawingml/2006/spreadsheetDrawing">
      <xdr:col>67</xdr:col>
      <xdr:colOff>101600</xdr:colOff>
      <xdr:row>56</xdr:row>
      <xdr:rowOff>13970</xdr:rowOff>
    </xdr:to>
    <xdr:sp macro="" textlink="">
      <xdr:nvSpPr>
        <xdr:cNvPr id="605" name="楕円 604"/>
        <xdr:cNvSpPr/>
      </xdr:nvSpPr>
      <xdr:spPr>
        <a:xfrm>
          <a:off x="12763500" y="9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30480</xdr:rowOff>
    </xdr:from>
    <xdr:ext cx="534035" cy="258445"/>
    <xdr:sp macro="" textlink="">
      <xdr:nvSpPr>
        <xdr:cNvPr id="606" name="テキスト ボックス 605"/>
        <xdr:cNvSpPr txBox="1"/>
      </xdr:nvSpPr>
      <xdr:spPr>
        <a:xfrm>
          <a:off x="12546965" y="9288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5" name="テキスト ボックス 61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7" name="直線コネクタ 61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8" name="テキスト ボックス 617"/>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9" name="直線コネクタ 61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20" name="テキスト ボックス 619"/>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1" name="直線コネクタ 62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22" name="テキスト ボックス 621"/>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3" name="直線コネクタ 62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24" name="テキスト ボックス 623"/>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6" name="テキスト ボックス 625"/>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113030</xdr:rowOff>
    </xdr:from>
    <xdr:to xmlns:xdr="http://schemas.openxmlformats.org/drawingml/2006/spreadsheetDrawing">
      <xdr:col>85</xdr:col>
      <xdr:colOff>126365</xdr:colOff>
      <xdr:row>78</xdr:row>
      <xdr:rowOff>139700</xdr:rowOff>
    </xdr:to>
    <xdr:cxnSp macro="">
      <xdr:nvCxnSpPr>
        <xdr:cNvPr id="628" name="直線コネクタ 627"/>
        <xdr:cNvCxnSpPr/>
      </xdr:nvCxnSpPr>
      <xdr:spPr>
        <a:xfrm flipV="1">
          <a:off x="16317595" y="12285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9" name="災害復旧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0" name="直線コネクタ 629"/>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59690</xdr:rowOff>
    </xdr:from>
    <xdr:ext cx="534670" cy="259080"/>
    <xdr:sp macro="" textlink="">
      <xdr:nvSpPr>
        <xdr:cNvPr id="631" name="災害復旧費最大値テキスト"/>
        <xdr:cNvSpPr txBox="1"/>
      </xdr:nvSpPr>
      <xdr:spPr>
        <a:xfrm>
          <a:off x="16370300" y="1206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113030</xdr:rowOff>
    </xdr:from>
    <xdr:to xmlns:xdr="http://schemas.openxmlformats.org/drawingml/2006/spreadsheetDrawing">
      <xdr:col>86</xdr:col>
      <xdr:colOff>25400</xdr:colOff>
      <xdr:row>71</xdr:row>
      <xdr:rowOff>113030</xdr:rowOff>
    </xdr:to>
    <xdr:cxnSp macro="">
      <xdr:nvCxnSpPr>
        <xdr:cNvPr id="632" name="直線コネクタ 631"/>
        <xdr:cNvCxnSpPr/>
      </xdr:nvCxnSpPr>
      <xdr:spPr>
        <a:xfrm>
          <a:off x="16230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130175</xdr:rowOff>
    </xdr:from>
    <xdr:to xmlns:xdr="http://schemas.openxmlformats.org/drawingml/2006/spreadsheetDrawing">
      <xdr:col>85</xdr:col>
      <xdr:colOff>127000</xdr:colOff>
      <xdr:row>78</xdr:row>
      <xdr:rowOff>137160</xdr:rowOff>
    </xdr:to>
    <xdr:cxnSp macro="">
      <xdr:nvCxnSpPr>
        <xdr:cNvPr id="633" name="直線コネクタ 632"/>
        <xdr:cNvCxnSpPr/>
      </xdr:nvCxnSpPr>
      <xdr:spPr>
        <a:xfrm>
          <a:off x="15481300" y="135032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54610</xdr:rowOff>
    </xdr:from>
    <xdr:ext cx="469900" cy="258445"/>
    <xdr:sp macro="" textlink="">
      <xdr:nvSpPr>
        <xdr:cNvPr id="634" name="災害復旧費平均値テキスト"/>
        <xdr:cNvSpPr txBox="1"/>
      </xdr:nvSpPr>
      <xdr:spPr>
        <a:xfrm>
          <a:off x="16370300" y="13256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31750</xdr:rowOff>
    </xdr:from>
    <xdr:to xmlns:xdr="http://schemas.openxmlformats.org/drawingml/2006/spreadsheetDrawing">
      <xdr:col>85</xdr:col>
      <xdr:colOff>177800</xdr:colOff>
      <xdr:row>78</xdr:row>
      <xdr:rowOff>133350</xdr:rowOff>
    </xdr:to>
    <xdr:sp macro="" textlink="">
      <xdr:nvSpPr>
        <xdr:cNvPr id="635" name="フローチャート: 判断 634"/>
        <xdr:cNvSpPr/>
      </xdr:nvSpPr>
      <xdr:spPr>
        <a:xfrm>
          <a:off x="162687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130175</xdr:rowOff>
    </xdr:from>
    <xdr:to xmlns:xdr="http://schemas.openxmlformats.org/drawingml/2006/spreadsheetDrawing">
      <xdr:col>81</xdr:col>
      <xdr:colOff>50800</xdr:colOff>
      <xdr:row>78</xdr:row>
      <xdr:rowOff>137160</xdr:rowOff>
    </xdr:to>
    <xdr:cxnSp macro="">
      <xdr:nvCxnSpPr>
        <xdr:cNvPr id="636" name="直線コネクタ 635"/>
        <xdr:cNvCxnSpPr/>
      </xdr:nvCxnSpPr>
      <xdr:spPr>
        <a:xfrm flipV="1">
          <a:off x="14592300" y="135032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34290</xdr:rowOff>
    </xdr:from>
    <xdr:to xmlns:xdr="http://schemas.openxmlformats.org/drawingml/2006/spreadsheetDrawing">
      <xdr:col>81</xdr:col>
      <xdr:colOff>101600</xdr:colOff>
      <xdr:row>78</xdr:row>
      <xdr:rowOff>135890</xdr:rowOff>
    </xdr:to>
    <xdr:sp macro="" textlink="">
      <xdr:nvSpPr>
        <xdr:cNvPr id="637" name="フローチャート: 判断 636"/>
        <xdr:cNvSpPr/>
      </xdr:nvSpPr>
      <xdr:spPr>
        <a:xfrm>
          <a:off x="15430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152400</xdr:rowOff>
    </xdr:from>
    <xdr:ext cx="469265" cy="259080"/>
    <xdr:sp macro="" textlink="">
      <xdr:nvSpPr>
        <xdr:cNvPr id="638" name="テキスト ボックス 637"/>
        <xdr:cNvSpPr txBox="1"/>
      </xdr:nvSpPr>
      <xdr:spPr>
        <a:xfrm>
          <a:off x="15246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137160</xdr:rowOff>
    </xdr:from>
    <xdr:to xmlns:xdr="http://schemas.openxmlformats.org/drawingml/2006/spreadsheetDrawing">
      <xdr:col>76</xdr:col>
      <xdr:colOff>114300</xdr:colOff>
      <xdr:row>78</xdr:row>
      <xdr:rowOff>139065</xdr:rowOff>
    </xdr:to>
    <xdr:cxnSp macro="">
      <xdr:nvCxnSpPr>
        <xdr:cNvPr id="639" name="直線コネクタ 638"/>
        <xdr:cNvCxnSpPr/>
      </xdr:nvCxnSpPr>
      <xdr:spPr>
        <a:xfrm flipV="1">
          <a:off x="13703300" y="13510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82550</xdr:rowOff>
    </xdr:from>
    <xdr:to xmlns:xdr="http://schemas.openxmlformats.org/drawingml/2006/spreadsheetDrawing">
      <xdr:col>76</xdr:col>
      <xdr:colOff>165100</xdr:colOff>
      <xdr:row>78</xdr:row>
      <xdr:rowOff>12700</xdr:rowOff>
    </xdr:to>
    <xdr:sp macro="" textlink="">
      <xdr:nvSpPr>
        <xdr:cNvPr id="640" name="フローチャート: 判断 639"/>
        <xdr:cNvSpPr/>
      </xdr:nvSpPr>
      <xdr:spPr>
        <a:xfrm>
          <a:off x="14541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29210</xdr:rowOff>
    </xdr:from>
    <xdr:ext cx="469265" cy="258445"/>
    <xdr:sp macro="" textlink="">
      <xdr:nvSpPr>
        <xdr:cNvPr id="641" name="テキスト ボックス 640"/>
        <xdr:cNvSpPr txBox="1"/>
      </xdr:nvSpPr>
      <xdr:spPr>
        <a:xfrm>
          <a:off x="14357350" y="13059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136525</xdr:rowOff>
    </xdr:from>
    <xdr:to xmlns:xdr="http://schemas.openxmlformats.org/drawingml/2006/spreadsheetDrawing">
      <xdr:col>71</xdr:col>
      <xdr:colOff>177800</xdr:colOff>
      <xdr:row>78</xdr:row>
      <xdr:rowOff>139065</xdr:rowOff>
    </xdr:to>
    <xdr:cxnSp macro="">
      <xdr:nvCxnSpPr>
        <xdr:cNvPr id="642" name="直線コネクタ 641"/>
        <xdr:cNvCxnSpPr/>
      </xdr:nvCxnSpPr>
      <xdr:spPr>
        <a:xfrm>
          <a:off x="12814300" y="13509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83185</xdr:rowOff>
    </xdr:from>
    <xdr:to xmlns:xdr="http://schemas.openxmlformats.org/drawingml/2006/spreadsheetDrawing">
      <xdr:col>72</xdr:col>
      <xdr:colOff>38100</xdr:colOff>
      <xdr:row>78</xdr:row>
      <xdr:rowOff>13335</xdr:rowOff>
    </xdr:to>
    <xdr:sp macro="" textlink="">
      <xdr:nvSpPr>
        <xdr:cNvPr id="643" name="フローチャート: 判断 642"/>
        <xdr:cNvSpPr/>
      </xdr:nvSpPr>
      <xdr:spPr>
        <a:xfrm>
          <a:off x="136525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29845</xdr:rowOff>
    </xdr:from>
    <xdr:ext cx="469265" cy="258445"/>
    <xdr:sp macro="" textlink="">
      <xdr:nvSpPr>
        <xdr:cNvPr id="644" name="テキスト ボックス 643"/>
        <xdr:cNvSpPr txBox="1"/>
      </xdr:nvSpPr>
      <xdr:spPr>
        <a:xfrm>
          <a:off x="13468350" y="13060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125730</xdr:rowOff>
    </xdr:from>
    <xdr:to xmlns:xdr="http://schemas.openxmlformats.org/drawingml/2006/spreadsheetDrawing">
      <xdr:col>67</xdr:col>
      <xdr:colOff>101600</xdr:colOff>
      <xdr:row>78</xdr:row>
      <xdr:rowOff>55880</xdr:rowOff>
    </xdr:to>
    <xdr:sp macro="" textlink="">
      <xdr:nvSpPr>
        <xdr:cNvPr id="645" name="フローチャート: 判断 644"/>
        <xdr:cNvSpPr/>
      </xdr:nvSpPr>
      <xdr:spPr>
        <a:xfrm>
          <a:off x="12763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72390</xdr:rowOff>
    </xdr:from>
    <xdr:ext cx="469265" cy="259080"/>
    <xdr:sp macro="" textlink="">
      <xdr:nvSpPr>
        <xdr:cNvPr id="646" name="テキスト ボックス 645"/>
        <xdr:cNvSpPr txBox="1"/>
      </xdr:nvSpPr>
      <xdr:spPr>
        <a:xfrm>
          <a:off x="12579350" y="1310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86360</xdr:rowOff>
    </xdr:from>
    <xdr:to xmlns:xdr="http://schemas.openxmlformats.org/drawingml/2006/spreadsheetDrawing">
      <xdr:col>85</xdr:col>
      <xdr:colOff>177800</xdr:colOff>
      <xdr:row>79</xdr:row>
      <xdr:rowOff>16510</xdr:rowOff>
    </xdr:to>
    <xdr:sp macro="" textlink="">
      <xdr:nvSpPr>
        <xdr:cNvPr id="652" name="楕円 651"/>
        <xdr:cNvSpPr/>
      </xdr:nvSpPr>
      <xdr:spPr>
        <a:xfrm>
          <a:off x="162687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10160</xdr:rowOff>
    </xdr:from>
    <xdr:ext cx="378460" cy="259080"/>
    <xdr:sp macro="" textlink="">
      <xdr:nvSpPr>
        <xdr:cNvPr id="653" name="災害復旧費該当値テキスト"/>
        <xdr:cNvSpPr txBox="1"/>
      </xdr:nvSpPr>
      <xdr:spPr>
        <a:xfrm>
          <a:off x="16370300" y="13383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79375</xdr:rowOff>
    </xdr:from>
    <xdr:to xmlns:xdr="http://schemas.openxmlformats.org/drawingml/2006/spreadsheetDrawing">
      <xdr:col>81</xdr:col>
      <xdr:colOff>101600</xdr:colOff>
      <xdr:row>79</xdr:row>
      <xdr:rowOff>9525</xdr:rowOff>
    </xdr:to>
    <xdr:sp macro="" textlink="">
      <xdr:nvSpPr>
        <xdr:cNvPr id="654" name="楕円 653"/>
        <xdr:cNvSpPr/>
      </xdr:nvSpPr>
      <xdr:spPr>
        <a:xfrm>
          <a:off x="15430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635</xdr:rowOff>
    </xdr:from>
    <xdr:ext cx="378460" cy="259080"/>
    <xdr:sp macro="" textlink="">
      <xdr:nvSpPr>
        <xdr:cNvPr id="655" name="テキスト ボックス 654"/>
        <xdr:cNvSpPr txBox="1"/>
      </xdr:nvSpPr>
      <xdr:spPr>
        <a:xfrm>
          <a:off x="15292070" y="13545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86360</xdr:rowOff>
    </xdr:from>
    <xdr:to xmlns:xdr="http://schemas.openxmlformats.org/drawingml/2006/spreadsheetDrawing">
      <xdr:col>76</xdr:col>
      <xdr:colOff>165100</xdr:colOff>
      <xdr:row>79</xdr:row>
      <xdr:rowOff>16510</xdr:rowOff>
    </xdr:to>
    <xdr:sp macro="" textlink="">
      <xdr:nvSpPr>
        <xdr:cNvPr id="656" name="楕円 655"/>
        <xdr:cNvSpPr/>
      </xdr:nvSpPr>
      <xdr:spPr>
        <a:xfrm>
          <a:off x="14541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7620</xdr:rowOff>
    </xdr:from>
    <xdr:ext cx="378460" cy="258445"/>
    <xdr:sp macro="" textlink="">
      <xdr:nvSpPr>
        <xdr:cNvPr id="657" name="テキスト ボックス 656"/>
        <xdr:cNvSpPr txBox="1"/>
      </xdr:nvSpPr>
      <xdr:spPr>
        <a:xfrm>
          <a:off x="14403070" y="13552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88265</xdr:rowOff>
    </xdr:from>
    <xdr:to xmlns:xdr="http://schemas.openxmlformats.org/drawingml/2006/spreadsheetDrawing">
      <xdr:col>72</xdr:col>
      <xdr:colOff>38100</xdr:colOff>
      <xdr:row>79</xdr:row>
      <xdr:rowOff>18415</xdr:rowOff>
    </xdr:to>
    <xdr:sp macro="" textlink="">
      <xdr:nvSpPr>
        <xdr:cNvPr id="658" name="楕円 657"/>
        <xdr:cNvSpPr/>
      </xdr:nvSpPr>
      <xdr:spPr>
        <a:xfrm>
          <a:off x="13652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9525</xdr:rowOff>
    </xdr:from>
    <xdr:ext cx="313690" cy="258445"/>
    <xdr:sp macro="" textlink="">
      <xdr:nvSpPr>
        <xdr:cNvPr id="659" name="テキスト ボックス 658"/>
        <xdr:cNvSpPr txBox="1"/>
      </xdr:nvSpPr>
      <xdr:spPr>
        <a:xfrm>
          <a:off x="13546455" y="13554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86360</xdr:rowOff>
    </xdr:from>
    <xdr:to xmlns:xdr="http://schemas.openxmlformats.org/drawingml/2006/spreadsheetDrawing">
      <xdr:col>67</xdr:col>
      <xdr:colOff>101600</xdr:colOff>
      <xdr:row>79</xdr:row>
      <xdr:rowOff>15875</xdr:rowOff>
    </xdr:to>
    <xdr:sp macro="" textlink="">
      <xdr:nvSpPr>
        <xdr:cNvPr id="660" name="楕円 659"/>
        <xdr:cNvSpPr/>
      </xdr:nvSpPr>
      <xdr:spPr>
        <a:xfrm>
          <a:off x="12763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6985</xdr:rowOff>
    </xdr:from>
    <xdr:ext cx="378460" cy="258445"/>
    <xdr:sp macro="" textlink="">
      <xdr:nvSpPr>
        <xdr:cNvPr id="661" name="テキスト ボックス 660"/>
        <xdr:cNvSpPr txBox="1"/>
      </xdr:nvSpPr>
      <xdr:spPr>
        <a:xfrm>
          <a:off x="12625070" y="13551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2" name="直線コネクタ 67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3" name="テキスト ボックス 672"/>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4" name="直線コネクタ 67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5" name="テキスト ボックス 674"/>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6" name="直線コネクタ 67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7" name="テキスト ボックス 676"/>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8" name="直線コネクタ 67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79" name="テキスト ボックス 678"/>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0" name="直線コネクタ 67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1" name="テキスト ボックス 680"/>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2" name="直線コネクタ 68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3" name="テキスト ボックス 682"/>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5" name="テキスト ボックス 68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1905</xdr:rowOff>
    </xdr:from>
    <xdr:to xmlns:xdr="http://schemas.openxmlformats.org/drawingml/2006/spreadsheetDrawing">
      <xdr:col>85</xdr:col>
      <xdr:colOff>126365</xdr:colOff>
      <xdr:row>98</xdr:row>
      <xdr:rowOff>107950</xdr:rowOff>
    </xdr:to>
    <xdr:cxnSp macro="">
      <xdr:nvCxnSpPr>
        <xdr:cNvPr id="687" name="直線コネクタ 686"/>
        <xdr:cNvCxnSpPr/>
      </xdr:nvCxnSpPr>
      <xdr:spPr>
        <a:xfrm flipV="1">
          <a:off x="16317595" y="15432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111760</xdr:rowOff>
    </xdr:from>
    <xdr:ext cx="469900" cy="258445"/>
    <xdr:sp macro="" textlink="">
      <xdr:nvSpPr>
        <xdr:cNvPr id="688" name="公債費最小値テキスト"/>
        <xdr:cNvSpPr txBox="1"/>
      </xdr:nvSpPr>
      <xdr:spPr>
        <a:xfrm>
          <a:off x="16370300" y="16913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107950</xdr:rowOff>
    </xdr:from>
    <xdr:to xmlns:xdr="http://schemas.openxmlformats.org/drawingml/2006/spreadsheetDrawing">
      <xdr:col>86</xdr:col>
      <xdr:colOff>25400</xdr:colOff>
      <xdr:row>98</xdr:row>
      <xdr:rowOff>107950</xdr:rowOff>
    </xdr:to>
    <xdr:cxnSp macro="">
      <xdr:nvCxnSpPr>
        <xdr:cNvPr id="689" name="直線コネクタ 688"/>
        <xdr:cNvCxnSpPr/>
      </xdr:nvCxnSpPr>
      <xdr:spPr>
        <a:xfrm>
          <a:off x="16230600" y="1691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120650</xdr:rowOff>
    </xdr:from>
    <xdr:ext cx="598805" cy="258445"/>
    <xdr:sp macro="" textlink="">
      <xdr:nvSpPr>
        <xdr:cNvPr id="690" name="公債費最大値テキスト"/>
        <xdr:cNvSpPr txBox="1"/>
      </xdr:nvSpPr>
      <xdr:spPr>
        <a:xfrm>
          <a:off x="16370300" y="15208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1905</xdr:rowOff>
    </xdr:from>
    <xdr:to xmlns:xdr="http://schemas.openxmlformats.org/drawingml/2006/spreadsheetDrawing">
      <xdr:col>86</xdr:col>
      <xdr:colOff>25400</xdr:colOff>
      <xdr:row>90</xdr:row>
      <xdr:rowOff>1905</xdr:rowOff>
    </xdr:to>
    <xdr:cxnSp macro="">
      <xdr:nvCxnSpPr>
        <xdr:cNvPr id="691" name="直線コネクタ 690"/>
        <xdr:cNvCxnSpPr/>
      </xdr:nvCxnSpPr>
      <xdr:spPr>
        <a:xfrm>
          <a:off x="162306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156210</xdr:rowOff>
    </xdr:from>
    <xdr:to xmlns:xdr="http://schemas.openxmlformats.org/drawingml/2006/spreadsheetDrawing">
      <xdr:col>85</xdr:col>
      <xdr:colOff>127000</xdr:colOff>
      <xdr:row>95</xdr:row>
      <xdr:rowOff>29845</xdr:rowOff>
    </xdr:to>
    <xdr:cxnSp macro="">
      <xdr:nvCxnSpPr>
        <xdr:cNvPr id="692" name="直線コネクタ 691"/>
        <xdr:cNvCxnSpPr/>
      </xdr:nvCxnSpPr>
      <xdr:spPr>
        <a:xfrm flipV="1">
          <a:off x="15481300" y="162725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6985</xdr:rowOff>
    </xdr:from>
    <xdr:ext cx="534670" cy="258445"/>
    <xdr:sp macro="" textlink="">
      <xdr:nvSpPr>
        <xdr:cNvPr id="693" name="公債費平均値テキスト"/>
        <xdr:cNvSpPr txBox="1"/>
      </xdr:nvSpPr>
      <xdr:spPr>
        <a:xfrm>
          <a:off x="16370300" y="16294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29210</xdr:rowOff>
    </xdr:from>
    <xdr:to xmlns:xdr="http://schemas.openxmlformats.org/drawingml/2006/spreadsheetDrawing">
      <xdr:col>85</xdr:col>
      <xdr:colOff>177800</xdr:colOff>
      <xdr:row>95</xdr:row>
      <xdr:rowOff>130175</xdr:rowOff>
    </xdr:to>
    <xdr:sp macro="" textlink="">
      <xdr:nvSpPr>
        <xdr:cNvPr id="694" name="フローチャート: 判断 693"/>
        <xdr:cNvSpPr/>
      </xdr:nvSpPr>
      <xdr:spPr>
        <a:xfrm>
          <a:off x="162687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29845</xdr:rowOff>
    </xdr:from>
    <xdr:to xmlns:xdr="http://schemas.openxmlformats.org/drawingml/2006/spreadsheetDrawing">
      <xdr:col>81</xdr:col>
      <xdr:colOff>50800</xdr:colOff>
      <xdr:row>95</xdr:row>
      <xdr:rowOff>69850</xdr:rowOff>
    </xdr:to>
    <xdr:cxnSp macro="">
      <xdr:nvCxnSpPr>
        <xdr:cNvPr id="695" name="直線コネクタ 694"/>
        <xdr:cNvCxnSpPr/>
      </xdr:nvCxnSpPr>
      <xdr:spPr>
        <a:xfrm flipV="1">
          <a:off x="14592300" y="163175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24130</xdr:rowOff>
    </xdr:from>
    <xdr:to xmlns:xdr="http://schemas.openxmlformats.org/drawingml/2006/spreadsheetDrawing">
      <xdr:col>81</xdr:col>
      <xdr:colOff>101600</xdr:colOff>
      <xdr:row>95</xdr:row>
      <xdr:rowOff>125730</xdr:rowOff>
    </xdr:to>
    <xdr:sp macro="" textlink="">
      <xdr:nvSpPr>
        <xdr:cNvPr id="696" name="フローチャート: 判断 695"/>
        <xdr:cNvSpPr/>
      </xdr:nvSpPr>
      <xdr:spPr>
        <a:xfrm>
          <a:off x="15430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116840</xdr:rowOff>
    </xdr:from>
    <xdr:ext cx="534035" cy="259080"/>
    <xdr:sp macro="" textlink="">
      <xdr:nvSpPr>
        <xdr:cNvPr id="697" name="テキスト ボックス 696"/>
        <xdr:cNvSpPr txBox="1"/>
      </xdr:nvSpPr>
      <xdr:spPr>
        <a:xfrm>
          <a:off x="15213965" y="1640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69850</xdr:rowOff>
    </xdr:from>
    <xdr:to xmlns:xdr="http://schemas.openxmlformats.org/drawingml/2006/spreadsheetDrawing">
      <xdr:col>76</xdr:col>
      <xdr:colOff>114300</xdr:colOff>
      <xdr:row>95</xdr:row>
      <xdr:rowOff>74930</xdr:rowOff>
    </xdr:to>
    <xdr:cxnSp macro="">
      <xdr:nvCxnSpPr>
        <xdr:cNvPr id="698" name="直線コネクタ 697"/>
        <xdr:cNvCxnSpPr/>
      </xdr:nvCxnSpPr>
      <xdr:spPr>
        <a:xfrm flipV="1">
          <a:off x="13703300" y="16357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9525</xdr:rowOff>
    </xdr:from>
    <xdr:to xmlns:xdr="http://schemas.openxmlformats.org/drawingml/2006/spreadsheetDrawing">
      <xdr:col>76</xdr:col>
      <xdr:colOff>165100</xdr:colOff>
      <xdr:row>94</xdr:row>
      <xdr:rowOff>111125</xdr:rowOff>
    </xdr:to>
    <xdr:sp macro="" textlink="">
      <xdr:nvSpPr>
        <xdr:cNvPr id="699" name="フローチャート: 判断 698"/>
        <xdr:cNvSpPr/>
      </xdr:nvSpPr>
      <xdr:spPr>
        <a:xfrm>
          <a:off x="14541500" y="1612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127635</xdr:rowOff>
    </xdr:from>
    <xdr:ext cx="534035" cy="259080"/>
    <xdr:sp macro="" textlink="">
      <xdr:nvSpPr>
        <xdr:cNvPr id="700" name="テキスト ボックス 699"/>
        <xdr:cNvSpPr txBox="1"/>
      </xdr:nvSpPr>
      <xdr:spPr>
        <a:xfrm>
          <a:off x="14324965" y="15901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74930</xdr:rowOff>
    </xdr:from>
    <xdr:to xmlns:xdr="http://schemas.openxmlformats.org/drawingml/2006/spreadsheetDrawing">
      <xdr:col>71</xdr:col>
      <xdr:colOff>177800</xdr:colOff>
      <xdr:row>95</xdr:row>
      <xdr:rowOff>105410</xdr:rowOff>
    </xdr:to>
    <xdr:cxnSp macro="">
      <xdr:nvCxnSpPr>
        <xdr:cNvPr id="701" name="直線コネクタ 700"/>
        <xdr:cNvCxnSpPr/>
      </xdr:nvCxnSpPr>
      <xdr:spPr>
        <a:xfrm flipV="1">
          <a:off x="12814300" y="163626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14605</xdr:rowOff>
    </xdr:from>
    <xdr:to xmlns:xdr="http://schemas.openxmlformats.org/drawingml/2006/spreadsheetDrawing">
      <xdr:col>72</xdr:col>
      <xdr:colOff>38100</xdr:colOff>
      <xdr:row>94</xdr:row>
      <xdr:rowOff>116205</xdr:rowOff>
    </xdr:to>
    <xdr:sp macro="" textlink="">
      <xdr:nvSpPr>
        <xdr:cNvPr id="702" name="フローチャート: 判断 701"/>
        <xdr:cNvSpPr/>
      </xdr:nvSpPr>
      <xdr:spPr>
        <a:xfrm>
          <a:off x="136525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132715</xdr:rowOff>
    </xdr:from>
    <xdr:ext cx="534035" cy="258445"/>
    <xdr:sp macro="" textlink="">
      <xdr:nvSpPr>
        <xdr:cNvPr id="703" name="テキスト ボックス 702"/>
        <xdr:cNvSpPr txBox="1"/>
      </xdr:nvSpPr>
      <xdr:spPr>
        <a:xfrm>
          <a:off x="13435965" y="15906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19685</xdr:rowOff>
    </xdr:from>
    <xdr:to xmlns:xdr="http://schemas.openxmlformats.org/drawingml/2006/spreadsheetDrawing">
      <xdr:col>67</xdr:col>
      <xdr:colOff>101600</xdr:colOff>
      <xdr:row>94</xdr:row>
      <xdr:rowOff>121285</xdr:rowOff>
    </xdr:to>
    <xdr:sp macro="" textlink="">
      <xdr:nvSpPr>
        <xdr:cNvPr id="704" name="フローチャート: 判断 703"/>
        <xdr:cNvSpPr/>
      </xdr:nvSpPr>
      <xdr:spPr>
        <a:xfrm>
          <a:off x="12763500" y="1613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137795</xdr:rowOff>
    </xdr:from>
    <xdr:ext cx="534035" cy="259080"/>
    <xdr:sp macro="" textlink="">
      <xdr:nvSpPr>
        <xdr:cNvPr id="705" name="テキスト ボックス 704"/>
        <xdr:cNvSpPr txBox="1"/>
      </xdr:nvSpPr>
      <xdr:spPr>
        <a:xfrm>
          <a:off x="12546965" y="1591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105410</xdr:rowOff>
    </xdr:from>
    <xdr:to xmlns:xdr="http://schemas.openxmlformats.org/drawingml/2006/spreadsheetDrawing">
      <xdr:col>85</xdr:col>
      <xdr:colOff>177800</xdr:colOff>
      <xdr:row>95</xdr:row>
      <xdr:rowOff>35560</xdr:rowOff>
    </xdr:to>
    <xdr:sp macro="" textlink="">
      <xdr:nvSpPr>
        <xdr:cNvPr id="711" name="楕円 710"/>
        <xdr:cNvSpPr/>
      </xdr:nvSpPr>
      <xdr:spPr>
        <a:xfrm>
          <a:off x="16268700" y="162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128270</xdr:rowOff>
    </xdr:from>
    <xdr:ext cx="534670" cy="259080"/>
    <xdr:sp macro="" textlink="">
      <xdr:nvSpPr>
        <xdr:cNvPr id="712" name="公債費該当値テキスト"/>
        <xdr:cNvSpPr txBox="1"/>
      </xdr:nvSpPr>
      <xdr:spPr>
        <a:xfrm>
          <a:off x="16370300" y="1607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150495</xdr:rowOff>
    </xdr:from>
    <xdr:to xmlns:xdr="http://schemas.openxmlformats.org/drawingml/2006/spreadsheetDrawing">
      <xdr:col>81</xdr:col>
      <xdr:colOff>101600</xdr:colOff>
      <xdr:row>95</xdr:row>
      <xdr:rowOff>80645</xdr:rowOff>
    </xdr:to>
    <xdr:sp macro="" textlink="">
      <xdr:nvSpPr>
        <xdr:cNvPr id="713" name="楕円 712"/>
        <xdr:cNvSpPr/>
      </xdr:nvSpPr>
      <xdr:spPr>
        <a:xfrm>
          <a:off x="15430500"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97790</xdr:rowOff>
    </xdr:from>
    <xdr:ext cx="534035" cy="258445"/>
    <xdr:sp macro="" textlink="">
      <xdr:nvSpPr>
        <xdr:cNvPr id="714" name="テキスト ボックス 713"/>
        <xdr:cNvSpPr txBox="1"/>
      </xdr:nvSpPr>
      <xdr:spPr>
        <a:xfrm>
          <a:off x="15213965" y="16042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19050</xdr:rowOff>
    </xdr:from>
    <xdr:to xmlns:xdr="http://schemas.openxmlformats.org/drawingml/2006/spreadsheetDrawing">
      <xdr:col>76</xdr:col>
      <xdr:colOff>165100</xdr:colOff>
      <xdr:row>95</xdr:row>
      <xdr:rowOff>120650</xdr:rowOff>
    </xdr:to>
    <xdr:sp macro="" textlink="">
      <xdr:nvSpPr>
        <xdr:cNvPr id="715" name="楕円 714"/>
        <xdr:cNvSpPr/>
      </xdr:nvSpPr>
      <xdr:spPr>
        <a:xfrm>
          <a:off x="14541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111760</xdr:rowOff>
    </xdr:from>
    <xdr:ext cx="534035" cy="258445"/>
    <xdr:sp macro="" textlink="">
      <xdr:nvSpPr>
        <xdr:cNvPr id="716" name="テキスト ボックス 715"/>
        <xdr:cNvSpPr txBox="1"/>
      </xdr:nvSpPr>
      <xdr:spPr>
        <a:xfrm>
          <a:off x="14324965" y="16399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24130</xdr:rowOff>
    </xdr:from>
    <xdr:to xmlns:xdr="http://schemas.openxmlformats.org/drawingml/2006/spreadsheetDrawing">
      <xdr:col>72</xdr:col>
      <xdr:colOff>38100</xdr:colOff>
      <xdr:row>95</xdr:row>
      <xdr:rowOff>125730</xdr:rowOff>
    </xdr:to>
    <xdr:sp macro="" textlink="">
      <xdr:nvSpPr>
        <xdr:cNvPr id="717" name="楕円 716"/>
        <xdr:cNvSpPr/>
      </xdr:nvSpPr>
      <xdr:spPr>
        <a:xfrm>
          <a:off x="13652500" y="163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116840</xdr:rowOff>
    </xdr:from>
    <xdr:ext cx="534035" cy="259080"/>
    <xdr:sp macro="" textlink="">
      <xdr:nvSpPr>
        <xdr:cNvPr id="718" name="テキスト ボックス 717"/>
        <xdr:cNvSpPr txBox="1"/>
      </xdr:nvSpPr>
      <xdr:spPr>
        <a:xfrm>
          <a:off x="13435965" y="1640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54610</xdr:rowOff>
    </xdr:from>
    <xdr:to xmlns:xdr="http://schemas.openxmlformats.org/drawingml/2006/spreadsheetDrawing">
      <xdr:col>67</xdr:col>
      <xdr:colOff>101600</xdr:colOff>
      <xdr:row>95</xdr:row>
      <xdr:rowOff>156210</xdr:rowOff>
    </xdr:to>
    <xdr:sp macro="" textlink="">
      <xdr:nvSpPr>
        <xdr:cNvPr id="719" name="楕円 718"/>
        <xdr:cNvSpPr/>
      </xdr:nvSpPr>
      <xdr:spPr>
        <a:xfrm>
          <a:off x="127635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147320</xdr:rowOff>
    </xdr:from>
    <xdr:ext cx="534035" cy="259080"/>
    <xdr:sp macro="" textlink="">
      <xdr:nvSpPr>
        <xdr:cNvPr id="720" name="テキスト ボックス 719"/>
        <xdr:cNvSpPr txBox="1"/>
      </xdr:nvSpPr>
      <xdr:spPr>
        <a:xfrm>
          <a:off x="12546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9" name="テキスト ボックス 72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1" name="直線コネクタ 73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2" name="テキスト ボックス 731"/>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3" name="直線コネクタ 73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4" name="テキスト ボックス 733"/>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5" name="直線コネクタ 73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6" name="テキスト ボックス 735"/>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7" name="直線コネクタ 73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8" name="テキスト ボックス 737"/>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0" name="テキスト ボックス 73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81915</xdr:rowOff>
    </xdr:from>
    <xdr:to xmlns:xdr="http://schemas.openxmlformats.org/drawingml/2006/spreadsheetDrawing">
      <xdr:col>116</xdr:col>
      <xdr:colOff>62865</xdr:colOff>
      <xdr:row>38</xdr:row>
      <xdr:rowOff>139700</xdr:rowOff>
    </xdr:to>
    <xdr:cxnSp macro="">
      <xdr:nvCxnSpPr>
        <xdr:cNvPr id="742" name="直線コネクタ 741"/>
        <xdr:cNvCxnSpPr/>
      </xdr:nvCxnSpPr>
      <xdr:spPr>
        <a:xfrm flipV="1">
          <a:off x="22159595" y="55683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6350</xdr:rowOff>
    </xdr:from>
    <xdr:ext cx="249555" cy="258445"/>
    <xdr:sp macro="" textlink="">
      <xdr:nvSpPr>
        <xdr:cNvPr id="743" name="諸支出金最小値テキスト"/>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4" name="直線コネクタ 74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29210</xdr:rowOff>
    </xdr:from>
    <xdr:ext cx="534670" cy="258445"/>
    <xdr:sp macro="" textlink="">
      <xdr:nvSpPr>
        <xdr:cNvPr id="745" name="諸支出金最大値テキスト"/>
        <xdr:cNvSpPr txBox="1"/>
      </xdr:nvSpPr>
      <xdr:spPr>
        <a:xfrm>
          <a:off x="22212300" y="534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81915</xdr:rowOff>
    </xdr:from>
    <xdr:to xmlns:xdr="http://schemas.openxmlformats.org/drawingml/2006/spreadsheetDrawing">
      <xdr:col>116</xdr:col>
      <xdr:colOff>152400</xdr:colOff>
      <xdr:row>32</xdr:row>
      <xdr:rowOff>81915</xdr:rowOff>
    </xdr:to>
    <xdr:cxnSp macro="">
      <xdr:nvCxnSpPr>
        <xdr:cNvPr id="746" name="直線コネクタ 745"/>
        <xdr:cNvCxnSpPr/>
      </xdr:nvCxnSpPr>
      <xdr:spPr>
        <a:xfrm>
          <a:off x="22072600" y="556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7" name="直線コネクタ 74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95250</xdr:rowOff>
    </xdr:from>
    <xdr:ext cx="378460" cy="259080"/>
    <xdr:sp macro="" textlink="">
      <xdr:nvSpPr>
        <xdr:cNvPr id="748" name="諸支出金平均値テキスト"/>
        <xdr:cNvSpPr txBox="1"/>
      </xdr:nvSpPr>
      <xdr:spPr>
        <a:xfrm>
          <a:off x="22212300" y="6438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72390</xdr:rowOff>
    </xdr:from>
    <xdr:to xmlns:xdr="http://schemas.openxmlformats.org/drawingml/2006/spreadsheetDrawing">
      <xdr:col>116</xdr:col>
      <xdr:colOff>114300</xdr:colOff>
      <xdr:row>39</xdr:row>
      <xdr:rowOff>2540</xdr:rowOff>
    </xdr:to>
    <xdr:sp macro="" textlink="">
      <xdr:nvSpPr>
        <xdr:cNvPr id="749" name="フローチャート: 判断 748"/>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0" name="直線コネクタ 74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71755</xdr:rowOff>
    </xdr:from>
    <xdr:to xmlns:xdr="http://schemas.openxmlformats.org/drawingml/2006/spreadsheetDrawing">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18415</xdr:rowOff>
    </xdr:from>
    <xdr:ext cx="378460" cy="258445"/>
    <xdr:sp macro="" textlink="">
      <xdr:nvSpPr>
        <xdr:cNvPr id="752" name="テキスト ボックス 751"/>
        <xdr:cNvSpPr txBox="1"/>
      </xdr:nvSpPr>
      <xdr:spPr>
        <a:xfrm>
          <a:off x="21134070" y="6362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3" name="直線コネクタ 75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79375</xdr:rowOff>
    </xdr:from>
    <xdr:to xmlns:xdr="http://schemas.openxmlformats.org/drawingml/2006/spreadsheetDrawing">
      <xdr:col>107</xdr:col>
      <xdr:colOff>101600</xdr:colOff>
      <xdr:row>39</xdr:row>
      <xdr:rowOff>9525</xdr:rowOff>
    </xdr:to>
    <xdr:sp macro="" textlink="">
      <xdr:nvSpPr>
        <xdr:cNvPr id="754" name="フローチャート: 判断 753"/>
        <xdr:cNvSpPr/>
      </xdr:nvSpPr>
      <xdr:spPr>
        <a:xfrm>
          <a:off x="2038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26035</xdr:rowOff>
    </xdr:from>
    <xdr:ext cx="378460" cy="259080"/>
    <xdr:sp macro="" textlink="">
      <xdr:nvSpPr>
        <xdr:cNvPr id="755" name="テキスト ボックス 754"/>
        <xdr:cNvSpPr txBox="1"/>
      </xdr:nvSpPr>
      <xdr:spPr>
        <a:xfrm>
          <a:off x="20245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6" name="直線コネクタ 75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12065</xdr:rowOff>
    </xdr:to>
    <xdr:sp macro="" textlink="">
      <xdr:nvSpPr>
        <xdr:cNvPr id="757" name="フローチャート: 判断 756"/>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29210</xdr:rowOff>
    </xdr:from>
    <xdr:ext cx="378460" cy="258445"/>
    <xdr:sp macro="" textlink="">
      <xdr:nvSpPr>
        <xdr:cNvPr id="758" name="テキスト ボックス 757"/>
        <xdr:cNvSpPr txBox="1"/>
      </xdr:nvSpPr>
      <xdr:spPr>
        <a:xfrm>
          <a:off x="19356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84455</xdr:rowOff>
    </xdr:from>
    <xdr:to xmlns:xdr="http://schemas.openxmlformats.org/drawingml/2006/spreadsheetDrawing">
      <xdr:col>98</xdr:col>
      <xdr:colOff>38100</xdr:colOff>
      <xdr:row>39</xdr:row>
      <xdr:rowOff>14605</xdr:rowOff>
    </xdr:to>
    <xdr:sp macro="" textlink="">
      <xdr:nvSpPr>
        <xdr:cNvPr id="759" name="フローチャート: 判断 758"/>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31115</xdr:rowOff>
    </xdr:from>
    <xdr:ext cx="313690" cy="258445"/>
    <xdr:sp macro="" textlink="">
      <xdr:nvSpPr>
        <xdr:cNvPr id="760" name="テキスト ボックス 759"/>
        <xdr:cNvSpPr txBox="1"/>
      </xdr:nvSpPr>
      <xdr:spPr>
        <a:xfrm>
          <a:off x="18499455" y="63747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50800</xdr:rowOff>
    </xdr:from>
    <xdr:ext cx="249555" cy="259080"/>
    <xdr:sp macro="" textlink="">
      <xdr:nvSpPr>
        <xdr:cNvPr id="767" name="諸支出金該当値テキスト"/>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9" name="テキスト ボックス 768"/>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1" name="テキスト ボックス 770"/>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3" name="テキスト ボックス 772"/>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5" name="テキスト ボックス 774"/>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4" name="テキスト ボックス 78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7" name="テキスト ボックス 78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9" name="テキスト ボックス 78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1" name="テキスト ボックス 80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4" name="テキスト ボックス 80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7" name="テキスト ボックス 80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9" name="テキスト ボックス 80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8" name="テキスト ボックス 81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0" name="テキスト ボックス 81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2" name="テキスト ボックス 82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4" name="テキスト ボックス 82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議会費、民生費、教育費、衛生費、公債費などにおいて類似団体の値を上回った。</a:t>
          </a:r>
          <a:endParaRPr lang="ja-JP" altLang="ja-JP" sz="1400">
            <a:effectLst/>
          </a:endParaRPr>
        </a:p>
        <a:p>
          <a:r>
            <a:rPr kumimoji="1" lang="ja-JP" altLang="ja-JP" sz="1100">
              <a:solidFill>
                <a:schemeClr val="dk1"/>
              </a:solidFill>
              <a:effectLst/>
              <a:latin typeface="+mn-lt"/>
              <a:ea typeface="+mn-ea"/>
              <a:cs typeface="+mn-cs"/>
            </a:rPr>
            <a:t>議会費では、議会や委員会でのペーパレス化に向けた会議システム用タブレット端末の導入などにより類似団体の値を上回る事となった。</a:t>
          </a:r>
          <a:endParaRPr lang="ja-JP" altLang="ja-JP" sz="1400">
            <a:effectLst/>
          </a:endParaRPr>
        </a:p>
        <a:p>
          <a:r>
            <a:rPr kumimoji="1" lang="ja-JP" altLang="ja-JP" sz="1100">
              <a:solidFill>
                <a:schemeClr val="dk1"/>
              </a:solidFill>
              <a:effectLst/>
              <a:latin typeface="+mn-lt"/>
              <a:ea typeface="+mn-ea"/>
              <a:cs typeface="+mn-cs"/>
            </a:rPr>
            <a:t>民生費では、幼保連携型認定こども園施設整備事業などにより類似団体の値を上回る事となった。</a:t>
          </a:r>
          <a:endParaRPr lang="ja-JP" altLang="ja-JP" sz="1400">
            <a:effectLst/>
          </a:endParaRPr>
        </a:p>
        <a:p>
          <a:r>
            <a:rPr kumimoji="1" lang="ja-JP" altLang="ja-JP" sz="1100">
              <a:solidFill>
                <a:schemeClr val="dk1"/>
              </a:solidFill>
              <a:effectLst/>
              <a:latin typeface="+mn-lt"/>
              <a:ea typeface="+mn-ea"/>
              <a:cs typeface="+mn-cs"/>
            </a:rPr>
            <a:t>教育費では、中学校校舎建設事業などにより昨年度に比べ市民一人当たり</a:t>
          </a:r>
          <a:r>
            <a:rPr kumimoji="1" lang="en-US" altLang="ja-JP" sz="1100">
              <a:solidFill>
                <a:schemeClr val="dk1"/>
              </a:solidFill>
              <a:effectLst/>
              <a:latin typeface="+mn-lt"/>
              <a:ea typeface="+mn-ea"/>
              <a:cs typeface="+mn-cs"/>
            </a:rPr>
            <a:t>11,564</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農林水産業費では、国営総合農地防災事業などにより昨年度に比べ市民一人当たり</a:t>
          </a:r>
          <a:r>
            <a:rPr kumimoji="1" lang="en-US" altLang="ja-JP" sz="1100">
              <a:solidFill>
                <a:schemeClr val="dk1"/>
              </a:solidFill>
              <a:effectLst/>
              <a:latin typeface="+mn-lt"/>
              <a:ea typeface="+mn-ea"/>
              <a:cs typeface="+mn-cs"/>
            </a:rPr>
            <a:t>12,544</a:t>
          </a:r>
          <a:r>
            <a:rPr kumimoji="1" lang="ja-JP" altLang="ja-JP" sz="1100">
              <a:solidFill>
                <a:schemeClr val="dk1"/>
              </a:solidFill>
              <a:effectLst/>
              <a:latin typeface="+mn-lt"/>
              <a:ea typeface="+mn-ea"/>
              <a:cs typeface="+mn-cs"/>
            </a:rPr>
            <a:t>円増加している。</a:t>
          </a:r>
          <a:endParaRPr lang="ja-JP" altLang="ja-JP" sz="1400">
            <a:effectLst/>
          </a:endParaRPr>
        </a:p>
        <a:p>
          <a:r>
            <a:rPr kumimoji="1" lang="ja-JP" altLang="ja-JP" sz="1100">
              <a:solidFill>
                <a:schemeClr val="dk1"/>
              </a:solidFill>
              <a:effectLst/>
              <a:latin typeface="+mn-lt"/>
              <a:ea typeface="+mn-ea"/>
              <a:cs typeface="+mn-cs"/>
            </a:rPr>
            <a:t>公債費では、合併特例事業債等の償還額増加により昨年度に比べ市民一人当たり</a:t>
          </a:r>
          <a:r>
            <a:rPr kumimoji="1" lang="en-US" altLang="ja-JP" sz="1100">
              <a:solidFill>
                <a:schemeClr val="dk1"/>
              </a:solidFill>
              <a:effectLst/>
              <a:latin typeface="+mn-lt"/>
              <a:ea typeface="+mn-ea"/>
              <a:cs typeface="+mn-cs"/>
            </a:rPr>
            <a:t>2,736</a:t>
          </a:r>
          <a:r>
            <a:rPr kumimoji="1" lang="ja-JP" altLang="ja-JP" sz="1100">
              <a:solidFill>
                <a:schemeClr val="dk1"/>
              </a:solidFill>
              <a:effectLst/>
              <a:latin typeface="+mn-lt"/>
              <a:ea typeface="+mn-ea"/>
              <a:cs typeface="+mn-cs"/>
            </a:rPr>
            <a:t>円増加している。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財政調整基金の残高は普通交付税の再算定による交付額増加、円安の効果による法人市民税の増加などによる財源調整のため約</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千万円増加の約</a:t>
          </a:r>
          <a:r>
            <a:rPr kumimoji="1" lang="en-US" altLang="ja-JP" sz="1000">
              <a:solidFill>
                <a:schemeClr val="dk1"/>
              </a:solidFill>
              <a:effectLst/>
              <a:latin typeface="+mn-lt"/>
              <a:ea typeface="+mn-ea"/>
              <a:cs typeface="+mn-cs"/>
            </a:rPr>
            <a:t>101</a:t>
          </a:r>
          <a:r>
            <a:rPr kumimoji="1" lang="ja-JP" altLang="ja-JP" sz="1000">
              <a:solidFill>
                <a:schemeClr val="dk1"/>
              </a:solidFill>
              <a:effectLst/>
              <a:latin typeface="+mn-lt"/>
              <a:ea typeface="+mn-ea"/>
              <a:cs typeface="+mn-cs"/>
            </a:rPr>
            <a:t>億6千万円となったことから、実質収支は黒字を維持しており、実質単年度収支についても黒字となっている。</a:t>
          </a:r>
          <a:endParaRPr lang="ja-JP" altLang="ja-JP" sz="1000">
            <a:effectLst/>
          </a:endParaRPr>
        </a:p>
        <a:p>
          <a:r>
            <a:rPr kumimoji="1" lang="ja-JP" altLang="ja-JP" sz="1000">
              <a:solidFill>
                <a:schemeClr val="dk1"/>
              </a:solidFill>
              <a:effectLst/>
              <a:latin typeface="+mn-lt"/>
              <a:ea typeface="+mn-ea"/>
              <a:cs typeface="+mn-cs"/>
            </a:rPr>
            <a:t>　令和４年度は、実質単年度収支の黒字化等が見られたが、合併算定替の終了による交付税額の減少や景気の動向に影響を受けやすい法人市民税等市税収入の先行きに不透明があることに踏まえ、引き続き一般財源の確保のため、堅実な財政運営に努める必要があ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徳島県阿南市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の一般会計及び公営企業会計等の実質収支は全ての会計において黒字もしくは収支０の決算となり、連結実質赤字比率は生じていないものの、一般会計から各会計への繰出金は大きく減少する見込はなく、一般会計への負担が大きい状況であるため各会計については、独立採算制の原則に鑑みて十分な財源確保に努めるとともに、事業歳出予算を精査することで財政の健全化を維持する必要がある。</a:t>
          </a:r>
          <a:endParaRPr lang="ja-JP" altLang="ja-JP" sz="1400">
            <a:effectLst/>
          </a:endParaRPr>
        </a:p>
        <a:p>
          <a:r>
            <a:rPr kumimoji="1" lang="ja-JP" altLang="ja-JP" sz="1100">
              <a:solidFill>
                <a:schemeClr val="dk1"/>
              </a:solidFill>
              <a:effectLst/>
              <a:latin typeface="+mn-lt"/>
              <a:ea typeface="+mn-ea"/>
              <a:cs typeface="+mn-cs"/>
            </a:rPr>
            <a:t>　また、一般会計においても今後は法人市民税をはじめとする市税収入が不透明であるほか、普通交付税の合併算定替が終了したことなどから一般財源の確保が一層、厳しくなることが予想されるため、堅実な財政運営をすすめることが重要であ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A13" zoomScale="70" zoomScaleNormal="70" workbookViewId="0">
      <selection activeCell="AC6" sqref="B6:DI3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0"/>
    </row>
    <row r="3" spans="1:119" ht="18.75" customHeight="1">
      <c r="A3" s="2"/>
      <c r="B3" s="5" t="s">
        <v>136</v>
      </c>
      <c r="C3" s="22"/>
      <c r="D3" s="22"/>
      <c r="E3" s="44"/>
      <c r="F3" s="44"/>
      <c r="G3" s="44"/>
      <c r="H3" s="44"/>
      <c r="I3" s="44"/>
      <c r="J3" s="44"/>
      <c r="K3" s="44"/>
      <c r="L3" s="44" t="s">
        <v>139</v>
      </c>
      <c r="M3" s="44"/>
      <c r="N3" s="44"/>
      <c r="O3" s="44"/>
      <c r="P3" s="44"/>
      <c r="Q3" s="44"/>
      <c r="R3" s="94"/>
      <c r="S3" s="94"/>
      <c r="T3" s="94"/>
      <c r="U3" s="94"/>
      <c r="V3" s="112"/>
      <c r="W3" s="127" t="s">
        <v>142</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37014203</v>
      </c>
      <c r="BO4" s="216"/>
      <c r="BP4" s="216"/>
      <c r="BQ4" s="216"/>
      <c r="BR4" s="216"/>
      <c r="BS4" s="216"/>
      <c r="BT4" s="216"/>
      <c r="BU4" s="219"/>
      <c r="BV4" s="213">
        <v>37732106</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2.1</v>
      </c>
      <c r="CU4" s="237"/>
      <c r="CV4" s="237"/>
      <c r="CW4" s="237"/>
      <c r="CX4" s="237"/>
      <c r="CY4" s="237"/>
      <c r="CZ4" s="237"/>
      <c r="DA4" s="245"/>
      <c r="DB4" s="229">
        <v>6.1</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72</v>
      </c>
      <c r="AV5" s="139"/>
      <c r="AW5" s="139"/>
      <c r="AX5" s="139"/>
      <c r="AY5" s="190" t="s">
        <v>147</v>
      </c>
      <c r="AZ5" s="198"/>
      <c r="BA5" s="198"/>
      <c r="BB5" s="198"/>
      <c r="BC5" s="198"/>
      <c r="BD5" s="198"/>
      <c r="BE5" s="198"/>
      <c r="BF5" s="198"/>
      <c r="BG5" s="198"/>
      <c r="BH5" s="198"/>
      <c r="BI5" s="198"/>
      <c r="BJ5" s="198"/>
      <c r="BK5" s="198"/>
      <c r="BL5" s="198"/>
      <c r="BM5" s="209"/>
      <c r="BN5" s="214">
        <v>36228756</v>
      </c>
      <c r="BO5" s="217"/>
      <c r="BP5" s="217"/>
      <c r="BQ5" s="217"/>
      <c r="BR5" s="217"/>
      <c r="BS5" s="217"/>
      <c r="BT5" s="217"/>
      <c r="BU5" s="220"/>
      <c r="BV5" s="214">
        <v>36266832</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88.8</v>
      </c>
      <c r="CU5" s="238"/>
      <c r="CV5" s="238"/>
      <c r="CW5" s="238"/>
      <c r="CX5" s="238"/>
      <c r="CY5" s="238"/>
      <c r="CZ5" s="238"/>
      <c r="DA5" s="246"/>
      <c r="DB5" s="230">
        <v>81.599999999999994</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171</v>
      </c>
      <c r="AZ6" s="198"/>
      <c r="BA6" s="198"/>
      <c r="BB6" s="198"/>
      <c r="BC6" s="198"/>
      <c r="BD6" s="198"/>
      <c r="BE6" s="198"/>
      <c r="BF6" s="198"/>
      <c r="BG6" s="198"/>
      <c r="BH6" s="198"/>
      <c r="BI6" s="198"/>
      <c r="BJ6" s="198"/>
      <c r="BK6" s="198"/>
      <c r="BL6" s="198"/>
      <c r="BM6" s="209"/>
      <c r="BN6" s="214">
        <v>785447</v>
      </c>
      <c r="BO6" s="217"/>
      <c r="BP6" s="217"/>
      <c r="BQ6" s="217"/>
      <c r="BR6" s="217"/>
      <c r="BS6" s="217"/>
      <c r="BT6" s="217"/>
      <c r="BU6" s="220"/>
      <c r="BV6" s="214">
        <v>1465274</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88.8</v>
      </c>
      <c r="CU6" s="239"/>
      <c r="CV6" s="239"/>
      <c r="CW6" s="239"/>
      <c r="CX6" s="239"/>
      <c r="CY6" s="239"/>
      <c r="CZ6" s="239"/>
      <c r="DA6" s="247"/>
      <c r="DB6" s="231">
        <v>90.2</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72</v>
      </c>
      <c r="AV7" s="139"/>
      <c r="AW7" s="139"/>
      <c r="AX7" s="139"/>
      <c r="AY7" s="190" t="s">
        <v>174</v>
      </c>
      <c r="AZ7" s="198"/>
      <c r="BA7" s="198"/>
      <c r="BB7" s="198"/>
      <c r="BC7" s="198"/>
      <c r="BD7" s="198"/>
      <c r="BE7" s="198"/>
      <c r="BF7" s="198"/>
      <c r="BG7" s="198"/>
      <c r="BH7" s="198"/>
      <c r="BI7" s="198"/>
      <c r="BJ7" s="198"/>
      <c r="BK7" s="198"/>
      <c r="BL7" s="198"/>
      <c r="BM7" s="209"/>
      <c r="BN7" s="214">
        <v>337894</v>
      </c>
      <c r="BO7" s="217"/>
      <c r="BP7" s="217"/>
      <c r="BQ7" s="217"/>
      <c r="BR7" s="217"/>
      <c r="BS7" s="217"/>
      <c r="BT7" s="217"/>
      <c r="BU7" s="220"/>
      <c r="BV7" s="214">
        <v>167865</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20894623</v>
      </c>
      <c r="CU7" s="217"/>
      <c r="CV7" s="217"/>
      <c r="CW7" s="217"/>
      <c r="CX7" s="217"/>
      <c r="CY7" s="217"/>
      <c r="CZ7" s="217"/>
      <c r="DA7" s="220"/>
      <c r="DB7" s="214">
        <v>21442753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72</v>
      </c>
      <c r="AV8" s="139"/>
      <c r="AW8" s="139"/>
      <c r="AX8" s="139"/>
      <c r="AY8" s="190" t="s">
        <v>179</v>
      </c>
      <c r="AZ8" s="198"/>
      <c r="BA8" s="198"/>
      <c r="BB8" s="198"/>
      <c r="BC8" s="198"/>
      <c r="BD8" s="198"/>
      <c r="BE8" s="198"/>
      <c r="BF8" s="198"/>
      <c r="BG8" s="198"/>
      <c r="BH8" s="198"/>
      <c r="BI8" s="198"/>
      <c r="BJ8" s="198"/>
      <c r="BK8" s="198"/>
      <c r="BL8" s="198"/>
      <c r="BM8" s="209"/>
      <c r="BN8" s="214">
        <v>447553</v>
      </c>
      <c r="BO8" s="217"/>
      <c r="BP8" s="217"/>
      <c r="BQ8" s="217"/>
      <c r="BR8" s="217"/>
      <c r="BS8" s="217"/>
      <c r="BT8" s="217"/>
      <c r="BU8" s="220"/>
      <c r="BV8" s="214">
        <v>1297409</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0.76</v>
      </c>
      <c r="CU8" s="240"/>
      <c r="CV8" s="240"/>
      <c r="CW8" s="240"/>
      <c r="CX8" s="240"/>
      <c r="CY8" s="240"/>
      <c r="CZ8" s="240"/>
      <c r="DA8" s="248"/>
      <c r="DB8" s="232">
        <v>0.79</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69470</v>
      </c>
      <c r="S9" s="106"/>
      <c r="T9" s="106"/>
      <c r="U9" s="106"/>
      <c r="V9" s="117"/>
      <c r="W9" s="127" t="s">
        <v>183</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-849856</v>
      </c>
      <c r="BO9" s="217"/>
      <c r="BP9" s="217"/>
      <c r="BQ9" s="217"/>
      <c r="BR9" s="217"/>
      <c r="BS9" s="217"/>
      <c r="BT9" s="217"/>
      <c r="BU9" s="220"/>
      <c r="BV9" s="214">
        <v>1171137</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14.1</v>
      </c>
      <c r="CU9" s="238"/>
      <c r="CV9" s="238"/>
      <c r="CW9" s="238"/>
      <c r="CX9" s="238"/>
      <c r="CY9" s="238"/>
      <c r="CZ9" s="238"/>
      <c r="DA9" s="246"/>
      <c r="DB9" s="230">
        <v>12.8</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73019</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72</v>
      </c>
      <c r="AV10" s="139"/>
      <c r="AW10" s="139"/>
      <c r="AX10" s="139"/>
      <c r="AY10" s="190" t="s">
        <v>190</v>
      </c>
      <c r="AZ10" s="198"/>
      <c r="BA10" s="198"/>
      <c r="BB10" s="198"/>
      <c r="BC10" s="198"/>
      <c r="BD10" s="198"/>
      <c r="BE10" s="198"/>
      <c r="BF10" s="198"/>
      <c r="BG10" s="198"/>
      <c r="BH10" s="198"/>
      <c r="BI10" s="198"/>
      <c r="BJ10" s="198"/>
      <c r="BK10" s="198"/>
      <c r="BL10" s="198"/>
      <c r="BM10" s="209"/>
      <c r="BN10" s="214">
        <v>907002</v>
      </c>
      <c r="BO10" s="217"/>
      <c r="BP10" s="217"/>
      <c r="BQ10" s="217"/>
      <c r="BR10" s="217"/>
      <c r="BS10" s="217"/>
      <c r="BT10" s="217"/>
      <c r="BU10" s="220"/>
      <c r="BV10" s="214">
        <v>893918</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72</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207</v>
      </c>
      <c r="M12" s="75"/>
      <c r="N12" s="75"/>
      <c r="O12" s="75"/>
      <c r="P12" s="75"/>
      <c r="Q12" s="87"/>
      <c r="R12" s="99">
        <v>69954</v>
      </c>
      <c r="S12" s="108"/>
      <c r="T12" s="108"/>
      <c r="U12" s="108"/>
      <c r="V12" s="120"/>
      <c r="W12" s="132" t="s">
        <v>8</v>
      </c>
      <c r="X12" s="139"/>
      <c r="Y12" s="139"/>
      <c r="Z12" s="139"/>
      <c r="AA12" s="139"/>
      <c r="AB12" s="144"/>
      <c r="AC12" s="148" t="s">
        <v>107</v>
      </c>
      <c r="AD12" s="155"/>
      <c r="AE12" s="155"/>
      <c r="AF12" s="155"/>
      <c r="AG12" s="158"/>
      <c r="AH12" s="148" t="s">
        <v>209</v>
      </c>
      <c r="AI12" s="155"/>
      <c r="AJ12" s="155"/>
      <c r="AK12" s="155"/>
      <c r="AL12" s="170"/>
      <c r="AM12" s="175" t="s">
        <v>210</v>
      </c>
      <c r="AN12" s="58"/>
      <c r="AO12" s="58"/>
      <c r="AP12" s="58"/>
      <c r="AQ12" s="58"/>
      <c r="AR12" s="58"/>
      <c r="AS12" s="58"/>
      <c r="AT12" s="63"/>
      <c r="AU12" s="182" t="s">
        <v>72</v>
      </c>
      <c r="AV12" s="139"/>
      <c r="AW12" s="139"/>
      <c r="AX12" s="139"/>
      <c r="AY12" s="190" t="s">
        <v>213</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69592</v>
      </c>
      <c r="S13" s="109"/>
      <c r="T13" s="109"/>
      <c r="U13" s="109"/>
      <c r="V13" s="121"/>
      <c r="W13" s="130" t="s">
        <v>217</v>
      </c>
      <c r="X13" s="56"/>
      <c r="Y13" s="56"/>
      <c r="Z13" s="56"/>
      <c r="AA13" s="56"/>
      <c r="AB13" s="25"/>
      <c r="AC13" s="72">
        <v>2765</v>
      </c>
      <c r="AD13" s="80"/>
      <c r="AE13" s="80"/>
      <c r="AF13" s="80"/>
      <c r="AG13" s="84"/>
      <c r="AH13" s="72">
        <v>3213</v>
      </c>
      <c r="AI13" s="80"/>
      <c r="AJ13" s="80"/>
      <c r="AK13" s="80"/>
      <c r="AL13" s="118"/>
      <c r="AM13" s="175" t="s">
        <v>219</v>
      </c>
      <c r="AN13" s="58"/>
      <c r="AO13" s="58"/>
      <c r="AP13" s="58"/>
      <c r="AQ13" s="58"/>
      <c r="AR13" s="58"/>
      <c r="AS13" s="58"/>
      <c r="AT13" s="63"/>
      <c r="AU13" s="182" t="s">
        <v>221</v>
      </c>
      <c r="AV13" s="139"/>
      <c r="AW13" s="139"/>
      <c r="AX13" s="139"/>
      <c r="AY13" s="190" t="s">
        <v>223</v>
      </c>
      <c r="AZ13" s="198"/>
      <c r="BA13" s="198"/>
      <c r="BB13" s="198"/>
      <c r="BC13" s="198"/>
      <c r="BD13" s="198"/>
      <c r="BE13" s="198"/>
      <c r="BF13" s="198"/>
      <c r="BG13" s="198"/>
      <c r="BH13" s="198"/>
      <c r="BI13" s="198"/>
      <c r="BJ13" s="198"/>
      <c r="BK13" s="198"/>
      <c r="BL13" s="198"/>
      <c r="BM13" s="209"/>
      <c r="BN13" s="214">
        <v>57146</v>
      </c>
      <c r="BO13" s="217"/>
      <c r="BP13" s="217"/>
      <c r="BQ13" s="217"/>
      <c r="BR13" s="217"/>
      <c r="BS13" s="217"/>
      <c r="BT13" s="217"/>
      <c r="BU13" s="220"/>
      <c r="BV13" s="214">
        <v>2065055</v>
      </c>
      <c r="BW13" s="217"/>
      <c r="BX13" s="217"/>
      <c r="BY13" s="217"/>
      <c r="BZ13" s="217"/>
      <c r="CA13" s="217"/>
      <c r="CB13" s="217"/>
      <c r="CC13" s="220"/>
      <c r="CD13" s="192" t="s">
        <v>224</v>
      </c>
      <c r="CE13" s="111"/>
      <c r="CF13" s="111"/>
      <c r="CG13" s="111"/>
      <c r="CH13" s="111"/>
      <c r="CI13" s="111"/>
      <c r="CJ13" s="111"/>
      <c r="CK13" s="111"/>
      <c r="CL13" s="111"/>
      <c r="CM13" s="111"/>
      <c r="CN13" s="111"/>
      <c r="CO13" s="111"/>
      <c r="CP13" s="111"/>
      <c r="CQ13" s="111"/>
      <c r="CR13" s="111"/>
      <c r="CS13" s="211"/>
      <c r="CT13" s="230">
        <v>5.4</v>
      </c>
      <c r="CU13" s="238"/>
      <c r="CV13" s="238"/>
      <c r="CW13" s="238"/>
      <c r="CX13" s="238"/>
      <c r="CY13" s="238"/>
      <c r="CZ13" s="238"/>
      <c r="DA13" s="246"/>
      <c r="DB13" s="230">
        <v>5</v>
      </c>
      <c r="DC13" s="238"/>
      <c r="DD13" s="238"/>
      <c r="DE13" s="238"/>
      <c r="DF13" s="238"/>
      <c r="DG13" s="238"/>
      <c r="DH13" s="238"/>
      <c r="DI13" s="246"/>
    </row>
    <row r="14" spans="1:119" ht="18.75" customHeight="1">
      <c r="A14" s="2"/>
      <c r="B14" s="12"/>
      <c r="C14" s="29"/>
      <c r="D14" s="29"/>
      <c r="E14" s="29"/>
      <c r="F14" s="29"/>
      <c r="G14" s="29"/>
      <c r="H14" s="29"/>
      <c r="I14" s="29"/>
      <c r="J14" s="29"/>
      <c r="K14" s="61"/>
      <c r="L14" s="68" t="s">
        <v>226</v>
      </c>
      <c r="M14" s="77"/>
      <c r="N14" s="77"/>
      <c r="O14" s="77"/>
      <c r="P14" s="77"/>
      <c r="Q14" s="89"/>
      <c r="R14" s="100">
        <v>70785</v>
      </c>
      <c r="S14" s="109"/>
      <c r="T14" s="109"/>
      <c r="U14" s="109"/>
      <c r="V14" s="121"/>
      <c r="W14" s="129"/>
      <c r="X14" s="57"/>
      <c r="Y14" s="57"/>
      <c r="Z14" s="57"/>
      <c r="AA14" s="57"/>
      <c r="AB14" s="24"/>
      <c r="AC14" s="149">
        <v>8.9</v>
      </c>
      <c r="AD14" s="156"/>
      <c r="AE14" s="156"/>
      <c r="AF14" s="156"/>
      <c r="AG14" s="159"/>
      <c r="AH14" s="149">
        <v>9.8000000000000007</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t="s">
        <v>204</v>
      </c>
      <c r="CU14" s="242"/>
      <c r="CV14" s="242"/>
      <c r="CW14" s="242"/>
      <c r="CX14" s="242"/>
      <c r="CY14" s="242"/>
      <c r="CZ14" s="242"/>
      <c r="DA14" s="250"/>
      <c r="DB14" s="234" t="s">
        <v>204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70457</v>
      </c>
      <c r="S15" s="109"/>
      <c r="T15" s="109"/>
      <c r="U15" s="109"/>
      <c r="V15" s="121"/>
      <c r="W15" s="130" t="s">
        <v>6</v>
      </c>
      <c r="X15" s="56"/>
      <c r="Y15" s="56"/>
      <c r="Z15" s="56"/>
      <c r="AA15" s="56"/>
      <c r="AB15" s="25"/>
      <c r="AC15" s="72">
        <v>9351</v>
      </c>
      <c r="AD15" s="80"/>
      <c r="AE15" s="80"/>
      <c r="AF15" s="80"/>
      <c r="AG15" s="84"/>
      <c r="AH15" s="72">
        <v>9902</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12713253</v>
      </c>
      <c r="BO15" s="216"/>
      <c r="BP15" s="216"/>
      <c r="BQ15" s="216"/>
      <c r="BR15" s="216"/>
      <c r="BS15" s="216"/>
      <c r="BT15" s="216"/>
      <c r="BU15" s="219"/>
      <c r="BV15" s="213">
        <v>11547501</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232</v>
      </c>
      <c r="M16" s="78"/>
      <c r="N16" s="78"/>
      <c r="O16" s="78"/>
      <c r="P16" s="78"/>
      <c r="Q16" s="90"/>
      <c r="R16" s="101" t="s">
        <v>235</v>
      </c>
      <c r="S16" s="110"/>
      <c r="T16" s="110"/>
      <c r="U16" s="110"/>
      <c r="V16" s="122"/>
      <c r="W16" s="129"/>
      <c r="X16" s="57"/>
      <c r="Y16" s="57"/>
      <c r="Z16" s="57"/>
      <c r="AA16" s="57"/>
      <c r="AB16" s="24"/>
      <c r="AC16" s="149">
        <v>29.9</v>
      </c>
      <c r="AD16" s="156"/>
      <c r="AE16" s="156"/>
      <c r="AF16" s="156"/>
      <c r="AG16" s="159"/>
      <c r="AH16" s="149">
        <v>30.4</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16784878</v>
      </c>
      <c r="BO16" s="217"/>
      <c r="BP16" s="217"/>
      <c r="BQ16" s="217"/>
      <c r="BR16" s="217"/>
      <c r="BS16" s="217"/>
      <c r="BT16" s="217"/>
      <c r="BU16" s="220"/>
      <c r="BV16" s="214">
        <v>16003752</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235</v>
      </c>
      <c r="S17" s="110"/>
      <c r="T17" s="110"/>
      <c r="U17" s="110"/>
      <c r="V17" s="122"/>
      <c r="W17" s="130" t="s">
        <v>92</v>
      </c>
      <c r="X17" s="56"/>
      <c r="Y17" s="56"/>
      <c r="Z17" s="56"/>
      <c r="AA17" s="56"/>
      <c r="AB17" s="25"/>
      <c r="AC17" s="72">
        <v>19126</v>
      </c>
      <c r="AD17" s="80"/>
      <c r="AE17" s="80"/>
      <c r="AF17" s="80"/>
      <c r="AG17" s="84"/>
      <c r="AH17" s="72">
        <v>19510</v>
      </c>
      <c r="AI17" s="80"/>
      <c r="AJ17" s="80"/>
      <c r="AK17" s="80"/>
      <c r="AL17" s="118"/>
      <c r="AM17" s="175"/>
      <c r="AN17" s="58"/>
      <c r="AO17" s="58"/>
      <c r="AP17" s="58"/>
      <c r="AQ17" s="58"/>
      <c r="AR17" s="58"/>
      <c r="AS17" s="58"/>
      <c r="AT17" s="63"/>
      <c r="AU17" s="182"/>
      <c r="AV17" s="139"/>
      <c r="AW17" s="139"/>
      <c r="AX17" s="139"/>
      <c r="AY17" s="190" t="s">
        <v>236</v>
      </c>
      <c r="AZ17" s="198"/>
      <c r="BA17" s="198"/>
      <c r="BB17" s="198"/>
      <c r="BC17" s="198"/>
      <c r="BD17" s="198"/>
      <c r="BE17" s="198"/>
      <c r="BF17" s="198"/>
      <c r="BG17" s="198"/>
      <c r="BH17" s="198"/>
      <c r="BI17" s="198"/>
      <c r="BJ17" s="198"/>
      <c r="BK17" s="198"/>
      <c r="BL17" s="198"/>
      <c r="BM17" s="209"/>
      <c r="BN17" s="214">
        <v>16346269</v>
      </c>
      <c r="BO17" s="217"/>
      <c r="BP17" s="217"/>
      <c r="BQ17" s="217"/>
      <c r="BR17" s="217"/>
      <c r="BS17" s="217"/>
      <c r="BT17" s="217"/>
      <c r="BU17" s="220"/>
      <c r="BV17" s="214">
        <v>14791340</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237</v>
      </c>
      <c r="C18" s="31"/>
      <c r="D18" s="31"/>
      <c r="E18" s="49"/>
      <c r="F18" s="49"/>
      <c r="G18" s="49"/>
      <c r="H18" s="49"/>
      <c r="I18" s="49"/>
      <c r="J18" s="49"/>
      <c r="K18" s="49"/>
      <c r="L18" s="70">
        <v>279.25</v>
      </c>
      <c r="M18" s="70"/>
      <c r="N18" s="70"/>
      <c r="O18" s="70"/>
      <c r="P18" s="70"/>
      <c r="Q18" s="70"/>
      <c r="R18" s="102"/>
      <c r="S18" s="102"/>
      <c r="T18" s="102"/>
      <c r="U18" s="102"/>
      <c r="V18" s="123"/>
      <c r="W18" s="131"/>
      <c r="X18" s="138"/>
      <c r="Y18" s="138"/>
      <c r="Z18" s="138"/>
      <c r="AA18" s="138"/>
      <c r="AB18" s="26"/>
      <c r="AC18" s="150">
        <v>61.2</v>
      </c>
      <c r="AD18" s="157"/>
      <c r="AE18" s="157"/>
      <c r="AF18" s="157"/>
      <c r="AG18" s="160"/>
      <c r="AH18" s="150">
        <v>59.8</v>
      </c>
      <c r="AI18" s="157"/>
      <c r="AJ18" s="157"/>
      <c r="AK18" s="157"/>
      <c r="AL18" s="172"/>
      <c r="AM18" s="175"/>
      <c r="AN18" s="58"/>
      <c r="AO18" s="58"/>
      <c r="AP18" s="58"/>
      <c r="AQ18" s="58"/>
      <c r="AR18" s="58"/>
      <c r="AS18" s="58"/>
      <c r="AT18" s="63"/>
      <c r="AU18" s="182"/>
      <c r="AV18" s="139"/>
      <c r="AW18" s="139"/>
      <c r="AX18" s="139"/>
      <c r="AY18" s="190" t="s">
        <v>238</v>
      </c>
      <c r="AZ18" s="198"/>
      <c r="BA18" s="198"/>
      <c r="BB18" s="198"/>
      <c r="BC18" s="198"/>
      <c r="BD18" s="198"/>
      <c r="BE18" s="198"/>
      <c r="BF18" s="198"/>
      <c r="BG18" s="198"/>
      <c r="BH18" s="198"/>
      <c r="BI18" s="198"/>
      <c r="BJ18" s="198"/>
      <c r="BK18" s="198"/>
      <c r="BL18" s="198"/>
      <c r="BM18" s="209"/>
      <c r="BN18" s="214">
        <v>18305312</v>
      </c>
      <c r="BO18" s="217"/>
      <c r="BP18" s="217"/>
      <c r="BQ18" s="217"/>
      <c r="BR18" s="217"/>
      <c r="BS18" s="217"/>
      <c r="BT18" s="217"/>
      <c r="BU18" s="220"/>
      <c r="BV18" s="214">
        <v>18677923</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249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239</v>
      </c>
      <c r="AZ19" s="198"/>
      <c r="BA19" s="198"/>
      <c r="BB19" s="198"/>
      <c r="BC19" s="198"/>
      <c r="BD19" s="198"/>
      <c r="BE19" s="198"/>
      <c r="BF19" s="198"/>
      <c r="BG19" s="198"/>
      <c r="BH19" s="198"/>
      <c r="BI19" s="198"/>
      <c r="BJ19" s="198"/>
      <c r="BK19" s="198"/>
      <c r="BL19" s="198"/>
      <c r="BM19" s="209"/>
      <c r="BN19" s="214">
        <v>23707937</v>
      </c>
      <c r="BO19" s="217"/>
      <c r="BP19" s="217"/>
      <c r="BQ19" s="217"/>
      <c r="BR19" s="217"/>
      <c r="BS19" s="217"/>
      <c r="BT19" s="217"/>
      <c r="BU19" s="220"/>
      <c r="BV19" s="214">
        <v>24830883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27439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245</v>
      </c>
      <c r="C22" s="33"/>
      <c r="D22" s="41"/>
      <c r="E22" s="50" t="s">
        <v>8</v>
      </c>
      <c r="F22" s="56"/>
      <c r="G22" s="56"/>
      <c r="H22" s="56"/>
      <c r="I22" s="56"/>
      <c r="J22" s="56"/>
      <c r="K22" s="25"/>
      <c r="L22" s="50" t="s">
        <v>247</v>
      </c>
      <c r="M22" s="56"/>
      <c r="N22" s="56"/>
      <c r="O22" s="56"/>
      <c r="P22" s="25"/>
      <c r="Q22" s="92" t="s">
        <v>249</v>
      </c>
      <c r="R22" s="104"/>
      <c r="S22" s="104"/>
      <c r="T22" s="104"/>
      <c r="U22" s="104"/>
      <c r="V22" s="125"/>
      <c r="W22" s="133" t="s">
        <v>250</v>
      </c>
      <c r="X22" s="33"/>
      <c r="Y22" s="41"/>
      <c r="Z22" s="50" t="s">
        <v>8</v>
      </c>
      <c r="AA22" s="56"/>
      <c r="AB22" s="56"/>
      <c r="AC22" s="56"/>
      <c r="AD22" s="56"/>
      <c r="AE22" s="56"/>
      <c r="AF22" s="56"/>
      <c r="AG22" s="25"/>
      <c r="AH22" s="163" t="s">
        <v>185</v>
      </c>
      <c r="AI22" s="56"/>
      <c r="AJ22" s="56"/>
      <c r="AK22" s="56"/>
      <c r="AL22" s="25"/>
      <c r="AM22" s="163" t="s">
        <v>251</v>
      </c>
      <c r="AN22" s="178"/>
      <c r="AO22" s="178"/>
      <c r="AP22" s="178"/>
      <c r="AQ22" s="178"/>
      <c r="AR22" s="180"/>
      <c r="AS22" s="92" t="s">
        <v>249</v>
      </c>
      <c r="AT22" s="104"/>
      <c r="AU22" s="104"/>
      <c r="AV22" s="104"/>
      <c r="AW22" s="104"/>
      <c r="AX22" s="187"/>
      <c r="AY22" s="189" t="s">
        <v>253</v>
      </c>
      <c r="AZ22" s="197"/>
      <c r="BA22" s="197"/>
      <c r="BB22" s="197"/>
      <c r="BC22" s="197"/>
      <c r="BD22" s="197"/>
      <c r="BE22" s="197"/>
      <c r="BF22" s="197"/>
      <c r="BG22" s="197"/>
      <c r="BH22" s="197"/>
      <c r="BI22" s="197"/>
      <c r="BJ22" s="197"/>
      <c r="BK22" s="197"/>
      <c r="BL22" s="197"/>
      <c r="BM22" s="208"/>
      <c r="BN22" s="213">
        <v>37515045</v>
      </c>
      <c r="BO22" s="216"/>
      <c r="BP22" s="216"/>
      <c r="BQ22" s="216"/>
      <c r="BR22" s="216"/>
      <c r="BS22" s="216"/>
      <c r="BT22" s="216"/>
      <c r="BU22" s="219"/>
      <c r="BV22" s="213">
        <v>38279920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255</v>
      </c>
      <c r="AZ23" s="198"/>
      <c r="BA23" s="198"/>
      <c r="BB23" s="198"/>
      <c r="BC23" s="198"/>
      <c r="BD23" s="198"/>
      <c r="BE23" s="198"/>
      <c r="BF23" s="198"/>
      <c r="BG23" s="198"/>
      <c r="BH23" s="198"/>
      <c r="BI23" s="198"/>
      <c r="BJ23" s="198"/>
      <c r="BK23" s="198"/>
      <c r="BL23" s="198"/>
      <c r="BM23" s="209"/>
      <c r="BN23" s="214">
        <v>27299456</v>
      </c>
      <c r="BO23" s="217"/>
      <c r="BP23" s="217"/>
      <c r="BQ23" s="217"/>
      <c r="BR23" s="217"/>
      <c r="BS23" s="217"/>
      <c r="BT23" s="217"/>
      <c r="BU23" s="220"/>
      <c r="BV23" s="214">
        <v>27521126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257</v>
      </c>
      <c r="F24" s="58"/>
      <c r="G24" s="58"/>
      <c r="H24" s="58"/>
      <c r="I24" s="58"/>
      <c r="J24" s="58"/>
      <c r="K24" s="63"/>
      <c r="L24" s="72">
        <v>1</v>
      </c>
      <c r="M24" s="80"/>
      <c r="N24" s="80"/>
      <c r="O24" s="80"/>
      <c r="P24" s="84"/>
      <c r="Q24" s="72">
        <v>4545</v>
      </c>
      <c r="R24" s="80"/>
      <c r="S24" s="80"/>
      <c r="T24" s="80"/>
      <c r="U24" s="80"/>
      <c r="V24" s="84"/>
      <c r="W24" s="134"/>
      <c r="X24" s="34"/>
      <c r="Y24" s="42"/>
      <c r="Z24" s="52" t="s">
        <v>258</v>
      </c>
      <c r="AA24" s="58"/>
      <c r="AB24" s="58"/>
      <c r="AC24" s="58"/>
      <c r="AD24" s="58"/>
      <c r="AE24" s="58"/>
      <c r="AF24" s="58"/>
      <c r="AG24" s="63"/>
      <c r="AH24" s="72">
        <v>763</v>
      </c>
      <c r="AI24" s="80"/>
      <c r="AJ24" s="80"/>
      <c r="AK24" s="80"/>
      <c r="AL24" s="84"/>
      <c r="AM24" s="72">
        <v>2317994</v>
      </c>
      <c r="AN24" s="80"/>
      <c r="AO24" s="80"/>
      <c r="AP24" s="80"/>
      <c r="AQ24" s="80"/>
      <c r="AR24" s="84"/>
      <c r="AS24" s="72">
        <v>3038</v>
      </c>
      <c r="AT24" s="80"/>
      <c r="AU24" s="80"/>
      <c r="AV24" s="80"/>
      <c r="AW24" s="80"/>
      <c r="AX24" s="118"/>
      <c r="AY24" s="191" t="s">
        <v>260</v>
      </c>
      <c r="AZ24" s="199"/>
      <c r="BA24" s="199"/>
      <c r="BB24" s="199"/>
      <c r="BC24" s="199"/>
      <c r="BD24" s="199"/>
      <c r="BE24" s="199"/>
      <c r="BF24" s="199"/>
      <c r="BG24" s="199"/>
      <c r="BH24" s="199"/>
      <c r="BI24" s="199"/>
      <c r="BJ24" s="199"/>
      <c r="BK24" s="199"/>
      <c r="BL24" s="199"/>
      <c r="BM24" s="210"/>
      <c r="BN24" s="214">
        <v>28074237</v>
      </c>
      <c r="BO24" s="217"/>
      <c r="BP24" s="217"/>
      <c r="BQ24" s="217"/>
      <c r="BR24" s="217"/>
      <c r="BS24" s="217"/>
      <c r="BT24" s="217"/>
      <c r="BU24" s="220"/>
      <c r="BV24" s="214">
        <v>28185340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262</v>
      </c>
      <c r="F25" s="58"/>
      <c r="G25" s="58"/>
      <c r="H25" s="58"/>
      <c r="I25" s="58"/>
      <c r="J25" s="58"/>
      <c r="K25" s="63"/>
      <c r="L25" s="72">
        <v>2</v>
      </c>
      <c r="M25" s="80"/>
      <c r="N25" s="80"/>
      <c r="O25" s="80"/>
      <c r="P25" s="84"/>
      <c r="Q25" s="72">
        <v>7240</v>
      </c>
      <c r="R25" s="80"/>
      <c r="S25" s="80"/>
      <c r="T25" s="80"/>
      <c r="U25" s="80"/>
      <c r="V25" s="84"/>
      <c r="W25" s="134"/>
      <c r="X25" s="34"/>
      <c r="Y25" s="42"/>
      <c r="Z25" s="52" t="s">
        <v>263</v>
      </c>
      <c r="AA25" s="58"/>
      <c r="AB25" s="58"/>
      <c r="AC25" s="58"/>
      <c r="AD25" s="58"/>
      <c r="AE25" s="58"/>
      <c r="AF25" s="58"/>
      <c r="AG25" s="63"/>
      <c r="AH25" s="72">
        <v>105</v>
      </c>
      <c r="AI25" s="80"/>
      <c r="AJ25" s="80"/>
      <c r="AK25" s="80"/>
      <c r="AL25" s="84"/>
      <c r="AM25" s="72">
        <v>297990</v>
      </c>
      <c r="AN25" s="80"/>
      <c r="AO25" s="80"/>
      <c r="AP25" s="80"/>
      <c r="AQ25" s="80"/>
      <c r="AR25" s="84"/>
      <c r="AS25" s="72">
        <v>2838</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7537385</v>
      </c>
      <c r="BO25" s="216"/>
      <c r="BP25" s="216"/>
      <c r="BQ25" s="216"/>
      <c r="BR25" s="216"/>
      <c r="BS25" s="216"/>
      <c r="BT25" s="216"/>
      <c r="BU25" s="219"/>
      <c r="BV25" s="213">
        <v>9317716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6520</v>
      </c>
      <c r="R26" s="80"/>
      <c r="S26" s="80"/>
      <c r="T26" s="80"/>
      <c r="U26" s="80"/>
      <c r="V26" s="84"/>
      <c r="W26" s="134"/>
      <c r="X26" s="34"/>
      <c r="Y26" s="42"/>
      <c r="Z26" s="52" t="s">
        <v>265</v>
      </c>
      <c r="AA26" s="143"/>
      <c r="AB26" s="143"/>
      <c r="AC26" s="143"/>
      <c r="AD26" s="143"/>
      <c r="AE26" s="143"/>
      <c r="AF26" s="143"/>
      <c r="AG26" s="161"/>
      <c r="AH26" s="72">
        <v>75</v>
      </c>
      <c r="AI26" s="80"/>
      <c r="AJ26" s="80"/>
      <c r="AK26" s="80"/>
      <c r="AL26" s="84"/>
      <c r="AM26" s="72">
        <v>237450</v>
      </c>
      <c r="AN26" s="80"/>
      <c r="AO26" s="80"/>
      <c r="AP26" s="80"/>
      <c r="AQ26" s="80"/>
      <c r="AR26" s="84"/>
      <c r="AS26" s="72">
        <v>3166</v>
      </c>
      <c r="AT26" s="80"/>
      <c r="AU26" s="80"/>
      <c r="AV26" s="80"/>
      <c r="AW26" s="80"/>
      <c r="AX26" s="118"/>
      <c r="AY26" s="192" t="s">
        <v>266</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267</v>
      </c>
      <c r="F27" s="58"/>
      <c r="G27" s="58"/>
      <c r="H27" s="58"/>
      <c r="I27" s="58"/>
      <c r="J27" s="58"/>
      <c r="K27" s="63"/>
      <c r="L27" s="72">
        <v>1</v>
      </c>
      <c r="M27" s="80"/>
      <c r="N27" s="80"/>
      <c r="O27" s="80"/>
      <c r="P27" s="84"/>
      <c r="Q27" s="72">
        <v>4820</v>
      </c>
      <c r="R27" s="80"/>
      <c r="S27" s="80"/>
      <c r="T27" s="80"/>
      <c r="U27" s="80"/>
      <c r="V27" s="84"/>
      <c r="W27" s="134"/>
      <c r="X27" s="34"/>
      <c r="Y27" s="42"/>
      <c r="Z27" s="52" t="s">
        <v>269</v>
      </c>
      <c r="AA27" s="58"/>
      <c r="AB27" s="58"/>
      <c r="AC27" s="58"/>
      <c r="AD27" s="58"/>
      <c r="AE27" s="58"/>
      <c r="AF27" s="58"/>
      <c r="AG27" s="63"/>
      <c r="AH27" s="72">
        <v>26</v>
      </c>
      <c r="AI27" s="80"/>
      <c r="AJ27" s="80"/>
      <c r="AK27" s="80"/>
      <c r="AL27" s="84"/>
      <c r="AM27" s="72">
        <v>70330</v>
      </c>
      <c r="AN27" s="80"/>
      <c r="AO27" s="80"/>
      <c r="AP27" s="80"/>
      <c r="AQ27" s="80"/>
      <c r="AR27" s="84"/>
      <c r="AS27" s="72">
        <v>2705</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v>466000</v>
      </c>
      <c r="BO27" s="218"/>
      <c r="BP27" s="218"/>
      <c r="BQ27" s="218"/>
      <c r="BR27" s="218"/>
      <c r="BS27" s="218"/>
      <c r="BT27" s="218"/>
      <c r="BU27" s="221"/>
      <c r="BV27" s="215">
        <v>466000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4280</v>
      </c>
      <c r="R28" s="80"/>
      <c r="S28" s="80"/>
      <c r="T28" s="80"/>
      <c r="U28" s="80"/>
      <c r="V28" s="84"/>
      <c r="W28" s="134"/>
      <c r="X28" s="34"/>
      <c r="Y28" s="42"/>
      <c r="Z28" s="52" t="s">
        <v>35</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275</v>
      </c>
      <c r="AZ28" s="201"/>
      <c r="BA28" s="201"/>
      <c r="BB28" s="204"/>
      <c r="BC28" s="189" t="s">
        <v>97</v>
      </c>
      <c r="BD28" s="197"/>
      <c r="BE28" s="197"/>
      <c r="BF28" s="197"/>
      <c r="BG28" s="197"/>
      <c r="BH28" s="197"/>
      <c r="BI28" s="197"/>
      <c r="BJ28" s="197"/>
      <c r="BK28" s="197"/>
      <c r="BL28" s="197"/>
      <c r="BM28" s="208"/>
      <c r="BN28" s="213">
        <v>10164604</v>
      </c>
      <c r="BO28" s="216"/>
      <c r="BP28" s="216"/>
      <c r="BQ28" s="216"/>
      <c r="BR28" s="216"/>
      <c r="BS28" s="216"/>
      <c r="BT28" s="216"/>
      <c r="BU28" s="219"/>
      <c r="BV28" s="213">
        <v>9257602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24</v>
      </c>
      <c r="M29" s="80"/>
      <c r="N29" s="80"/>
      <c r="O29" s="80"/>
      <c r="P29" s="84"/>
      <c r="Q29" s="72">
        <v>3990</v>
      </c>
      <c r="R29" s="80"/>
      <c r="S29" s="80"/>
      <c r="T29" s="80"/>
      <c r="U29" s="80"/>
      <c r="V29" s="84"/>
      <c r="W29" s="135"/>
      <c r="X29" s="140"/>
      <c r="Y29" s="142"/>
      <c r="Z29" s="52" t="s">
        <v>278</v>
      </c>
      <c r="AA29" s="58"/>
      <c r="AB29" s="58"/>
      <c r="AC29" s="58"/>
      <c r="AD29" s="58"/>
      <c r="AE29" s="58"/>
      <c r="AF29" s="58"/>
      <c r="AG29" s="63"/>
      <c r="AH29" s="72">
        <v>789</v>
      </c>
      <c r="AI29" s="80"/>
      <c r="AJ29" s="80"/>
      <c r="AK29" s="80"/>
      <c r="AL29" s="84"/>
      <c r="AM29" s="72">
        <v>2388324</v>
      </c>
      <c r="AN29" s="80"/>
      <c r="AO29" s="80"/>
      <c r="AP29" s="80"/>
      <c r="AQ29" s="80"/>
      <c r="AR29" s="84"/>
      <c r="AS29" s="72">
        <v>3027</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4243381</v>
      </c>
      <c r="BO29" s="217"/>
      <c r="BP29" s="217"/>
      <c r="BQ29" s="217"/>
      <c r="BR29" s="217"/>
      <c r="BS29" s="217"/>
      <c r="BT29" s="217"/>
      <c r="BU29" s="220"/>
      <c r="BV29" s="214">
        <v>4227376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97.8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6901447</v>
      </c>
      <c r="BO30" s="218"/>
      <c r="BP30" s="218"/>
      <c r="BQ30" s="218"/>
      <c r="BR30" s="218"/>
      <c r="BS30" s="218"/>
      <c r="BT30" s="218"/>
      <c r="BU30" s="221"/>
      <c r="BV30" s="215">
        <v>6416637</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288</v>
      </c>
      <c r="F33" s="54"/>
      <c r="G33" s="54"/>
      <c r="H33" s="54"/>
      <c r="I33" s="54"/>
      <c r="J33" s="54"/>
      <c r="K33" s="54"/>
      <c r="L33" s="54"/>
      <c r="M33" s="54"/>
      <c r="N33" s="54"/>
      <c r="O33" s="54"/>
      <c r="P33" s="54"/>
      <c r="Q33" s="54"/>
      <c r="R33" s="54"/>
      <c r="S33" s="54"/>
      <c r="T33" s="54"/>
      <c r="U33" s="37" t="s">
        <v>118</v>
      </c>
      <c r="V33" s="37"/>
      <c r="W33" s="54" t="s">
        <v>288</v>
      </c>
      <c r="X33" s="54"/>
      <c r="Y33" s="54"/>
      <c r="Z33" s="54"/>
      <c r="AA33" s="54"/>
      <c r="AB33" s="54"/>
      <c r="AC33" s="54"/>
      <c r="AD33" s="54"/>
      <c r="AE33" s="54"/>
      <c r="AF33" s="54"/>
      <c r="AG33" s="54"/>
      <c r="AH33" s="54"/>
      <c r="AI33" s="54"/>
      <c r="AJ33" s="54"/>
      <c r="AK33" s="54"/>
      <c r="AL33" s="54"/>
      <c r="AM33" s="37" t="s">
        <v>118</v>
      </c>
      <c r="AN33" s="37"/>
      <c r="AO33" s="54" t="s">
        <v>288</v>
      </c>
      <c r="AP33" s="54"/>
      <c r="AQ33" s="54"/>
      <c r="AR33" s="54"/>
      <c r="AS33" s="54"/>
      <c r="AT33" s="54"/>
      <c r="AU33" s="54"/>
      <c r="AV33" s="54"/>
      <c r="AW33" s="54"/>
      <c r="AX33" s="54"/>
      <c r="AY33" s="54"/>
      <c r="AZ33" s="54"/>
      <c r="BA33" s="54"/>
      <c r="BB33" s="54"/>
      <c r="BC33" s="54"/>
      <c r="BD33" s="37"/>
      <c r="BE33" s="54" t="s">
        <v>290</v>
      </c>
      <c r="BF33" s="54"/>
      <c r="BG33" s="54" t="s">
        <v>169</v>
      </c>
      <c r="BH33" s="54"/>
      <c r="BI33" s="54"/>
      <c r="BJ33" s="54"/>
      <c r="BK33" s="54"/>
      <c r="BL33" s="54"/>
      <c r="BM33" s="54"/>
      <c r="BN33" s="54"/>
      <c r="BO33" s="54"/>
      <c r="BP33" s="54"/>
      <c r="BQ33" s="54"/>
      <c r="BR33" s="54"/>
      <c r="BS33" s="54"/>
      <c r="BT33" s="54"/>
      <c r="BU33" s="54"/>
      <c r="BV33" s="37"/>
      <c r="BW33" s="37" t="s">
        <v>290</v>
      </c>
      <c r="BX33" s="37"/>
      <c r="BY33" s="54" t="s">
        <v>106</v>
      </c>
      <c r="BZ33" s="54"/>
      <c r="CA33" s="54"/>
      <c r="CB33" s="54"/>
      <c r="CC33" s="54"/>
      <c r="CD33" s="54"/>
      <c r="CE33" s="54"/>
      <c r="CF33" s="54"/>
      <c r="CG33" s="54"/>
      <c r="CH33" s="54"/>
      <c r="CI33" s="54"/>
      <c r="CJ33" s="54"/>
      <c r="CK33" s="54"/>
      <c r="CL33" s="54"/>
      <c r="CM33" s="54"/>
      <c r="CN33" s="54"/>
      <c r="CO33" s="37" t="s">
        <v>118</v>
      </c>
      <c r="CP33" s="37"/>
      <c r="CQ33" s="54" t="s">
        <v>291</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10</v>
      </c>
      <c r="V34" s="38"/>
      <c r="W34" s="55" t="str">
        <f>IF('各会計、関係団体の財政状況及び健全化判断比率'!B28="","",'各会計、関係団体の財政状況及び健全化判断比率'!B28)</f>
        <v>国民健康保険事業会計</v>
      </c>
      <c r="X34" s="55"/>
      <c r="Y34" s="55"/>
      <c r="Z34" s="55"/>
      <c r="AA34" s="55"/>
      <c r="AB34" s="55"/>
      <c r="AC34" s="55"/>
      <c r="AD34" s="55"/>
      <c r="AE34" s="55"/>
      <c r="AF34" s="55"/>
      <c r="AG34" s="55"/>
      <c r="AH34" s="55"/>
      <c r="AI34" s="55"/>
      <c r="AJ34" s="55"/>
      <c r="AK34" s="55"/>
      <c r="AL34" s="2"/>
      <c r="AM34" s="38">
        <f>IF(AO34="","",MAX(C34:D43,U34:V43)+1)</f>
        <v>16</v>
      </c>
      <c r="AN34" s="38"/>
      <c r="AO34" s="55" t="str">
        <f>IF('各会計、関係団体の財政状況及び健全化判断比率'!B34="","",'各会計、関係団体の財政状況及び健全化判断比率'!B34)</f>
        <v>阿南市水道事業会計</v>
      </c>
      <c r="AP34" s="55"/>
      <c r="AQ34" s="55"/>
      <c r="AR34" s="55"/>
      <c r="AS34" s="55"/>
      <c r="AT34" s="55"/>
      <c r="AU34" s="55"/>
      <c r="AV34" s="55"/>
      <c r="AW34" s="55"/>
      <c r="AX34" s="55"/>
      <c r="AY34" s="55"/>
      <c r="AZ34" s="55"/>
      <c r="BA34" s="55"/>
      <c r="BB34" s="55"/>
      <c r="BC34" s="55"/>
      <c r="BD34" s="2"/>
      <c r="BE34" s="38">
        <f>IF(BG34="","",MAX(C34:D43,U34:V43,AM34:AN43)+1)</f>
        <v>18</v>
      </c>
      <c r="BF34" s="38"/>
      <c r="BG34" s="55" t="str">
        <f>IF('各会計、関係団体の財政状況及び健全化判断比率'!B36="","",'各会計、関係団体の財政状況及び健全化判断比率'!B36)</f>
        <v>羽ノ浦農業集落排水事業会計</v>
      </c>
      <c r="BH34" s="55"/>
      <c r="BI34" s="55"/>
      <c r="BJ34" s="55"/>
      <c r="BK34" s="55"/>
      <c r="BL34" s="55"/>
      <c r="BM34" s="55"/>
      <c r="BN34" s="55"/>
      <c r="BO34" s="55"/>
      <c r="BP34" s="55"/>
      <c r="BQ34" s="55"/>
      <c r="BR34" s="55"/>
      <c r="BS34" s="55"/>
      <c r="BT34" s="55"/>
      <c r="BU34" s="55"/>
      <c r="BV34" s="2"/>
      <c r="BW34" s="38">
        <f>IF(BY34="","",MAX(C34:D43,U34:V43,AM34:AN43,BE34:BF43)+1)</f>
        <v>19</v>
      </c>
      <c r="BX34" s="38"/>
      <c r="BY34" s="55" t="str">
        <f>IF('各会計、関係団体の財政状況及び健全化判断比率'!B68="","",'各会計、関係団体の財政状況及び健全化判断比率'!B68)</f>
        <v>老人ホーム福寿荘組合</v>
      </c>
      <c r="BZ34" s="55"/>
      <c r="CA34" s="55"/>
      <c r="CB34" s="55"/>
      <c r="CC34" s="55"/>
      <c r="CD34" s="55"/>
      <c r="CE34" s="55"/>
      <c r="CF34" s="55"/>
      <c r="CG34" s="55"/>
      <c r="CH34" s="55"/>
      <c r="CI34" s="55"/>
      <c r="CJ34" s="55"/>
      <c r="CK34" s="55"/>
      <c r="CL34" s="55"/>
      <c r="CM34" s="55"/>
      <c r="CN34" s="2"/>
      <c r="CO34" s="38">
        <f>IF(CQ34="","",MAX(C34:D43,U34:V43,AM34:AN43,BE34:BF43,BW34:BX43)+1)</f>
        <v>25</v>
      </c>
      <c r="CP34" s="38"/>
      <c r="CQ34" s="55" t="str">
        <f>IF('各会計、関係団体の財政状況及び健全化判断比率'!BS7="","",'各会計、関係団体の財政状況及び健全化判断比率'!BS7)</f>
        <v>株式会社コートベール徳島</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住宅新築資金等貸付事業会計</v>
      </c>
      <c r="F35" s="55"/>
      <c r="G35" s="55"/>
      <c r="H35" s="55"/>
      <c r="I35" s="55"/>
      <c r="J35" s="55"/>
      <c r="K35" s="55"/>
      <c r="L35" s="55"/>
      <c r="M35" s="55"/>
      <c r="N35" s="55"/>
      <c r="O35" s="55"/>
      <c r="P35" s="55"/>
      <c r="Q35" s="55"/>
      <c r="R35" s="55"/>
      <c r="S35" s="55"/>
      <c r="T35" s="2"/>
      <c r="U35" s="38">
        <f t="shared" ref="U35:U43" si="1">IF(W35="","",U34+1)</f>
        <v>11</v>
      </c>
      <c r="V35" s="38"/>
      <c r="W35" s="55" t="str">
        <f>IF('各会計、関係団体の財政状況及び健全化判断比率'!B29="","",'各会計、関係団体の財政状況及び健全化判断比率'!B29)</f>
        <v>加茂谷診療所事業会計</v>
      </c>
      <c r="X35" s="55"/>
      <c r="Y35" s="55"/>
      <c r="Z35" s="55"/>
      <c r="AA35" s="55"/>
      <c r="AB35" s="55"/>
      <c r="AC35" s="55"/>
      <c r="AD35" s="55"/>
      <c r="AE35" s="55"/>
      <c r="AF35" s="55"/>
      <c r="AG35" s="55"/>
      <c r="AH35" s="55"/>
      <c r="AI35" s="55"/>
      <c r="AJ35" s="55"/>
      <c r="AK35" s="55"/>
      <c r="AL35" s="2"/>
      <c r="AM35" s="38">
        <f t="shared" ref="AM35:AM43" si="2">IF(AO35="","",AM34+1)</f>
        <v>17</v>
      </c>
      <c r="AN35" s="38"/>
      <c r="AO35" s="55" t="str">
        <f>IF('各会計、関係団体の財政状況及び健全化判断比率'!B35="","",'各会計、関係団体の財政状況及び健全化判断比率'!B35)</f>
        <v>阿南市公共下水道事業会計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20</v>
      </c>
      <c r="BX35" s="38"/>
      <c r="BY35" s="55" t="str">
        <f>IF('各会計、関係団体の財政状況及び健全化判断比率'!B69="","",'各会計、関係団体の財政状況及び健全化判断比率'!B69)</f>
        <v>那賀川北岸地域湛水防除施設組合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伊島地区生活排水処理事業会計</v>
      </c>
      <c r="F36" s="55"/>
      <c r="G36" s="55"/>
      <c r="H36" s="55"/>
      <c r="I36" s="55"/>
      <c r="J36" s="55"/>
      <c r="K36" s="55"/>
      <c r="L36" s="55"/>
      <c r="M36" s="55"/>
      <c r="N36" s="55"/>
      <c r="O36" s="55"/>
      <c r="P36" s="55"/>
      <c r="Q36" s="55"/>
      <c r="R36" s="55"/>
      <c r="S36" s="55"/>
      <c r="T36" s="2"/>
      <c r="U36" s="38">
        <f t="shared" si="1"/>
        <v>12</v>
      </c>
      <c r="V36" s="38"/>
      <c r="W36" s="55" t="str">
        <f>IF('各会計、関係団体の財政状況及び健全化判断比率'!B30="","",'各会計、関係団体の財政状況及び健全化判断比率'!B30)</f>
        <v>伊島診療所事業会計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21</v>
      </c>
      <c r="BX36" s="38"/>
      <c r="BY36" s="55" t="str">
        <f>IF('各会計、関係団体の財政状況及び健全化判断比率'!B70="","",'各会計、関係団体の財政状況及び健全化判断比率'!B70)</f>
        <v>徳島県市町村総合事務組合(一般会計)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学校給食事業会計</v>
      </c>
      <c r="F37" s="55"/>
      <c r="G37" s="55"/>
      <c r="H37" s="55"/>
      <c r="I37" s="55"/>
      <c r="J37" s="55"/>
      <c r="K37" s="55"/>
      <c r="L37" s="55"/>
      <c r="M37" s="55"/>
      <c r="N37" s="55"/>
      <c r="O37" s="55"/>
      <c r="P37" s="55"/>
      <c r="Q37" s="55"/>
      <c r="R37" s="55"/>
      <c r="S37" s="55"/>
      <c r="T37" s="2"/>
      <c r="U37" s="38">
        <f t="shared" si="1"/>
        <v>13</v>
      </c>
      <c r="V37" s="38"/>
      <c r="W37" s="55" t="str">
        <f>IF('各会計、関係団体の財政状況及び健全化判断比率'!B31="","",'各会計、関係団体の財政状況及び健全化判断比率'!B31)</f>
        <v>椿診療所事業会計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22</v>
      </c>
      <c r="BX37" s="38"/>
      <c r="BY37" s="55" t="str">
        <f>IF('各会計、関係団体の財政状況及び健全化判断比率'!B71="","",'各会計、関係団体の財政状況及び健全化判断比率'!B71)</f>
        <v>徳島県市町村総合事務組合(徳島滞納整理機構特別会計)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奨学資金貸付事業会計</v>
      </c>
      <c r="F38" s="55"/>
      <c r="G38" s="55"/>
      <c r="H38" s="55"/>
      <c r="I38" s="55"/>
      <c r="J38" s="55"/>
      <c r="K38" s="55"/>
      <c r="L38" s="55"/>
      <c r="M38" s="55"/>
      <c r="N38" s="55"/>
      <c r="O38" s="55"/>
      <c r="P38" s="55"/>
      <c r="Q38" s="55"/>
      <c r="R38" s="55"/>
      <c r="S38" s="55"/>
      <c r="T38" s="2"/>
      <c r="U38" s="38">
        <f t="shared" si="1"/>
        <v>14</v>
      </c>
      <c r="V38" s="38"/>
      <c r="W38" s="55" t="str">
        <f>IF('各会計、関係団体の財政状況及び健全化判断比率'!B32="","",'各会計、関係団体の財政状況及び健全化判断比率'!B32)</f>
        <v>介護保険事業会計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23</v>
      </c>
      <c r="BX38" s="38"/>
      <c r="BY38" s="55" t="str">
        <f>IF('各会計、関係団体の財政状況及び健全化判断比率'!B72="","",'各会計、関係団体の財政状況及び健全化判断比率'!B72)</f>
        <v>徳島県後期高齢者医療広域連合(一般会計)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f t="shared" si="0"/>
        <v>6</v>
      </c>
      <c r="D39" s="38"/>
      <c r="E39" s="55" t="str">
        <f>IF('各会計、関係団体の財政状況及び健全化判断比率'!B12="","",'各会計、関係団体の財政状況及び健全化判断比率'!B12)</f>
        <v>春日野地域下水道事業会計</v>
      </c>
      <c r="F39" s="55"/>
      <c r="G39" s="55"/>
      <c r="H39" s="55"/>
      <c r="I39" s="55"/>
      <c r="J39" s="55"/>
      <c r="K39" s="55"/>
      <c r="L39" s="55"/>
      <c r="M39" s="55"/>
      <c r="N39" s="55"/>
      <c r="O39" s="55"/>
      <c r="P39" s="55"/>
      <c r="Q39" s="55"/>
      <c r="R39" s="55"/>
      <c r="S39" s="55"/>
      <c r="T39" s="2"/>
      <c r="U39" s="38">
        <f t="shared" si="1"/>
        <v>15</v>
      </c>
      <c r="V39" s="38"/>
      <c r="W39" s="55" t="str">
        <f>IF('各会計、関係団体の財政状況及び健全化判断比率'!B33="","",'各会計、関係団体の財政状況及び健全化判断比率'!B33)</f>
        <v>後期高齢者医療会計</v>
      </c>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24</v>
      </c>
      <c r="BX39" s="38"/>
      <c r="BY39" s="55" t="str">
        <f>IF('各会計、関係団体の財政状況及び健全化判断比率'!B73="","",'各会計、関係団体の財政状況及び健全化判断比率'!B73)</f>
        <v>徳島県後期高齢者広域連合(後期高齢者医療事業会計)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f t="shared" si="0"/>
        <v>7</v>
      </c>
      <c r="D40" s="38"/>
      <c r="E40" s="55" t="str">
        <f>IF('各会計、関係団体の財政状況及び健全化判断比率'!B13="","",'各会計、関係団体の財政状況及び健全化判断比率'!B13)</f>
        <v>豊香野地区生活排水処理事業会計</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f t="shared" si="0"/>
        <v>8</v>
      </c>
      <c r="D41" s="38"/>
      <c r="E41" s="55" t="str">
        <f>IF('各会計、関係団体の財政状況及び健全化判断比率'!B14="","",'各会計、関係団体の財政状況及び健全化判断比率'!B14)</f>
        <v>西春日野生活排水処理事業会計</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f t="shared" si="0"/>
        <v>9</v>
      </c>
      <c r="D42" s="38"/>
      <c r="E42" s="55" t="str">
        <f>IF('各会計、関係団体の財政状況及び健全化判断比率'!B15="","",'各会計、関係団体の財政状況及び健全化判断比率'!B15)</f>
        <v>夜間休日診療所事業会計</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292</v>
      </c>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unQbScxXT2mk6eihkX1t9rbSFJxTtxvVPjxnIP96wxhvQf0FKCW83C6hA7GVZNordC7kXWe9/WmV4Euu6FVPRw==" saltValue="Ojc1Dl3I4vQ/dMHx4Qx7O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37" zoomScale="84" zoomScaleNormal="84" zoomScaleSheetLayoutView="100" workbookViewId="0">
      <selection activeCell="AC6" sqref="B6:DI35"/>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533</v>
      </c>
      <c r="G33" s="883" t="s">
        <v>534</v>
      </c>
      <c r="H33" s="883" t="s">
        <v>535</v>
      </c>
      <c r="I33" s="883" t="s">
        <v>536</v>
      </c>
      <c r="J33" s="887" t="s">
        <v>537</v>
      </c>
      <c r="K33" s="862"/>
      <c r="L33" s="862"/>
      <c r="M33" s="862"/>
      <c r="N33" s="862"/>
      <c r="O33" s="862"/>
      <c r="P33" s="862"/>
    </row>
    <row r="34" spans="1:16" ht="39" customHeight="1">
      <c r="A34" s="862"/>
      <c r="B34" s="864"/>
      <c r="C34" s="870" t="s">
        <v>469</v>
      </c>
      <c r="D34" s="870"/>
      <c r="E34" s="875"/>
      <c r="F34" s="879">
        <v>8.15</v>
      </c>
      <c r="G34" s="884">
        <v>9.16</v>
      </c>
      <c r="H34" s="884">
        <v>9.93</v>
      </c>
      <c r="I34" s="884">
        <v>9.9600000000000009</v>
      </c>
      <c r="J34" s="888">
        <v>10.34</v>
      </c>
      <c r="K34" s="862"/>
      <c r="L34" s="862"/>
      <c r="M34" s="862"/>
      <c r="N34" s="862"/>
      <c r="O34" s="862"/>
      <c r="P34" s="862"/>
    </row>
    <row r="35" spans="1:16" ht="39" customHeight="1">
      <c r="A35" s="862"/>
      <c r="B35" s="865"/>
      <c r="C35" s="871" t="s">
        <v>451</v>
      </c>
      <c r="D35" s="871"/>
      <c r="E35" s="876"/>
      <c r="F35" s="880">
        <v>0.81</v>
      </c>
      <c r="G35" s="885">
        <v>0.47</v>
      </c>
      <c r="H35" s="885">
        <v>0.48</v>
      </c>
      <c r="I35" s="885">
        <v>5.98</v>
      </c>
      <c r="J35" s="889">
        <v>2.08</v>
      </c>
      <c r="K35" s="862"/>
      <c r="L35" s="862"/>
      <c r="M35" s="862"/>
      <c r="N35" s="862"/>
      <c r="O35" s="862"/>
      <c r="P35" s="862"/>
    </row>
    <row r="36" spans="1:16" ht="39" customHeight="1">
      <c r="A36" s="862"/>
      <c r="B36" s="865"/>
      <c r="C36" s="871" t="s">
        <v>102</v>
      </c>
      <c r="D36" s="871"/>
      <c r="E36" s="876"/>
      <c r="F36" s="880">
        <v>1.87</v>
      </c>
      <c r="G36" s="885">
        <v>0.46</v>
      </c>
      <c r="H36" s="885">
        <v>9.e-002</v>
      </c>
      <c r="I36" s="885">
        <v>1.18</v>
      </c>
      <c r="J36" s="889">
        <v>1.72</v>
      </c>
      <c r="K36" s="862"/>
      <c r="L36" s="862"/>
      <c r="M36" s="862"/>
      <c r="N36" s="862"/>
      <c r="O36" s="862"/>
      <c r="P36" s="862"/>
    </row>
    <row r="37" spans="1:16" ht="39" customHeight="1">
      <c r="A37" s="862"/>
      <c r="B37" s="865"/>
      <c r="C37" s="871" t="s">
        <v>465</v>
      </c>
      <c r="D37" s="871"/>
      <c r="E37" s="876"/>
      <c r="F37" s="880">
        <v>1.38</v>
      </c>
      <c r="G37" s="885">
        <v>0</v>
      </c>
      <c r="H37" s="885">
        <v>0.25</v>
      </c>
      <c r="I37" s="885">
        <v>0.45</v>
      </c>
      <c r="J37" s="889">
        <v>0.52</v>
      </c>
      <c r="K37" s="862"/>
      <c r="L37" s="862"/>
      <c r="M37" s="862"/>
      <c r="N37" s="862"/>
      <c r="O37" s="862"/>
      <c r="P37" s="862"/>
    </row>
    <row r="38" spans="1:16" ht="39" customHeight="1">
      <c r="A38" s="862"/>
      <c r="B38" s="865"/>
      <c r="C38" s="871" t="s">
        <v>471</v>
      </c>
      <c r="D38" s="871"/>
      <c r="E38" s="876"/>
      <c r="F38" s="880" t="s">
        <v>204</v>
      </c>
      <c r="G38" s="885" t="s">
        <v>204</v>
      </c>
      <c r="H38" s="885">
        <v>5.e-002</v>
      </c>
      <c r="I38" s="885">
        <v>0.13</v>
      </c>
      <c r="J38" s="889">
        <v>0.13</v>
      </c>
      <c r="K38" s="862"/>
      <c r="L38" s="862"/>
      <c r="M38" s="862"/>
      <c r="N38" s="862"/>
      <c r="O38" s="862"/>
      <c r="P38" s="862"/>
    </row>
    <row r="39" spans="1:16" ht="39" customHeight="1">
      <c r="A39" s="862"/>
      <c r="B39" s="865"/>
      <c r="C39" s="871" t="s">
        <v>468</v>
      </c>
      <c r="D39" s="871"/>
      <c r="E39" s="876"/>
      <c r="F39" s="880">
        <v>0.11</v>
      </c>
      <c r="G39" s="885">
        <v>0.1</v>
      </c>
      <c r="H39" s="885">
        <v>9.e-002</v>
      </c>
      <c r="I39" s="885">
        <v>0.1</v>
      </c>
      <c r="J39" s="889">
        <v>0.12</v>
      </c>
      <c r="K39" s="862"/>
      <c r="L39" s="862"/>
      <c r="M39" s="862"/>
      <c r="N39" s="862"/>
      <c r="O39" s="862"/>
      <c r="P39" s="862"/>
    </row>
    <row r="40" spans="1:16" ht="39" customHeight="1">
      <c r="A40" s="862"/>
      <c r="B40" s="865"/>
      <c r="C40" s="871" t="s">
        <v>155</v>
      </c>
      <c r="D40" s="871"/>
      <c r="E40" s="876"/>
      <c r="F40" s="880">
        <v>3.e-002</v>
      </c>
      <c r="G40" s="885">
        <v>3.e-002</v>
      </c>
      <c r="H40" s="885">
        <v>4.e-002</v>
      </c>
      <c r="I40" s="885">
        <v>1.e-002</v>
      </c>
      <c r="J40" s="889">
        <v>2.e-002</v>
      </c>
      <c r="K40" s="862"/>
      <c r="L40" s="862"/>
      <c r="M40" s="862"/>
      <c r="N40" s="862"/>
      <c r="O40" s="862"/>
      <c r="P40" s="862"/>
    </row>
    <row r="41" spans="1:16" ht="39" customHeight="1">
      <c r="A41" s="862"/>
      <c r="B41" s="865"/>
      <c r="C41" s="871" t="s">
        <v>419</v>
      </c>
      <c r="D41" s="871"/>
      <c r="E41" s="876"/>
      <c r="F41" s="880">
        <v>0</v>
      </c>
      <c r="G41" s="885">
        <v>0</v>
      </c>
      <c r="H41" s="885">
        <v>1.e-002</v>
      </c>
      <c r="I41" s="885">
        <v>3.e-002</v>
      </c>
      <c r="J41" s="889">
        <v>2.e-002</v>
      </c>
      <c r="K41" s="862"/>
      <c r="L41" s="862"/>
      <c r="M41" s="862"/>
      <c r="N41" s="862"/>
      <c r="O41" s="862"/>
      <c r="P41" s="862"/>
    </row>
    <row r="42" spans="1:16" ht="39" customHeight="1">
      <c r="A42" s="862"/>
      <c r="B42" s="866"/>
      <c r="C42" s="871" t="s">
        <v>539</v>
      </c>
      <c r="D42" s="871"/>
      <c r="E42" s="876"/>
      <c r="F42" s="880" t="s">
        <v>204</v>
      </c>
      <c r="G42" s="885" t="s">
        <v>204</v>
      </c>
      <c r="H42" s="885" t="s">
        <v>204</v>
      </c>
      <c r="I42" s="885" t="s">
        <v>204</v>
      </c>
      <c r="J42" s="889" t="s">
        <v>204</v>
      </c>
      <c r="K42" s="862"/>
      <c r="L42" s="862"/>
      <c r="M42" s="862"/>
      <c r="N42" s="862"/>
      <c r="O42" s="862"/>
      <c r="P42" s="862"/>
    </row>
    <row r="43" spans="1:16" ht="39" customHeight="1">
      <c r="A43" s="862"/>
      <c r="B43" s="867"/>
      <c r="C43" s="872" t="s">
        <v>494</v>
      </c>
      <c r="D43" s="872"/>
      <c r="E43" s="877"/>
      <c r="F43" s="881">
        <v>9.e-002</v>
      </c>
      <c r="G43" s="886">
        <v>0.17</v>
      </c>
      <c r="H43" s="886">
        <v>8.e-002</v>
      </c>
      <c r="I43" s="886">
        <v>4.e-002</v>
      </c>
      <c r="J43" s="890">
        <v>2.e-002</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J4+bQVRKXnS+UT/Hro55tP0roUwEUkX2E3y7xi138zEf874AyqiLKpVG/zALbOjp/v3404yKRb0DpCfTOMkUtw==" saltValue="nIZradAfiOhPg702AWLlS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L53" zoomScale="90" zoomScaleNormal="90" zoomScaleSheetLayoutView="55" workbookViewId="0">
      <selection activeCell="AC6" sqref="B6:DI35"/>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533</v>
      </c>
      <c r="L44" s="950" t="s">
        <v>534</v>
      </c>
      <c r="M44" s="950" t="s">
        <v>535</v>
      </c>
      <c r="N44" s="950" t="s">
        <v>536</v>
      </c>
      <c r="O44" s="959" t="s">
        <v>537</v>
      </c>
      <c r="P44" s="734"/>
      <c r="Q44" s="734"/>
      <c r="R44" s="734"/>
      <c r="S44" s="734"/>
      <c r="T44" s="734"/>
      <c r="U44" s="734"/>
    </row>
    <row r="45" spans="1:21" ht="30.75" customHeight="1">
      <c r="A45" s="734"/>
      <c r="B45" s="892" t="s">
        <v>27</v>
      </c>
      <c r="C45" s="906"/>
      <c r="D45" s="916"/>
      <c r="E45" s="925" t="s">
        <v>25</v>
      </c>
      <c r="F45" s="925"/>
      <c r="G45" s="925"/>
      <c r="H45" s="925"/>
      <c r="I45" s="925"/>
      <c r="J45" s="934"/>
      <c r="K45" s="942">
        <v>3058</v>
      </c>
      <c r="L45" s="951">
        <v>3157</v>
      </c>
      <c r="M45" s="951">
        <v>3127</v>
      </c>
      <c r="N45" s="951">
        <v>3273</v>
      </c>
      <c r="O45" s="960">
        <v>3426</v>
      </c>
      <c r="P45" s="734"/>
      <c r="Q45" s="734"/>
      <c r="R45" s="734"/>
      <c r="S45" s="734"/>
      <c r="T45" s="734"/>
      <c r="U45" s="734"/>
    </row>
    <row r="46" spans="1:21" ht="30.75" customHeight="1">
      <c r="A46" s="734"/>
      <c r="B46" s="893"/>
      <c r="C46" s="907"/>
      <c r="D46" s="917"/>
      <c r="E46" s="926" t="s">
        <v>28</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31</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37</v>
      </c>
      <c r="F48" s="926"/>
      <c r="G48" s="926"/>
      <c r="H48" s="926"/>
      <c r="I48" s="926"/>
      <c r="J48" s="935"/>
      <c r="K48" s="943">
        <v>393</v>
      </c>
      <c r="L48" s="952">
        <v>392</v>
      </c>
      <c r="M48" s="952">
        <v>419</v>
      </c>
      <c r="N48" s="952">
        <v>404</v>
      </c>
      <c r="O48" s="961">
        <v>452</v>
      </c>
      <c r="P48" s="734"/>
      <c r="Q48" s="734"/>
      <c r="R48" s="734"/>
      <c r="S48" s="734"/>
      <c r="T48" s="734"/>
      <c r="U48" s="734"/>
    </row>
    <row r="49" spans="1:21" ht="30.75" customHeight="1">
      <c r="A49" s="734"/>
      <c r="B49" s="893"/>
      <c r="C49" s="907"/>
      <c r="D49" s="917"/>
      <c r="E49" s="926" t="s">
        <v>0</v>
      </c>
      <c r="F49" s="926"/>
      <c r="G49" s="926"/>
      <c r="H49" s="926"/>
      <c r="I49" s="926"/>
      <c r="J49" s="935"/>
      <c r="K49" s="943">
        <v>1</v>
      </c>
      <c r="L49" s="952">
        <v>1</v>
      </c>
      <c r="M49" s="952">
        <v>1</v>
      </c>
      <c r="N49" s="952" t="s">
        <v>204</v>
      </c>
      <c r="O49" s="961" t="s">
        <v>204</v>
      </c>
      <c r="P49" s="734"/>
      <c r="Q49" s="734"/>
      <c r="R49" s="734"/>
      <c r="S49" s="734"/>
      <c r="T49" s="734"/>
      <c r="U49" s="734"/>
    </row>
    <row r="50" spans="1:21" ht="30.75" customHeight="1">
      <c r="A50" s="734"/>
      <c r="B50" s="893"/>
      <c r="C50" s="907"/>
      <c r="D50" s="917"/>
      <c r="E50" s="926" t="s">
        <v>39</v>
      </c>
      <c r="F50" s="926"/>
      <c r="G50" s="926"/>
      <c r="H50" s="926"/>
      <c r="I50" s="926"/>
      <c r="J50" s="935"/>
      <c r="K50" s="943" t="s">
        <v>204</v>
      </c>
      <c r="L50" s="952" t="s">
        <v>204</v>
      </c>
      <c r="M50" s="952" t="s">
        <v>204</v>
      </c>
      <c r="N50" s="952" t="s">
        <v>204</v>
      </c>
      <c r="O50" s="961" t="s">
        <v>204</v>
      </c>
      <c r="P50" s="734"/>
      <c r="Q50" s="734"/>
      <c r="R50" s="734"/>
      <c r="S50" s="734"/>
      <c r="T50" s="734"/>
      <c r="U50" s="734"/>
    </row>
    <row r="51" spans="1:21" ht="30.75" customHeight="1">
      <c r="A51" s="734"/>
      <c r="B51" s="894"/>
      <c r="C51" s="908"/>
      <c r="D51" s="918"/>
      <c r="E51" s="926" t="s">
        <v>43</v>
      </c>
      <c r="F51" s="926"/>
      <c r="G51" s="926"/>
      <c r="H51" s="926"/>
      <c r="I51" s="926"/>
      <c r="J51" s="935"/>
      <c r="K51" s="943" t="s">
        <v>204</v>
      </c>
      <c r="L51" s="952" t="s">
        <v>204</v>
      </c>
      <c r="M51" s="952" t="s">
        <v>204</v>
      </c>
      <c r="N51" s="952" t="s">
        <v>204</v>
      </c>
      <c r="O51" s="961" t="s">
        <v>204</v>
      </c>
      <c r="P51" s="734"/>
      <c r="Q51" s="734"/>
      <c r="R51" s="734"/>
      <c r="S51" s="734"/>
      <c r="T51" s="734"/>
      <c r="U51" s="734"/>
    </row>
    <row r="52" spans="1:21" ht="30.75" customHeight="1">
      <c r="A52" s="734"/>
      <c r="B52" s="895" t="s">
        <v>45</v>
      </c>
      <c r="C52" s="909"/>
      <c r="D52" s="918"/>
      <c r="E52" s="926" t="s">
        <v>46</v>
      </c>
      <c r="F52" s="926"/>
      <c r="G52" s="926"/>
      <c r="H52" s="926"/>
      <c r="I52" s="926"/>
      <c r="J52" s="935"/>
      <c r="K52" s="943">
        <v>2627</v>
      </c>
      <c r="L52" s="952">
        <v>2648</v>
      </c>
      <c r="M52" s="952">
        <v>2637</v>
      </c>
      <c r="N52" s="952">
        <v>2731</v>
      </c>
      <c r="O52" s="961">
        <v>2741</v>
      </c>
      <c r="P52" s="734"/>
      <c r="Q52" s="734"/>
      <c r="R52" s="734"/>
      <c r="S52" s="734"/>
      <c r="T52" s="734"/>
      <c r="U52" s="734"/>
    </row>
    <row r="53" spans="1:21" ht="30.75" customHeight="1">
      <c r="A53" s="734"/>
      <c r="B53" s="896" t="s">
        <v>47</v>
      </c>
      <c r="C53" s="910"/>
      <c r="D53" s="919"/>
      <c r="E53" s="927" t="s">
        <v>50</v>
      </c>
      <c r="F53" s="927"/>
      <c r="G53" s="927"/>
      <c r="H53" s="927"/>
      <c r="I53" s="927"/>
      <c r="J53" s="936"/>
      <c r="K53" s="944">
        <v>825</v>
      </c>
      <c r="L53" s="953">
        <v>902</v>
      </c>
      <c r="M53" s="953">
        <v>910</v>
      </c>
      <c r="N53" s="953">
        <v>946</v>
      </c>
      <c r="O53" s="962">
        <v>1137</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540</v>
      </c>
      <c r="P56" s="734"/>
      <c r="Q56" s="734"/>
      <c r="R56" s="734"/>
      <c r="S56" s="734"/>
      <c r="T56" s="734"/>
      <c r="U56" s="734"/>
    </row>
    <row r="57" spans="1:21" ht="31.5" customHeight="1">
      <c r="A57" s="734"/>
      <c r="B57" s="899"/>
      <c r="C57" s="912"/>
      <c r="D57" s="912"/>
      <c r="E57" s="928"/>
      <c r="F57" s="928"/>
      <c r="G57" s="928"/>
      <c r="H57" s="928"/>
      <c r="I57" s="928"/>
      <c r="J57" s="937" t="s">
        <v>16</v>
      </c>
      <c r="K57" s="946" t="s">
        <v>533</v>
      </c>
      <c r="L57" s="954" t="s">
        <v>534</v>
      </c>
      <c r="M57" s="954" t="s">
        <v>535</v>
      </c>
      <c r="N57" s="954" t="s">
        <v>536</v>
      </c>
      <c r="O57" s="964" t="s">
        <v>537</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odTxrOfiI/XIYEThCzauj9VFJ667NiJqWKqpx6IW5K+LtEOAQDnpQDwhtbWGQy8S/YoQgT38ArxRsyp6Sz6xEA==" saltValue="fwfyXIZGbmDxdmkmT2Cn9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2" fitToWidth="1" fitToHeight="1" orientation="landscape" usePrinterDefaults="1"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M44" zoomScaleSheetLayoutView="100" workbookViewId="0">
      <selection activeCell="AC6" sqref="B6:DI35"/>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533</v>
      </c>
      <c r="J40" s="950" t="s">
        <v>534</v>
      </c>
      <c r="K40" s="950" t="s">
        <v>535</v>
      </c>
      <c r="L40" s="950" t="s">
        <v>536</v>
      </c>
      <c r="M40" s="990" t="s">
        <v>537</v>
      </c>
    </row>
    <row r="41" spans="2:13" ht="27.75" customHeight="1">
      <c r="B41" s="892" t="s">
        <v>33</v>
      </c>
      <c r="C41" s="906"/>
      <c r="D41" s="916"/>
      <c r="E41" s="973" t="s">
        <v>66</v>
      </c>
      <c r="F41" s="973"/>
      <c r="G41" s="973"/>
      <c r="H41" s="979"/>
      <c r="I41" s="983">
        <v>36250</v>
      </c>
      <c r="J41" s="987">
        <v>36356</v>
      </c>
      <c r="K41" s="987">
        <v>37379</v>
      </c>
      <c r="L41" s="987">
        <v>38280</v>
      </c>
      <c r="M41" s="991">
        <v>37515</v>
      </c>
    </row>
    <row r="42" spans="2:13" ht="27.75" customHeight="1">
      <c r="B42" s="893"/>
      <c r="C42" s="907"/>
      <c r="D42" s="917"/>
      <c r="E42" s="974" t="s">
        <v>74</v>
      </c>
      <c r="F42" s="974"/>
      <c r="G42" s="974"/>
      <c r="H42" s="980"/>
      <c r="I42" s="984" t="s">
        <v>204</v>
      </c>
      <c r="J42" s="988" t="s">
        <v>204</v>
      </c>
      <c r="K42" s="988" t="s">
        <v>204</v>
      </c>
      <c r="L42" s="988" t="s">
        <v>204</v>
      </c>
      <c r="M42" s="992" t="s">
        <v>204</v>
      </c>
    </row>
    <row r="43" spans="2:13" ht="27.75" customHeight="1">
      <c r="B43" s="893"/>
      <c r="C43" s="907"/>
      <c r="D43" s="917"/>
      <c r="E43" s="974" t="s">
        <v>75</v>
      </c>
      <c r="F43" s="974"/>
      <c r="G43" s="974"/>
      <c r="H43" s="980"/>
      <c r="I43" s="984">
        <v>5283</v>
      </c>
      <c r="J43" s="988">
        <v>5165</v>
      </c>
      <c r="K43" s="988">
        <v>4833</v>
      </c>
      <c r="L43" s="988">
        <v>4559</v>
      </c>
      <c r="M43" s="992">
        <v>4435</v>
      </c>
    </row>
    <row r="44" spans="2:13" ht="27.75" customHeight="1">
      <c r="B44" s="893"/>
      <c r="C44" s="907"/>
      <c r="D44" s="917"/>
      <c r="E44" s="974" t="s">
        <v>17</v>
      </c>
      <c r="F44" s="974"/>
      <c r="G44" s="974"/>
      <c r="H44" s="980"/>
      <c r="I44" s="984">
        <v>2</v>
      </c>
      <c r="J44" s="988">
        <v>1</v>
      </c>
      <c r="K44" s="988" t="s">
        <v>204</v>
      </c>
      <c r="L44" s="988" t="s">
        <v>204</v>
      </c>
      <c r="M44" s="992" t="s">
        <v>204</v>
      </c>
    </row>
    <row r="45" spans="2:13" ht="27.75" customHeight="1">
      <c r="B45" s="893"/>
      <c r="C45" s="907"/>
      <c r="D45" s="917"/>
      <c r="E45" s="974" t="s">
        <v>78</v>
      </c>
      <c r="F45" s="974"/>
      <c r="G45" s="974"/>
      <c r="H45" s="980"/>
      <c r="I45" s="984">
        <v>5654</v>
      </c>
      <c r="J45" s="988">
        <v>5436</v>
      </c>
      <c r="K45" s="988">
        <v>5169</v>
      </c>
      <c r="L45" s="988">
        <v>4964</v>
      </c>
      <c r="M45" s="992">
        <v>4800</v>
      </c>
    </row>
    <row r="46" spans="2:13" ht="27.75" customHeight="1">
      <c r="B46" s="893"/>
      <c r="C46" s="907"/>
      <c r="D46" s="918"/>
      <c r="E46" s="974" t="s">
        <v>77</v>
      </c>
      <c r="F46" s="974"/>
      <c r="G46" s="974"/>
      <c r="H46" s="980"/>
      <c r="I46" s="984">
        <v>570</v>
      </c>
      <c r="J46" s="988">
        <v>568</v>
      </c>
      <c r="K46" s="988" t="s">
        <v>204</v>
      </c>
      <c r="L46" s="988" t="s">
        <v>204</v>
      </c>
      <c r="M46" s="992" t="s">
        <v>204</v>
      </c>
    </row>
    <row r="47" spans="2:13" ht="27.75" customHeight="1">
      <c r="B47" s="893"/>
      <c r="C47" s="907"/>
      <c r="D47" s="971"/>
      <c r="E47" s="975" t="s">
        <v>80</v>
      </c>
      <c r="F47" s="978"/>
      <c r="G47" s="978"/>
      <c r="H47" s="981"/>
      <c r="I47" s="984" t="s">
        <v>204</v>
      </c>
      <c r="J47" s="988" t="s">
        <v>204</v>
      </c>
      <c r="K47" s="988" t="s">
        <v>204</v>
      </c>
      <c r="L47" s="988" t="s">
        <v>204</v>
      </c>
      <c r="M47" s="992" t="s">
        <v>204</v>
      </c>
    </row>
    <row r="48" spans="2:13" ht="27.75" customHeight="1">
      <c r="B48" s="893"/>
      <c r="C48" s="907"/>
      <c r="D48" s="917"/>
      <c r="E48" s="974" t="s">
        <v>55</v>
      </c>
      <c r="F48" s="974"/>
      <c r="G48" s="974"/>
      <c r="H48" s="980"/>
      <c r="I48" s="984" t="s">
        <v>204</v>
      </c>
      <c r="J48" s="988" t="s">
        <v>204</v>
      </c>
      <c r="K48" s="988" t="s">
        <v>204</v>
      </c>
      <c r="L48" s="988" t="s">
        <v>204</v>
      </c>
      <c r="M48" s="992" t="s">
        <v>204</v>
      </c>
    </row>
    <row r="49" spans="2:13" ht="27.75" customHeight="1">
      <c r="B49" s="894"/>
      <c r="C49" s="908"/>
      <c r="D49" s="917"/>
      <c r="E49" s="974" t="s">
        <v>84</v>
      </c>
      <c r="F49" s="974"/>
      <c r="G49" s="974"/>
      <c r="H49" s="980"/>
      <c r="I49" s="984" t="s">
        <v>204</v>
      </c>
      <c r="J49" s="988" t="s">
        <v>204</v>
      </c>
      <c r="K49" s="988" t="s">
        <v>204</v>
      </c>
      <c r="L49" s="988" t="s">
        <v>204</v>
      </c>
      <c r="M49" s="992" t="s">
        <v>204</v>
      </c>
    </row>
    <row r="50" spans="2:13" ht="27.75" customHeight="1">
      <c r="B50" s="968" t="s">
        <v>86</v>
      </c>
      <c r="C50" s="970"/>
      <c r="D50" s="972"/>
      <c r="E50" s="974" t="s">
        <v>88</v>
      </c>
      <c r="F50" s="974"/>
      <c r="G50" s="974"/>
      <c r="H50" s="980"/>
      <c r="I50" s="984">
        <v>17467</v>
      </c>
      <c r="J50" s="988">
        <v>17418</v>
      </c>
      <c r="K50" s="988">
        <v>16998</v>
      </c>
      <c r="L50" s="988">
        <v>18703</v>
      </c>
      <c r="M50" s="992">
        <v>20205</v>
      </c>
    </row>
    <row r="51" spans="2:13" ht="27.75" customHeight="1">
      <c r="B51" s="893"/>
      <c r="C51" s="907"/>
      <c r="D51" s="917"/>
      <c r="E51" s="974" t="s">
        <v>91</v>
      </c>
      <c r="F51" s="974"/>
      <c r="G51" s="974"/>
      <c r="H51" s="980"/>
      <c r="I51" s="984">
        <v>1418</v>
      </c>
      <c r="J51" s="988">
        <v>1329</v>
      </c>
      <c r="K51" s="988">
        <v>1212</v>
      </c>
      <c r="L51" s="988">
        <v>918</v>
      </c>
      <c r="M51" s="992">
        <v>834</v>
      </c>
    </row>
    <row r="52" spans="2:13" ht="27.75" customHeight="1">
      <c r="B52" s="894"/>
      <c r="C52" s="908"/>
      <c r="D52" s="917"/>
      <c r="E52" s="974" t="s">
        <v>41</v>
      </c>
      <c r="F52" s="974"/>
      <c r="G52" s="974"/>
      <c r="H52" s="980"/>
      <c r="I52" s="984">
        <v>30996</v>
      </c>
      <c r="J52" s="988">
        <v>30661</v>
      </c>
      <c r="K52" s="988">
        <v>30973</v>
      </c>
      <c r="L52" s="988">
        <v>30761</v>
      </c>
      <c r="M52" s="992">
        <v>29604</v>
      </c>
    </row>
    <row r="53" spans="2:13" ht="27.75" customHeight="1">
      <c r="B53" s="896" t="s">
        <v>47</v>
      </c>
      <c r="C53" s="910"/>
      <c r="D53" s="919"/>
      <c r="E53" s="976" t="s">
        <v>93</v>
      </c>
      <c r="F53" s="976"/>
      <c r="G53" s="976"/>
      <c r="H53" s="982"/>
      <c r="I53" s="985">
        <v>-2123</v>
      </c>
      <c r="J53" s="989">
        <v>-1883</v>
      </c>
      <c r="K53" s="989">
        <v>-1802</v>
      </c>
      <c r="L53" s="989">
        <v>-2580</v>
      </c>
      <c r="M53" s="993">
        <v>-3893</v>
      </c>
    </row>
    <row r="54" spans="2:13" ht="27.75" customHeight="1">
      <c r="B54" s="969" t="s">
        <v>68</v>
      </c>
      <c r="C54" s="868"/>
      <c r="D54" s="868"/>
      <c r="E54" s="977"/>
      <c r="F54" s="977"/>
      <c r="G54" s="977"/>
      <c r="H54" s="977"/>
      <c r="I54" s="986"/>
      <c r="J54" s="986"/>
      <c r="K54" s="986"/>
      <c r="L54" s="986"/>
      <c r="M54" s="986"/>
    </row>
    <row r="55" spans="2:13"/>
  </sheetData>
  <sheetProtection algorithmName="SHA-512" hashValue="6PxId+nz10LpjAp4GSGUSvxOcxgyN4fm3odhG8mpTugM22ijf+KxExosjC1O37K48737RP+vJczW6jBNofDQ9w==" saltValue="FoHXAYjZsb+p6Vlv07IqQ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A49" zoomScale="70" zoomScaleNormal="70" zoomScaleSheetLayoutView="100" workbookViewId="0">
      <selection activeCell="C60" sqref="C60:E60"/>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8</v>
      </c>
      <c r="C54" s="1000"/>
      <c r="D54" s="1000"/>
      <c r="E54" s="1009" t="s">
        <v>16</v>
      </c>
      <c r="F54" s="1016" t="s">
        <v>535</v>
      </c>
      <c r="G54" s="1016" t="s">
        <v>536</v>
      </c>
      <c r="H54" s="1024" t="s">
        <v>537</v>
      </c>
    </row>
    <row r="55" spans="2:8" ht="52.5" customHeight="1">
      <c r="B55" s="995"/>
      <c r="C55" s="1001" t="s">
        <v>97</v>
      </c>
      <c r="D55" s="1001"/>
      <c r="E55" s="1010"/>
      <c r="F55" s="1017">
        <v>8364</v>
      </c>
      <c r="G55" s="1017">
        <v>9258</v>
      </c>
      <c r="H55" s="1025">
        <v>10165</v>
      </c>
    </row>
    <row r="56" spans="2:8" ht="52.5" customHeight="1">
      <c r="B56" s="996"/>
      <c r="C56" s="1002" t="s">
        <v>100</v>
      </c>
      <c r="D56" s="1002"/>
      <c r="E56" s="1011"/>
      <c r="F56" s="1018">
        <v>3618</v>
      </c>
      <c r="G56" s="1018">
        <v>4227</v>
      </c>
      <c r="H56" s="1026">
        <v>4243</v>
      </c>
    </row>
    <row r="57" spans="2:8" ht="53.25" customHeight="1">
      <c r="B57" s="996"/>
      <c r="C57" s="1003" t="s">
        <v>71</v>
      </c>
      <c r="D57" s="1003"/>
      <c r="E57" s="1012"/>
      <c r="F57" s="1019">
        <v>6291</v>
      </c>
      <c r="G57" s="1019">
        <v>6417</v>
      </c>
      <c r="H57" s="1027">
        <v>6901</v>
      </c>
    </row>
    <row r="58" spans="2:8" ht="45.75" customHeight="1">
      <c r="B58" s="997"/>
      <c r="C58" s="1004" t="s">
        <v>547</v>
      </c>
      <c r="D58" s="1007"/>
      <c r="E58" s="1013"/>
      <c r="F58" s="1020">
        <v>2281</v>
      </c>
      <c r="G58" s="1020">
        <v>2285</v>
      </c>
      <c r="H58" s="1028">
        <v>2282</v>
      </c>
    </row>
    <row r="59" spans="2:8" ht="45.75" customHeight="1">
      <c r="B59" s="997"/>
      <c r="C59" s="1004" t="s">
        <v>522</v>
      </c>
      <c r="D59" s="1007"/>
      <c r="E59" s="1013"/>
      <c r="F59" s="1020">
        <v>1343</v>
      </c>
      <c r="G59" s="1020">
        <v>1346</v>
      </c>
      <c r="H59" s="1028">
        <v>1328</v>
      </c>
    </row>
    <row r="60" spans="2:8" ht="45.75" customHeight="1">
      <c r="B60" s="997"/>
      <c r="C60" s="1004" t="s">
        <v>182</v>
      </c>
      <c r="D60" s="1007"/>
      <c r="E60" s="1013"/>
      <c r="F60" s="1020">
        <v>497</v>
      </c>
      <c r="G60" s="1020">
        <v>479</v>
      </c>
      <c r="H60" s="1028">
        <v>464</v>
      </c>
    </row>
    <row r="61" spans="2:8" ht="45.75" customHeight="1">
      <c r="B61" s="997"/>
      <c r="C61" s="1004" t="s">
        <v>548</v>
      </c>
      <c r="D61" s="1007"/>
      <c r="E61" s="1013"/>
      <c r="F61" s="1020">
        <v>451</v>
      </c>
      <c r="G61" s="1020">
        <v>451</v>
      </c>
      <c r="H61" s="1028">
        <v>451</v>
      </c>
    </row>
    <row r="62" spans="2:8" ht="45.75" customHeight="1">
      <c r="B62" s="998"/>
      <c r="C62" s="1005" t="s">
        <v>460</v>
      </c>
      <c r="D62" s="1008"/>
      <c r="E62" s="1014"/>
      <c r="F62" s="1021" t="s">
        <v>549</v>
      </c>
      <c r="G62" s="1021" t="s">
        <v>549</v>
      </c>
      <c r="H62" s="1029">
        <v>400</v>
      </c>
    </row>
    <row r="63" spans="2:8" ht="52.5" customHeight="1">
      <c r="B63" s="999"/>
      <c r="C63" s="1006" t="s">
        <v>104</v>
      </c>
      <c r="D63" s="1006"/>
      <c r="E63" s="1015"/>
      <c r="F63" s="1022">
        <v>18273</v>
      </c>
      <c r="G63" s="1022">
        <v>19902</v>
      </c>
      <c r="H63" s="1030">
        <v>21309</v>
      </c>
    </row>
    <row r="64" spans="2:8"/>
  </sheetData>
  <sheetProtection algorithmName="SHA-512" hashValue="CoXv5SxL7qGlDLrTuQwDemvMBbGFsgO67SggxAY6AXDGAZa7NilPs8jBKIoyQuUsYzmuhMxOTFo1L4yz0abzHw==" saltValue="pwWrlRAh0QtXHfa0WyB6p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532</v>
      </c>
      <c r="G2" s="818"/>
      <c r="H2" s="828"/>
    </row>
    <row r="3" spans="1:8">
      <c r="A3" s="782" t="s">
        <v>234</v>
      </c>
      <c r="B3" s="767"/>
      <c r="C3" s="1039"/>
      <c r="D3" s="1042">
        <v>95537</v>
      </c>
      <c r="E3" s="1044"/>
      <c r="F3" s="1047">
        <v>69185</v>
      </c>
      <c r="G3" s="1049"/>
      <c r="H3" s="1052"/>
    </row>
    <row r="4" spans="1:8">
      <c r="A4" s="754"/>
      <c r="B4" s="766"/>
      <c r="C4" s="1040"/>
      <c r="D4" s="1043">
        <v>64971</v>
      </c>
      <c r="E4" s="1045"/>
      <c r="F4" s="1048">
        <v>38519</v>
      </c>
      <c r="G4" s="1050"/>
      <c r="H4" s="1053"/>
    </row>
    <row r="5" spans="1:8">
      <c r="A5" s="782" t="s">
        <v>530</v>
      </c>
      <c r="B5" s="767"/>
      <c r="C5" s="1039"/>
      <c r="D5" s="1042">
        <v>74229</v>
      </c>
      <c r="E5" s="1044"/>
      <c r="F5" s="1047">
        <v>70166</v>
      </c>
      <c r="G5" s="1049"/>
      <c r="H5" s="1052"/>
    </row>
    <row r="6" spans="1:8">
      <c r="A6" s="754"/>
      <c r="B6" s="766"/>
      <c r="C6" s="1040"/>
      <c r="D6" s="1043">
        <v>45123</v>
      </c>
      <c r="E6" s="1045"/>
      <c r="F6" s="1048">
        <v>36115</v>
      </c>
      <c r="G6" s="1050"/>
      <c r="H6" s="1053"/>
    </row>
    <row r="7" spans="1:8">
      <c r="A7" s="782" t="s">
        <v>484</v>
      </c>
      <c r="B7" s="767"/>
      <c r="C7" s="1039"/>
      <c r="D7" s="1042">
        <v>45708</v>
      </c>
      <c r="E7" s="1044"/>
      <c r="F7" s="1047">
        <v>70329</v>
      </c>
      <c r="G7" s="1049"/>
      <c r="H7" s="1052"/>
    </row>
    <row r="8" spans="1:8">
      <c r="A8" s="754"/>
      <c r="B8" s="766"/>
      <c r="C8" s="1040"/>
      <c r="D8" s="1043">
        <v>18662</v>
      </c>
      <c r="E8" s="1045"/>
      <c r="F8" s="1048">
        <v>39403</v>
      </c>
      <c r="G8" s="1050"/>
      <c r="H8" s="1053"/>
    </row>
    <row r="9" spans="1:8">
      <c r="A9" s="782" t="s">
        <v>531</v>
      </c>
      <c r="B9" s="767"/>
      <c r="C9" s="1039"/>
      <c r="D9" s="1042">
        <v>49687</v>
      </c>
      <c r="E9" s="1044"/>
      <c r="F9" s="1047">
        <v>54225</v>
      </c>
      <c r="G9" s="1049"/>
      <c r="H9" s="1052"/>
    </row>
    <row r="10" spans="1:8">
      <c r="A10" s="754"/>
      <c r="B10" s="766"/>
      <c r="C10" s="1040"/>
      <c r="D10" s="1043">
        <v>35419</v>
      </c>
      <c r="E10" s="1045"/>
      <c r="F10" s="1048">
        <v>27337</v>
      </c>
      <c r="G10" s="1050"/>
      <c r="H10" s="1053"/>
    </row>
    <row r="11" spans="1:8">
      <c r="A11" s="782" t="s">
        <v>135</v>
      </c>
      <c r="B11" s="767"/>
      <c r="C11" s="1039"/>
      <c r="D11" s="1042">
        <v>55544</v>
      </c>
      <c r="E11" s="1044"/>
      <c r="F11" s="1047">
        <v>54016</v>
      </c>
      <c r="G11" s="1049"/>
      <c r="H11" s="1052"/>
    </row>
    <row r="12" spans="1:8">
      <c r="A12" s="754"/>
      <c r="B12" s="766"/>
      <c r="C12" s="1041"/>
      <c r="D12" s="1043">
        <v>30798</v>
      </c>
      <c r="E12" s="1045"/>
      <c r="F12" s="1048">
        <v>28078</v>
      </c>
      <c r="G12" s="1050"/>
      <c r="H12" s="1053"/>
    </row>
    <row r="13" spans="1:8">
      <c r="A13" s="782"/>
      <c r="B13" s="767"/>
      <c r="C13" s="1039"/>
      <c r="D13" s="1042">
        <v>64141</v>
      </c>
      <c r="E13" s="1044"/>
      <c r="F13" s="1047">
        <v>63584</v>
      </c>
      <c r="G13" s="1051"/>
      <c r="H13" s="1052"/>
    </row>
    <row r="14" spans="1:8">
      <c r="A14" s="754"/>
      <c r="B14" s="766"/>
      <c r="C14" s="1040"/>
      <c r="D14" s="1043">
        <v>38995</v>
      </c>
      <c r="E14" s="1045"/>
      <c r="F14" s="1048">
        <v>33890</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0.94</v>
      </c>
      <c r="C19" s="1032">
        <f>ROUND(VALUE(SUBSTITUTE(実質収支比率等に係る経年分析!G$48,"▲","-")),2)</f>
        <v>0.59</v>
      </c>
      <c r="D19" s="1032">
        <f>ROUND(VALUE(SUBSTITUTE(実質収支比率等に係る経年分析!H$48,"▲","-")),2)</f>
        <v>0.61</v>
      </c>
      <c r="E19" s="1032">
        <f>ROUND(VALUE(SUBSTITUTE(実質収支比率等に係る経年分析!I$48,"▲","-")),2)</f>
        <v>6.05</v>
      </c>
      <c r="F19" s="1032">
        <f>ROUND(VALUE(SUBSTITUTE(実質収支比率等に係る経年分析!J$48,"▲","-")),2)</f>
        <v>2.14</v>
      </c>
    </row>
    <row r="20" spans="1:11">
      <c r="A20" s="1032" t="s">
        <v>32</v>
      </c>
      <c r="B20" s="1032">
        <f>ROUND(VALUE(SUBSTITUTE(実質収支比率等に係る経年分析!F$47,"▲","-")),2)</f>
        <v>47.33</v>
      </c>
      <c r="C20" s="1032">
        <f>ROUND(VALUE(SUBSTITUTE(実質収支比率等に係る経年分析!G$47,"▲","-")),2)</f>
        <v>44.96</v>
      </c>
      <c r="D20" s="1032">
        <f>ROUND(VALUE(SUBSTITUTE(実質収支比率等に係る経年分析!H$47,"▲","-")),2)</f>
        <v>40.65</v>
      </c>
      <c r="E20" s="1032">
        <f>ROUND(VALUE(SUBSTITUTE(実質収支比率等に係る経年分析!I$47,"▲","-")),2)</f>
        <v>43.17</v>
      </c>
      <c r="F20" s="1032">
        <f>ROUND(VALUE(SUBSTITUTE(実質収支比率等に係る経年分析!J$47,"▲","-")),2)</f>
        <v>48.65</v>
      </c>
    </row>
    <row r="21" spans="1:11">
      <c r="A21" s="1032" t="s">
        <v>108</v>
      </c>
      <c r="B21" s="1032">
        <f>IF(ISNUMBER(VALUE(SUBSTITUTE(実質収支比率等に係る経年分析!F$49,"▲","-"))),ROUND(VALUE(SUBSTITUTE(実質収支比率等に係る経年分析!F$49,"▲","-")),2),NA())</f>
        <v>-7.51</v>
      </c>
      <c r="C21" s="1032">
        <f>IF(ISNUMBER(VALUE(SUBSTITUTE(実質収支比率等に係る経年分析!G$49,"▲","-"))),ROUND(VALUE(SUBSTITUTE(実質収支比率等に係る経年分析!G$49,"▲","-")),2),NA())</f>
        <v>-2.5099999999999998</v>
      </c>
      <c r="D21" s="1032">
        <f>IF(ISNUMBER(VALUE(SUBSTITUTE(実質収支比率等に係る経年分析!H$49,"▲","-"))),ROUND(VALUE(SUBSTITUTE(実質収支比率等に係る経年分析!H$49,"▲","-")),2),NA())</f>
        <v>-2.73</v>
      </c>
      <c r="E21" s="1032">
        <f>IF(ISNUMBER(VALUE(SUBSTITUTE(実質収支比率等に係る経年分析!I$49,"▲","-"))),ROUND(VALUE(SUBSTITUTE(実質収支比率等に係る経年分析!I$49,"▲","-")),2),NA())</f>
        <v>9.6300000000000008</v>
      </c>
      <c r="F21" s="1032">
        <f>IF(ISNUMBER(VALUE(SUBSTITUTE(実質収支比率等に係る経年分析!J$49,"▲","-"))),ROUND(VALUE(SUBSTITUTE(実質収支比率等に係る経年分析!J$49,"▲","-")),2),NA())</f>
        <v>0.27</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9.e-002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0.17</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8.e-002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4.e-002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2.e-002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加茂谷診療所事業会計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1.e-002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3.e-002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2.e-002</v>
      </c>
    </row>
    <row r="30" spans="1:11">
      <c r="A30" s="1033" t="str">
        <f>IF('連結実質赤字比率に係る赤字・黒字の構成分析'!C$40="",NA(),'連結実質赤字比率に係る赤字・黒字の構成分析'!C$40)</f>
        <v>住宅新築資金等貸付事業会計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3.e-002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3.e-002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4.e-002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2.e-002</v>
      </c>
    </row>
    <row r="31" spans="1:11">
      <c r="A31" s="1033" t="str">
        <f>IF('連結実質赤字比率に係る赤字・黒字の構成分析'!C$39="",NA(),'連結実質赤字比率に係る赤字・黒字の構成分析'!C$39)</f>
        <v>後期高齢者医療会計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0.11</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0.1</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9.e-002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0.12</v>
      </c>
    </row>
    <row r="32" spans="1:11">
      <c r="A32" s="1033" t="str">
        <f>IF('連結実質赤字比率に係る赤字・黒字の構成分析'!C$38="",NA(),'連結実質赤字比率に係る赤字・黒字の構成分析'!C$38)</f>
        <v>阿南市公共下水道事業会計</v>
      </c>
      <c r="B32" s="1033" t="e">
        <f>IF(ROUND(VALUE(SUBSTITUTE('連結実質赤字比率に係る赤字・黒字の構成分析'!F$38,"▲","-")),2)&lt;0,ABS(ROUND(VALUE(SUBSTITUTE('連結実質赤字比率に係る赤字・黒字の構成分析'!F$38,"▲","-")),2)),NA())</f>
        <v>#VALUE!</v>
      </c>
      <c r="C32" s="1033" t="e">
        <f>IF(ROUND(VALUE(SUBSTITUTE('連結実質赤字比率に係る赤字・黒字の構成分析'!F$38,"▲","-")),2)&gt;=0,ABS(ROUND(VALUE(SUBSTITUTE('連結実質赤字比率に係る赤字・黒字の構成分析'!F$38,"▲","-")),2)),NA())</f>
        <v>#VALUE!</v>
      </c>
      <c r="D32" s="1033" t="e">
        <f>IF(ROUND(VALUE(SUBSTITUTE('連結実質赤字比率に係る赤字・黒字の構成分析'!G$38,"▲","-")),2)&lt;0,ABS(ROUND(VALUE(SUBSTITUTE('連結実質赤字比率に係る赤字・黒字の構成分析'!G$38,"▲","-")),2)),NA())</f>
        <v>#VALUE!</v>
      </c>
      <c r="E32" s="1033" t="e">
        <f>IF(ROUND(VALUE(SUBSTITUTE('連結実質赤字比率に係る赤字・黒字の構成分析'!G$38,"▲","-")),2)&gt;=0,ABS(ROUND(VALUE(SUBSTITUTE('連結実質赤字比率に係る赤字・黒字の構成分析'!G$38,"▲","-")),2)),NA())</f>
        <v>#VALUE!</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5.e-002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0.13</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0.13</v>
      </c>
    </row>
    <row r="33" spans="1:16">
      <c r="A33" s="1033" t="str">
        <f>IF('連結実質赤字比率に係る赤字・黒字の構成分析'!C$37="",NA(),'連結実質赤字比率に係る赤字・黒字の構成分析'!C$37)</f>
        <v>国民健康保険事業会計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1.38</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0.25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0.45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0.52</v>
      </c>
    </row>
    <row r="34" spans="1:16">
      <c r="A34" s="1033" t="str">
        <f>IF('連結実質赤字比率に係る赤字・黒字の構成分析'!C$36="",NA(),'連結実質赤字比率に係る赤字・黒字の構成分析'!C$36)</f>
        <v>介護保険事業会計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1.87</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0.46</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9.e-002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1.18</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1.72</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0.81</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0.47</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0.48</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5.98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2.08</v>
      </c>
    </row>
    <row r="36" spans="1:16">
      <c r="A36" s="1033" t="str">
        <f>IF('連結実質赤字比率に係る赤字・黒字の構成分析'!C$34="",NA(),'連結実質赤字比率に係る赤字・黒字の構成分析'!C$34)</f>
        <v>阿南市水道事業会計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8.15</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9.16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9.93</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9.9600000000000009</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10.34</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114</v>
      </c>
      <c r="B42" s="1034"/>
      <c r="C42" s="1034"/>
      <c r="D42" s="1034">
        <f>'実質公債費比率（分子）の構造'!K$52</f>
        <v>2627</v>
      </c>
      <c r="E42" s="1034"/>
      <c r="F42" s="1034"/>
      <c r="G42" s="1034">
        <f>'実質公債費比率（分子）の構造'!L$52</f>
        <v>2648</v>
      </c>
      <c r="H42" s="1034"/>
      <c r="I42" s="1034"/>
      <c r="J42" s="1034">
        <f>'実質公債費比率（分子）の構造'!M$52</f>
        <v>2637</v>
      </c>
      <c r="K42" s="1034"/>
      <c r="L42" s="1034"/>
      <c r="M42" s="1034">
        <f>'実質公債費比率（分子）の構造'!N$52</f>
        <v>2731</v>
      </c>
      <c r="N42" s="1034"/>
      <c r="O42" s="1034"/>
      <c r="P42" s="1034">
        <f>'実質公債費比率（分子）の構造'!O$52</f>
        <v>2741</v>
      </c>
    </row>
    <row r="43" spans="1:16">
      <c r="A43" s="1034" t="s">
        <v>43</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v>
      </c>
      <c r="C45" s="1034"/>
      <c r="D45" s="1034"/>
      <c r="E45" s="1034">
        <f>'実質公債費比率（分子）の構造'!L$49</f>
        <v>1</v>
      </c>
      <c r="F45" s="1034"/>
      <c r="G45" s="1034"/>
      <c r="H45" s="1034">
        <f>'実質公債費比率（分子）の構造'!M$49</f>
        <v>1</v>
      </c>
      <c r="I45" s="1034"/>
      <c r="J45" s="1034"/>
      <c r="K45" s="1034" t="str">
        <f>'実質公債費比率（分子）の構造'!N$49</f>
        <v>-</v>
      </c>
      <c r="L45" s="1034"/>
      <c r="M45" s="1034"/>
      <c r="N45" s="1034" t="str">
        <f>'実質公債費比率（分子）の構造'!O$49</f>
        <v>-</v>
      </c>
      <c r="O45" s="1034"/>
      <c r="P45" s="1034"/>
    </row>
    <row r="46" spans="1:16">
      <c r="A46" s="1034" t="s">
        <v>37</v>
      </c>
      <c r="B46" s="1034">
        <f>'実質公債費比率（分子）の構造'!K$48</f>
        <v>393</v>
      </c>
      <c r="C46" s="1034"/>
      <c r="D46" s="1034"/>
      <c r="E46" s="1034">
        <f>'実質公債費比率（分子）の構造'!L$48</f>
        <v>392</v>
      </c>
      <c r="F46" s="1034"/>
      <c r="G46" s="1034"/>
      <c r="H46" s="1034">
        <f>'実質公債費比率（分子）の構造'!M$48</f>
        <v>419</v>
      </c>
      <c r="I46" s="1034"/>
      <c r="J46" s="1034"/>
      <c r="K46" s="1034">
        <f>'実質公債費比率（分子）の構造'!N$48</f>
        <v>404</v>
      </c>
      <c r="L46" s="1034"/>
      <c r="M46" s="1034"/>
      <c r="N46" s="1034">
        <f>'実質公債費比率（分子）の構造'!O$48</f>
        <v>452</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3058</v>
      </c>
      <c r="C49" s="1034"/>
      <c r="D49" s="1034"/>
      <c r="E49" s="1034">
        <f>'実質公債費比率（分子）の構造'!L$45</f>
        <v>3157</v>
      </c>
      <c r="F49" s="1034"/>
      <c r="G49" s="1034"/>
      <c r="H49" s="1034">
        <f>'実質公債費比率（分子）の構造'!M$45</f>
        <v>3127</v>
      </c>
      <c r="I49" s="1034"/>
      <c r="J49" s="1034"/>
      <c r="K49" s="1034">
        <f>'実質公債費比率（分子）の構造'!N$45</f>
        <v>3273</v>
      </c>
      <c r="L49" s="1034"/>
      <c r="M49" s="1034"/>
      <c r="N49" s="1034">
        <f>'実質公債費比率（分子）の構造'!O$45</f>
        <v>3426</v>
      </c>
      <c r="O49" s="1034"/>
      <c r="P49" s="1034"/>
    </row>
    <row r="50" spans="1:16">
      <c r="A50" s="1034" t="s">
        <v>50</v>
      </c>
      <c r="B50" s="1034" t="e">
        <f>NA()</f>
        <v>#N/A</v>
      </c>
      <c r="C50" s="1034">
        <f>IF(ISNUMBER('実質公債費比率（分子）の構造'!K$53),'実質公債費比率（分子）の構造'!K$53,NA())</f>
        <v>825</v>
      </c>
      <c r="D50" s="1034" t="e">
        <f>NA()</f>
        <v>#N/A</v>
      </c>
      <c r="E50" s="1034" t="e">
        <f>NA()</f>
        <v>#N/A</v>
      </c>
      <c r="F50" s="1034">
        <f>IF(ISNUMBER('実質公債費比率（分子）の構造'!L$53),'実質公債費比率（分子）の構造'!L$53,NA())</f>
        <v>902</v>
      </c>
      <c r="G50" s="1034" t="e">
        <f>NA()</f>
        <v>#N/A</v>
      </c>
      <c r="H50" s="1034" t="e">
        <f>NA()</f>
        <v>#N/A</v>
      </c>
      <c r="I50" s="1034">
        <f>IF(ISNUMBER('実質公債費比率（分子）の構造'!M$53),'実質公債費比率（分子）の構造'!M$53,NA())</f>
        <v>910</v>
      </c>
      <c r="J50" s="1034" t="e">
        <f>NA()</f>
        <v>#N/A</v>
      </c>
      <c r="K50" s="1034" t="e">
        <f>NA()</f>
        <v>#N/A</v>
      </c>
      <c r="L50" s="1034">
        <f>IF(ISNUMBER('実質公債費比率（分子）の構造'!N$53),'実質公債費比率（分子）の構造'!N$53,NA())</f>
        <v>946</v>
      </c>
      <c r="M50" s="1034" t="e">
        <f>NA()</f>
        <v>#N/A</v>
      </c>
      <c r="N50" s="1034" t="e">
        <f>NA()</f>
        <v>#N/A</v>
      </c>
      <c r="O50" s="1034">
        <f>IF(ISNUMBER('実質公債費比率（分子）の構造'!O$53),'実質公債費比率（分子）の構造'!O$53,NA())</f>
        <v>1137</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41</v>
      </c>
      <c r="B56" s="1033"/>
      <c r="C56" s="1033"/>
      <c r="D56" s="1033">
        <f>'将来負担比率（分子）の構造'!I$52</f>
        <v>30996</v>
      </c>
      <c r="E56" s="1033"/>
      <c r="F56" s="1033"/>
      <c r="G56" s="1033">
        <f>'将来負担比率（分子）の構造'!J$52</f>
        <v>30661</v>
      </c>
      <c r="H56" s="1033"/>
      <c r="I56" s="1033"/>
      <c r="J56" s="1033">
        <f>'将来負担比率（分子）の構造'!K$52</f>
        <v>30973</v>
      </c>
      <c r="K56" s="1033"/>
      <c r="L56" s="1033"/>
      <c r="M56" s="1033">
        <f>'将来負担比率（分子）の構造'!L$52</f>
        <v>30761</v>
      </c>
      <c r="N56" s="1033"/>
      <c r="O56" s="1033"/>
      <c r="P56" s="1033">
        <f>'将来負担比率（分子）の構造'!M$52</f>
        <v>29604</v>
      </c>
    </row>
    <row r="57" spans="1:16">
      <c r="A57" s="1033" t="s">
        <v>91</v>
      </c>
      <c r="B57" s="1033"/>
      <c r="C57" s="1033"/>
      <c r="D57" s="1033">
        <f>'将来負担比率（分子）の構造'!I$51</f>
        <v>1418</v>
      </c>
      <c r="E57" s="1033"/>
      <c r="F57" s="1033"/>
      <c r="G57" s="1033">
        <f>'将来負担比率（分子）の構造'!J$51</f>
        <v>1329</v>
      </c>
      <c r="H57" s="1033"/>
      <c r="I57" s="1033"/>
      <c r="J57" s="1033">
        <f>'将来負担比率（分子）の構造'!K$51</f>
        <v>1212</v>
      </c>
      <c r="K57" s="1033"/>
      <c r="L57" s="1033"/>
      <c r="M57" s="1033">
        <f>'将来負担比率（分子）の構造'!L$51</f>
        <v>918</v>
      </c>
      <c r="N57" s="1033"/>
      <c r="O57" s="1033"/>
      <c r="P57" s="1033">
        <f>'将来負担比率（分子）の構造'!M$51</f>
        <v>834</v>
      </c>
    </row>
    <row r="58" spans="1:16">
      <c r="A58" s="1033" t="s">
        <v>88</v>
      </c>
      <c r="B58" s="1033"/>
      <c r="C58" s="1033"/>
      <c r="D58" s="1033">
        <f>'将来負担比率（分子）の構造'!I$50</f>
        <v>17467</v>
      </c>
      <c r="E58" s="1033"/>
      <c r="F58" s="1033"/>
      <c r="G58" s="1033">
        <f>'将来負担比率（分子）の構造'!J$50</f>
        <v>17418</v>
      </c>
      <c r="H58" s="1033"/>
      <c r="I58" s="1033"/>
      <c r="J58" s="1033">
        <f>'将来負担比率（分子）の構造'!K$50</f>
        <v>16998</v>
      </c>
      <c r="K58" s="1033"/>
      <c r="L58" s="1033"/>
      <c r="M58" s="1033">
        <f>'将来負担比率（分子）の構造'!L$50</f>
        <v>18703</v>
      </c>
      <c r="N58" s="1033"/>
      <c r="O58" s="1033"/>
      <c r="P58" s="1033">
        <f>'将来負担比率（分子）の構造'!M$50</f>
        <v>20205</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570</v>
      </c>
      <c r="C61" s="1033"/>
      <c r="D61" s="1033"/>
      <c r="E61" s="1033">
        <f>'将来負担比率（分子）の構造'!J$46</f>
        <v>568</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5654</v>
      </c>
      <c r="C62" s="1033"/>
      <c r="D62" s="1033"/>
      <c r="E62" s="1033">
        <f>'将来負担比率（分子）の構造'!J$45</f>
        <v>5436</v>
      </c>
      <c r="F62" s="1033"/>
      <c r="G62" s="1033"/>
      <c r="H62" s="1033">
        <f>'将来負担比率（分子）の構造'!K$45</f>
        <v>5169</v>
      </c>
      <c r="I62" s="1033"/>
      <c r="J62" s="1033"/>
      <c r="K62" s="1033">
        <f>'将来負担比率（分子）の構造'!L$45</f>
        <v>4964</v>
      </c>
      <c r="L62" s="1033"/>
      <c r="M62" s="1033"/>
      <c r="N62" s="1033">
        <f>'将来負担比率（分子）の構造'!M$45</f>
        <v>4800</v>
      </c>
      <c r="O62" s="1033"/>
      <c r="P62" s="1033"/>
    </row>
    <row r="63" spans="1:16">
      <c r="A63" s="1033" t="s">
        <v>17</v>
      </c>
      <c r="B63" s="1033">
        <f>'将来負担比率（分子）の構造'!I$44</f>
        <v>2</v>
      </c>
      <c r="C63" s="1033"/>
      <c r="D63" s="1033"/>
      <c r="E63" s="1033">
        <f>'将来負担比率（分子）の構造'!J$44</f>
        <v>1</v>
      </c>
      <c r="F63" s="1033"/>
      <c r="G63" s="1033"/>
      <c r="H63" s="1033" t="str">
        <f>'将来負担比率（分子）の構造'!K$44</f>
        <v>-</v>
      </c>
      <c r="I63" s="1033"/>
      <c r="J63" s="1033"/>
      <c r="K63" s="1033" t="str">
        <f>'将来負担比率（分子）の構造'!L$44</f>
        <v>-</v>
      </c>
      <c r="L63" s="1033"/>
      <c r="M63" s="1033"/>
      <c r="N63" s="1033" t="str">
        <f>'将来負担比率（分子）の構造'!M$44</f>
        <v>-</v>
      </c>
      <c r="O63" s="1033"/>
      <c r="P63" s="1033"/>
    </row>
    <row r="64" spans="1:16">
      <c r="A64" s="1033" t="s">
        <v>75</v>
      </c>
      <c r="B64" s="1033">
        <f>'将来負担比率（分子）の構造'!I$43</f>
        <v>5283</v>
      </c>
      <c r="C64" s="1033"/>
      <c r="D64" s="1033"/>
      <c r="E64" s="1033">
        <f>'将来負担比率（分子）の構造'!J$43</f>
        <v>5165</v>
      </c>
      <c r="F64" s="1033"/>
      <c r="G64" s="1033"/>
      <c r="H64" s="1033">
        <f>'将来負担比率（分子）の構造'!K$43</f>
        <v>4833</v>
      </c>
      <c r="I64" s="1033"/>
      <c r="J64" s="1033"/>
      <c r="K64" s="1033">
        <f>'将来負担比率（分子）の構造'!L$43</f>
        <v>4559</v>
      </c>
      <c r="L64" s="1033"/>
      <c r="M64" s="1033"/>
      <c r="N64" s="1033">
        <f>'将来負担比率（分子）の構造'!M$43</f>
        <v>4435</v>
      </c>
      <c r="O64" s="1033"/>
      <c r="P64" s="1033"/>
    </row>
    <row r="65" spans="1:16">
      <c r="A65" s="1033" t="s">
        <v>74</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66</v>
      </c>
      <c r="B66" s="1033">
        <f>'将来負担比率（分子）の構造'!I$41</f>
        <v>36250</v>
      </c>
      <c r="C66" s="1033"/>
      <c r="D66" s="1033"/>
      <c r="E66" s="1033">
        <f>'将来負担比率（分子）の構造'!J$41</f>
        <v>36356</v>
      </c>
      <c r="F66" s="1033"/>
      <c r="G66" s="1033"/>
      <c r="H66" s="1033">
        <f>'将来負担比率（分子）の構造'!K$41</f>
        <v>37379</v>
      </c>
      <c r="I66" s="1033"/>
      <c r="J66" s="1033"/>
      <c r="K66" s="1033">
        <f>'将来負担比率（分子）の構造'!L$41</f>
        <v>38280</v>
      </c>
      <c r="L66" s="1033"/>
      <c r="M66" s="1033"/>
      <c r="N66" s="1033">
        <f>'将来負担比率（分子）の構造'!M$41</f>
        <v>37515</v>
      </c>
      <c r="O66" s="1033"/>
      <c r="P66" s="1033"/>
    </row>
    <row r="67" spans="1:16">
      <c r="A67" s="1033" t="s">
        <v>93</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8364</v>
      </c>
      <c r="C72" s="1037">
        <f>基金残高に係る経年分析!G55</f>
        <v>9258</v>
      </c>
      <c r="D72" s="1037">
        <f>基金残高に係る経年分析!H55</f>
        <v>10165</v>
      </c>
    </row>
    <row r="73" spans="1:16">
      <c r="A73" s="1035" t="s">
        <v>130</v>
      </c>
      <c r="B73" s="1037">
        <f>基金残高に係る経年分析!F56</f>
        <v>3618</v>
      </c>
      <c r="C73" s="1037">
        <f>基金残高に係る経年分析!G56</f>
        <v>4227</v>
      </c>
      <c r="D73" s="1037">
        <f>基金残高に係る経年分析!H56</f>
        <v>4243</v>
      </c>
    </row>
    <row r="74" spans="1:16">
      <c r="A74" s="1035" t="s">
        <v>132</v>
      </c>
      <c r="B74" s="1037">
        <f>基金残高に係る経年分析!F57</f>
        <v>6291</v>
      </c>
      <c r="C74" s="1037">
        <f>基金残高に係る経年分析!G57</f>
        <v>6417</v>
      </c>
      <c r="D74" s="1037">
        <f>基金残高に係る経年分析!H57</f>
        <v>6901</v>
      </c>
    </row>
  </sheetData>
  <sheetProtection algorithmName="SHA-512" hashValue="qjOYXNCFLyqiPvz/EUu009zcDIgIdVAk3pttLRBHB0dNWzpga5hz42JWUeBCM7k5Wc9EC7W0FZyITBO2fGf4IQ==" saltValue="LUb3vXOxdYEs2EhBOqWKi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23" workbookViewId="0">
      <selection activeCell="AC6" sqref="B6:EC35"/>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165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309</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314</v>
      </c>
      <c r="S4" s="139"/>
      <c r="T4" s="139"/>
      <c r="U4" s="139"/>
      <c r="V4" s="139"/>
      <c r="W4" s="139"/>
      <c r="X4" s="139"/>
      <c r="Y4" s="144"/>
      <c r="Z4" s="182" t="s">
        <v>317</v>
      </c>
      <c r="AA4" s="139"/>
      <c r="AB4" s="139"/>
      <c r="AC4" s="144"/>
      <c r="AD4" s="182" t="s">
        <v>261</v>
      </c>
      <c r="AE4" s="139"/>
      <c r="AF4" s="139"/>
      <c r="AG4" s="139"/>
      <c r="AH4" s="139"/>
      <c r="AI4" s="139"/>
      <c r="AJ4" s="139"/>
      <c r="AK4" s="144"/>
      <c r="AL4" s="182" t="s">
        <v>317</v>
      </c>
      <c r="AM4" s="139"/>
      <c r="AN4" s="139"/>
      <c r="AO4" s="144"/>
      <c r="AP4" s="298" t="s">
        <v>320</v>
      </c>
      <c r="AQ4" s="298"/>
      <c r="AR4" s="298"/>
      <c r="AS4" s="298"/>
      <c r="AT4" s="298"/>
      <c r="AU4" s="298"/>
      <c r="AV4" s="298"/>
      <c r="AW4" s="298"/>
      <c r="AX4" s="298"/>
      <c r="AY4" s="298"/>
      <c r="AZ4" s="298"/>
      <c r="BA4" s="298"/>
      <c r="BB4" s="298"/>
      <c r="BC4" s="298"/>
      <c r="BD4" s="298"/>
      <c r="BE4" s="298"/>
      <c r="BF4" s="298"/>
      <c r="BG4" s="298" t="s">
        <v>297</v>
      </c>
      <c r="BH4" s="298"/>
      <c r="BI4" s="298"/>
      <c r="BJ4" s="298"/>
      <c r="BK4" s="298"/>
      <c r="BL4" s="298"/>
      <c r="BM4" s="298"/>
      <c r="BN4" s="298"/>
      <c r="BO4" s="298" t="s">
        <v>317</v>
      </c>
      <c r="BP4" s="298"/>
      <c r="BQ4" s="298"/>
      <c r="BR4" s="298"/>
      <c r="BS4" s="298" t="s">
        <v>321</v>
      </c>
      <c r="BT4" s="298"/>
      <c r="BU4" s="298"/>
      <c r="BV4" s="298"/>
      <c r="BW4" s="298"/>
      <c r="BX4" s="298"/>
      <c r="BY4" s="298"/>
      <c r="BZ4" s="298"/>
      <c r="CA4" s="298"/>
      <c r="CB4" s="298"/>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316</v>
      </c>
      <c r="C5" s="265"/>
      <c r="D5" s="265"/>
      <c r="E5" s="265"/>
      <c r="F5" s="265"/>
      <c r="G5" s="265"/>
      <c r="H5" s="265"/>
      <c r="I5" s="265"/>
      <c r="J5" s="265"/>
      <c r="K5" s="265"/>
      <c r="L5" s="265"/>
      <c r="M5" s="265"/>
      <c r="N5" s="265"/>
      <c r="O5" s="265"/>
      <c r="P5" s="265"/>
      <c r="Q5" s="268"/>
      <c r="R5" s="273">
        <v>14028222</v>
      </c>
      <c r="S5" s="276"/>
      <c r="T5" s="276"/>
      <c r="U5" s="276"/>
      <c r="V5" s="276"/>
      <c r="W5" s="276"/>
      <c r="X5" s="276"/>
      <c r="Y5" s="278"/>
      <c r="Z5" s="281">
        <v>37.9</v>
      </c>
      <c r="AA5" s="281"/>
      <c r="AB5" s="281"/>
      <c r="AC5" s="281"/>
      <c r="AD5" s="286">
        <v>14028222</v>
      </c>
      <c r="AE5" s="286"/>
      <c r="AF5" s="286"/>
      <c r="AG5" s="286"/>
      <c r="AH5" s="286"/>
      <c r="AI5" s="286"/>
      <c r="AJ5" s="286"/>
      <c r="AK5" s="286"/>
      <c r="AL5" s="291">
        <v>68.099999999999994</v>
      </c>
      <c r="AM5" s="293"/>
      <c r="AN5" s="293"/>
      <c r="AO5" s="295"/>
      <c r="AP5" s="260" t="s">
        <v>323</v>
      </c>
      <c r="AQ5" s="265"/>
      <c r="AR5" s="265"/>
      <c r="AS5" s="265"/>
      <c r="AT5" s="265"/>
      <c r="AU5" s="265"/>
      <c r="AV5" s="265"/>
      <c r="AW5" s="265"/>
      <c r="AX5" s="265"/>
      <c r="AY5" s="265"/>
      <c r="AZ5" s="265"/>
      <c r="BA5" s="265"/>
      <c r="BB5" s="265"/>
      <c r="BC5" s="265"/>
      <c r="BD5" s="265"/>
      <c r="BE5" s="265"/>
      <c r="BF5" s="268"/>
      <c r="BG5" s="274">
        <v>14027176</v>
      </c>
      <c r="BH5" s="217"/>
      <c r="BI5" s="217"/>
      <c r="BJ5" s="217"/>
      <c r="BK5" s="217"/>
      <c r="BL5" s="217"/>
      <c r="BM5" s="217"/>
      <c r="BN5" s="279"/>
      <c r="BO5" s="282">
        <v>100</v>
      </c>
      <c r="BP5" s="282"/>
      <c r="BQ5" s="282"/>
      <c r="BR5" s="282"/>
      <c r="BS5" s="287">
        <v>562304</v>
      </c>
      <c r="BT5" s="287"/>
      <c r="BU5" s="287"/>
      <c r="BV5" s="287"/>
      <c r="BW5" s="287"/>
      <c r="BX5" s="287"/>
      <c r="BY5" s="287"/>
      <c r="BZ5" s="287"/>
      <c r="CA5" s="287"/>
      <c r="CB5" s="325"/>
      <c r="CD5" s="182" t="s">
        <v>320</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317</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330</v>
      </c>
      <c r="C6" s="1"/>
      <c r="D6" s="1"/>
      <c r="E6" s="1"/>
      <c r="F6" s="1"/>
      <c r="G6" s="1"/>
      <c r="H6" s="1"/>
      <c r="I6" s="1"/>
      <c r="J6" s="1"/>
      <c r="K6" s="1"/>
      <c r="L6" s="1"/>
      <c r="M6" s="1"/>
      <c r="N6" s="1"/>
      <c r="O6" s="1"/>
      <c r="P6" s="1"/>
      <c r="Q6" s="269"/>
      <c r="R6" s="274">
        <v>332699</v>
      </c>
      <c r="S6" s="217"/>
      <c r="T6" s="217"/>
      <c r="U6" s="217"/>
      <c r="V6" s="217"/>
      <c r="W6" s="217"/>
      <c r="X6" s="217"/>
      <c r="Y6" s="279"/>
      <c r="Z6" s="282">
        <v>0.9</v>
      </c>
      <c r="AA6" s="282"/>
      <c r="AB6" s="282"/>
      <c r="AC6" s="282"/>
      <c r="AD6" s="287">
        <v>332699</v>
      </c>
      <c r="AE6" s="287"/>
      <c r="AF6" s="287"/>
      <c r="AG6" s="287"/>
      <c r="AH6" s="287"/>
      <c r="AI6" s="287"/>
      <c r="AJ6" s="287"/>
      <c r="AK6" s="287"/>
      <c r="AL6" s="283">
        <v>1.6</v>
      </c>
      <c r="AM6" s="238"/>
      <c r="AN6" s="238"/>
      <c r="AO6" s="296"/>
      <c r="AP6" s="261" t="s">
        <v>101</v>
      </c>
      <c r="AQ6" s="1"/>
      <c r="AR6" s="1"/>
      <c r="AS6" s="1"/>
      <c r="AT6" s="1"/>
      <c r="AU6" s="1"/>
      <c r="AV6" s="1"/>
      <c r="AW6" s="1"/>
      <c r="AX6" s="1"/>
      <c r="AY6" s="1"/>
      <c r="AZ6" s="1"/>
      <c r="BA6" s="1"/>
      <c r="BB6" s="1"/>
      <c r="BC6" s="1"/>
      <c r="BD6" s="1"/>
      <c r="BE6" s="1"/>
      <c r="BF6" s="269"/>
      <c r="BG6" s="274">
        <v>14027176</v>
      </c>
      <c r="BH6" s="217"/>
      <c r="BI6" s="217"/>
      <c r="BJ6" s="217"/>
      <c r="BK6" s="217"/>
      <c r="BL6" s="217"/>
      <c r="BM6" s="217"/>
      <c r="BN6" s="279"/>
      <c r="BO6" s="282">
        <v>100</v>
      </c>
      <c r="BP6" s="282"/>
      <c r="BQ6" s="282"/>
      <c r="BR6" s="282"/>
      <c r="BS6" s="287">
        <v>562304</v>
      </c>
      <c r="BT6" s="287"/>
      <c r="BU6" s="287"/>
      <c r="BV6" s="287"/>
      <c r="BW6" s="287"/>
      <c r="BX6" s="287"/>
      <c r="BY6" s="287"/>
      <c r="BZ6" s="287"/>
      <c r="CA6" s="287"/>
      <c r="CB6" s="325"/>
      <c r="CD6" s="260" t="s">
        <v>331</v>
      </c>
      <c r="CE6" s="265"/>
      <c r="CF6" s="265"/>
      <c r="CG6" s="265"/>
      <c r="CH6" s="265"/>
      <c r="CI6" s="265"/>
      <c r="CJ6" s="265"/>
      <c r="CK6" s="265"/>
      <c r="CL6" s="265"/>
      <c r="CM6" s="265"/>
      <c r="CN6" s="265"/>
      <c r="CO6" s="265"/>
      <c r="CP6" s="265"/>
      <c r="CQ6" s="268"/>
      <c r="CR6" s="274">
        <v>285723</v>
      </c>
      <c r="CS6" s="217"/>
      <c r="CT6" s="217"/>
      <c r="CU6" s="217"/>
      <c r="CV6" s="217"/>
      <c r="CW6" s="217"/>
      <c r="CX6" s="217"/>
      <c r="CY6" s="279"/>
      <c r="CZ6" s="291">
        <v>0.8</v>
      </c>
      <c r="DA6" s="293"/>
      <c r="DB6" s="293"/>
      <c r="DC6" s="337"/>
      <c r="DD6" s="288" t="s">
        <v>204</v>
      </c>
      <c r="DE6" s="217"/>
      <c r="DF6" s="217"/>
      <c r="DG6" s="217"/>
      <c r="DH6" s="217"/>
      <c r="DI6" s="217"/>
      <c r="DJ6" s="217"/>
      <c r="DK6" s="217"/>
      <c r="DL6" s="217"/>
      <c r="DM6" s="217"/>
      <c r="DN6" s="217"/>
      <c r="DO6" s="217"/>
      <c r="DP6" s="279"/>
      <c r="DQ6" s="288">
        <v>284279</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5742</v>
      </c>
      <c r="S7" s="217"/>
      <c r="T7" s="217"/>
      <c r="U7" s="217"/>
      <c r="V7" s="217"/>
      <c r="W7" s="217"/>
      <c r="X7" s="217"/>
      <c r="Y7" s="279"/>
      <c r="Z7" s="282">
        <v>0</v>
      </c>
      <c r="AA7" s="282"/>
      <c r="AB7" s="282"/>
      <c r="AC7" s="282"/>
      <c r="AD7" s="287">
        <v>5742</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5441016</v>
      </c>
      <c r="BH7" s="217"/>
      <c r="BI7" s="217"/>
      <c r="BJ7" s="217"/>
      <c r="BK7" s="217"/>
      <c r="BL7" s="217"/>
      <c r="BM7" s="217"/>
      <c r="BN7" s="279"/>
      <c r="BO7" s="282">
        <v>38.799999999999997</v>
      </c>
      <c r="BP7" s="282"/>
      <c r="BQ7" s="282"/>
      <c r="BR7" s="282"/>
      <c r="BS7" s="287">
        <v>562304</v>
      </c>
      <c r="BT7" s="287"/>
      <c r="BU7" s="287"/>
      <c r="BV7" s="287"/>
      <c r="BW7" s="287"/>
      <c r="BX7" s="287"/>
      <c r="BY7" s="287"/>
      <c r="BZ7" s="287"/>
      <c r="CA7" s="287"/>
      <c r="CB7" s="325"/>
      <c r="CD7" s="261" t="s">
        <v>334</v>
      </c>
      <c r="CE7" s="1"/>
      <c r="CF7" s="1"/>
      <c r="CG7" s="1"/>
      <c r="CH7" s="1"/>
      <c r="CI7" s="1"/>
      <c r="CJ7" s="1"/>
      <c r="CK7" s="1"/>
      <c r="CL7" s="1"/>
      <c r="CM7" s="1"/>
      <c r="CN7" s="1"/>
      <c r="CO7" s="1"/>
      <c r="CP7" s="1"/>
      <c r="CQ7" s="269"/>
      <c r="CR7" s="274">
        <v>4216003</v>
      </c>
      <c r="CS7" s="217"/>
      <c r="CT7" s="217"/>
      <c r="CU7" s="217"/>
      <c r="CV7" s="217"/>
      <c r="CW7" s="217"/>
      <c r="CX7" s="217"/>
      <c r="CY7" s="279"/>
      <c r="CZ7" s="282">
        <v>11.6</v>
      </c>
      <c r="DA7" s="282"/>
      <c r="DB7" s="282"/>
      <c r="DC7" s="282"/>
      <c r="DD7" s="288">
        <v>52633</v>
      </c>
      <c r="DE7" s="217"/>
      <c r="DF7" s="217"/>
      <c r="DG7" s="217"/>
      <c r="DH7" s="217"/>
      <c r="DI7" s="217"/>
      <c r="DJ7" s="217"/>
      <c r="DK7" s="217"/>
      <c r="DL7" s="217"/>
      <c r="DM7" s="217"/>
      <c r="DN7" s="217"/>
      <c r="DO7" s="217"/>
      <c r="DP7" s="279"/>
      <c r="DQ7" s="288">
        <v>3405585</v>
      </c>
      <c r="DR7" s="217"/>
      <c r="DS7" s="217"/>
      <c r="DT7" s="217"/>
      <c r="DU7" s="217"/>
      <c r="DV7" s="217"/>
      <c r="DW7" s="217"/>
      <c r="DX7" s="217"/>
      <c r="DY7" s="217"/>
      <c r="DZ7" s="217"/>
      <c r="EA7" s="217"/>
      <c r="EB7" s="217"/>
      <c r="EC7" s="326"/>
    </row>
    <row r="8" spans="2:143" ht="11.25" customHeight="1">
      <c r="B8" s="261" t="s">
        <v>335</v>
      </c>
      <c r="C8" s="1"/>
      <c r="D8" s="1"/>
      <c r="E8" s="1"/>
      <c r="F8" s="1"/>
      <c r="G8" s="1"/>
      <c r="H8" s="1"/>
      <c r="I8" s="1"/>
      <c r="J8" s="1"/>
      <c r="K8" s="1"/>
      <c r="L8" s="1"/>
      <c r="M8" s="1"/>
      <c r="N8" s="1"/>
      <c r="O8" s="1"/>
      <c r="P8" s="1"/>
      <c r="Q8" s="269"/>
      <c r="R8" s="274">
        <v>80236</v>
      </c>
      <c r="S8" s="217"/>
      <c r="T8" s="217"/>
      <c r="U8" s="217"/>
      <c r="V8" s="217"/>
      <c r="W8" s="217"/>
      <c r="X8" s="217"/>
      <c r="Y8" s="279"/>
      <c r="Z8" s="282">
        <v>0.2</v>
      </c>
      <c r="AA8" s="282"/>
      <c r="AB8" s="282"/>
      <c r="AC8" s="282"/>
      <c r="AD8" s="287">
        <v>80236</v>
      </c>
      <c r="AE8" s="287"/>
      <c r="AF8" s="287"/>
      <c r="AG8" s="287"/>
      <c r="AH8" s="287"/>
      <c r="AI8" s="287"/>
      <c r="AJ8" s="287"/>
      <c r="AK8" s="287"/>
      <c r="AL8" s="283">
        <v>0.4</v>
      </c>
      <c r="AM8" s="238"/>
      <c r="AN8" s="238"/>
      <c r="AO8" s="296"/>
      <c r="AP8" s="261" t="s">
        <v>123</v>
      </c>
      <c r="AQ8" s="1"/>
      <c r="AR8" s="1"/>
      <c r="AS8" s="1"/>
      <c r="AT8" s="1"/>
      <c r="AU8" s="1"/>
      <c r="AV8" s="1"/>
      <c r="AW8" s="1"/>
      <c r="AX8" s="1"/>
      <c r="AY8" s="1"/>
      <c r="AZ8" s="1"/>
      <c r="BA8" s="1"/>
      <c r="BB8" s="1"/>
      <c r="BC8" s="1"/>
      <c r="BD8" s="1"/>
      <c r="BE8" s="1"/>
      <c r="BF8" s="269"/>
      <c r="BG8" s="274">
        <v>119562</v>
      </c>
      <c r="BH8" s="217"/>
      <c r="BI8" s="217"/>
      <c r="BJ8" s="217"/>
      <c r="BK8" s="217"/>
      <c r="BL8" s="217"/>
      <c r="BM8" s="217"/>
      <c r="BN8" s="279"/>
      <c r="BO8" s="282">
        <v>0.9</v>
      </c>
      <c r="BP8" s="282"/>
      <c r="BQ8" s="282"/>
      <c r="BR8" s="282"/>
      <c r="BS8" s="287" t="s">
        <v>204</v>
      </c>
      <c r="BT8" s="287"/>
      <c r="BU8" s="287"/>
      <c r="BV8" s="287"/>
      <c r="BW8" s="287"/>
      <c r="BX8" s="287"/>
      <c r="BY8" s="287"/>
      <c r="BZ8" s="287"/>
      <c r="CA8" s="287"/>
      <c r="CB8" s="325"/>
      <c r="CD8" s="261" t="s">
        <v>339</v>
      </c>
      <c r="CE8" s="1"/>
      <c r="CF8" s="1"/>
      <c r="CG8" s="1"/>
      <c r="CH8" s="1"/>
      <c r="CI8" s="1"/>
      <c r="CJ8" s="1"/>
      <c r="CK8" s="1"/>
      <c r="CL8" s="1"/>
      <c r="CM8" s="1"/>
      <c r="CN8" s="1"/>
      <c r="CO8" s="1"/>
      <c r="CP8" s="1"/>
      <c r="CQ8" s="269"/>
      <c r="CR8" s="274">
        <v>13722978</v>
      </c>
      <c r="CS8" s="217"/>
      <c r="CT8" s="217"/>
      <c r="CU8" s="217"/>
      <c r="CV8" s="217"/>
      <c r="CW8" s="217"/>
      <c r="CX8" s="217"/>
      <c r="CY8" s="279"/>
      <c r="CZ8" s="282">
        <v>37.9</v>
      </c>
      <c r="DA8" s="282"/>
      <c r="DB8" s="282"/>
      <c r="DC8" s="282"/>
      <c r="DD8" s="288">
        <v>334635</v>
      </c>
      <c r="DE8" s="217"/>
      <c r="DF8" s="217"/>
      <c r="DG8" s="217"/>
      <c r="DH8" s="217"/>
      <c r="DI8" s="217"/>
      <c r="DJ8" s="217"/>
      <c r="DK8" s="217"/>
      <c r="DL8" s="217"/>
      <c r="DM8" s="217"/>
      <c r="DN8" s="217"/>
      <c r="DO8" s="217"/>
      <c r="DP8" s="279"/>
      <c r="DQ8" s="288">
        <v>7042523</v>
      </c>
      <c r="DR8" s="217"/>
      <c r="DS8" s="217"/>
      <c r="DT8" s="217"/>
      <c r="DU8" s="217"/>
      <c r="DV8" s="217"/>
      <c r="DW8" s="217"/>
      <c r="DX8" s="217"/>
      <c r="DY8" s="217"/>
      <c r="DZ8" s="217"/>
      <c r="EA8" s="217"/>
      <c r="EB8" s="217"/>
      <c r="EC8" s="326"/>
    </row>
    <row r="9" spans="2:143" ht="11.25" customHeight="1">
      <c r="B9" s="261" t="s">
        <v>338</v>
      </c>
      <c r="C9" s="1"/>
      <c r="D9" s="1"/>
      <c r="E9" s="1"/>
      <c r="F9" s="1"/>
      <c r="G9" s="1"/>
      <c r="H9" s="1"/>
      <c r="I9" s="1"/>
      <c r="J9" s="1"/>
      <c r="K9" s="1"/>
      <c r="L9" s="1"/>
      <c r="M9" s="1"/>
      <c r="N9" s="1"/>
      <c r="O9" s="1"/>
      <c r="P9" s="1"/>
      <c r="Q9" s="269"/>
      <c r="R9" s="274">
        <v>59733</v>
      </c>
      <c r="S9" s="217"/>
      <c r="T9" s="217"/>
      <c r="U9" s="217"/>
      <c r="V9" s="217"/>
      <c r="W9" s="217"/>
      <c r="X9" s="217"/>
      <c r="Y9" s="279"/>
      <c r="Z9" s="282">
        <v>0.2</v>
      </c>
      <c r="AA9" s="282"/>
      <c r="AB9" s="282"/>
      <c r="AC9" s="282"/>
      <c r="AD9" s="287">
        <v>59733</v>
      </c>
      <c r="AE9" s="287"/>
      <c r="AF9" s="287"/>
      <c r="AG9" s="287"/>
      <c r="AH9" s="287"/>
      <c r="AI9" s="287"/>
      <c r="AJ9" s="287"/>
      <c r="AK9" s="287"/>
      <c r="AL9" s="283">
        <v>0.3</v>
      </c>
      <c r="AM9" s="238"/>
      <c r="AN9" s="238"/>
      <c r="AO9" s="296"/>
      <c r="AP9" s="261" t="s">
        <v>340</v>
      </c>
      <c r="AQ9" s="1"/>
      <c r="AR9" s="1"/>
      <c r="AS9" s="1"/>
      <c r="AT9" s="1"/>
      <c r="AU9" s="1"/>
      <c r="AV9" s="1"/>
      <c r="AW9" s="1"/>
      <c r="AX9" s="1"/>
      <c r="AY9" s="1"/>
      <c r="AZ9" s="1"/>
      <c r="BA9" s="1"/>
      <c r="BB9" s="1"/>
      <c r="BC9" s="1"/>
      <c r="BD9" s="1"/>
      <c r="BE9" s="1"/>
      <c r="BF9" s="269"/>
      <c r="BG9" s="274">
        <v>3262413</v>
      </c>
      <c r="BH9" s="217"/>
      <c r="BI9" s="217"/>
      <c r="BJ9" s="217"/>
      <c r="BK9" s="217"/>
      <c r="BL9" s="217"/>
      <c r="BM9" s="217"/>
      <c r="BN9" s="279"/>
      <c r="BO9" s="282">
        <v>23.3</v>
      </c>
      <c r="BP9" s="282"/>
      <c r="BQ9" s="282"/>
      <c r="BR9" s="282"/>
      <c r="BS9" s="287" t="s">
        <v>204</v>
      </c>
      <c r="BT9" s="287"/>
      <c r="BU9" s="287"/>
      <c r="BV9" s="287"/>
      <c r="BW9" s="287"/>
      <c r="BX9" s="287"/>
      <c r="BY9" s="287"/>
      <c r="BZ9" s="287"/>
      <c r="CA9" s="287"/>
      <c r="CB9" s="325"/>
      <c r="CD9" s="261" t="s">
        <v>343</v>
      </c>
      <c r="CE9" s="1"/>
      <c r="CF9" s="1"/>
      <c r="CG9" s="1"/>
      <c r="CH9" s="1"/>
      <c r="CI9" s="1"/>
      <c r="CJ9" s="1"/>
      <c r="CK9" s="1"/>
      <c r="CL9" s="1"/>
      <c r="CM9" s="1"/>
      <c r="CN9" s="1"/>
      <c r="CO9" s="1"/>
      <c r="CP9" s="1"/>
      <c r="CQ9" s="269"/>
      <c r="CR9" s="274">
        <v>3505327</v>
      </c>
      <c r="CS9" s="217"/>
      <c r="CT9" s="217"/>
      <c r="CU9" s="217"/>
      <c r="CV9" s="217"/>
      <c r="CW9" s="217"/>
      <c r="CX9" s="217"/>
      <c r="CY9" s="279"/>
      <c r="CZ9" s="282">
        <v>9.6999999999999993</v>
      </c>
      <c r="DA9" s="282"/>
      <c r="DB9" s="282"/>
      <c r="DC9" s="282"/>
      <c r="DD9" s="288">
        <v>147115</v>
      </c>
      <c r="DE9" s="217"/>
      <c r="DF9" s="217"/>
      <c r="DG9" s="217"/>
      <c r="DH9" s="217"/>
      <c r="DI9" s="217"/>
      <c r="DJ9" s="217"/>
      <c r="DK9" s="217"/>
      <c r="DL9" s="217"/>
      <c r="DM9" s="217"/>
      <c r="DN9" s="217"/>
      <c r="DO9" s="217"/>
      <c r="DP9" s="279"/>
      <c r="DQ9" s="288">
        <v>2664482</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192</v>
      </c>
      <c r="AQ10" s="1"/>
      <c r="AR10" s="1"/>
      <c r="AS10" s="1"/>
      <c r="AT10" s="1"/>
      <c r="AU10" s="1"/>
      <c r="AV10" s="1"/>
      <c r="AW10" s="1"/>
      <c r="AX10" s="1"/>
      <c r="AY10" s="1"/>
      <c r="AZ10" s="1"/>
      <c r="BA10" s="1"/>
      <c r="BB10" s="1"/>
      <c r="BC10" s="1"/>
      <c r="BD10" s="1"/>
      <c r="BE10" s="1"/>
      <c r="BF10" s="269"/>
      <c r="BG10" s="274">
        <v>218615</v>
      </c>
      <c r="BH10" s="217"/>
      <c r="BI10" s="217"/>
      <c r="BJ10" s="217"/>
      <c r="BK10" s="217"/>
      <c r="BL10" s="217"/>
      <c r="BM10" s="217"/>
      <c r="BN10" s="279"/>
      <c r="BO10" s="282">
        <v>1.6</v>
      </c>
      <c r="BP10" s="282"/>
      <c r="BQ10" s="282"/>
      <c r="BR10" s="282"/>
      <c r="BS10" s="287">
        <v>36410</v>
      </c>
      <c r="BT10" s="287"/>
      <c r="BU10" s="287"/>
      <c r="BV10" s="287"/>
      <c r="BW10" s="287"/>
      <c r="BX10" s="287"/>
      <c r="BY10" s="287"/>
      <c r="BZ10" s="287"/>
      <c r="CA10" s="287"/>
      <c r="CB10" s="325"/>
      <c r="CD10" s="261" t="s">
        <v>231</v>
      </c>
      <c r="CE10" s="1"/>
      <c r="CF10" s="1"/>
      <c r="CG10" s="1"/>
      <c r="CH10" s="1"/>
      <c r="CI10" s="1"/>
      <c r="CJ10" s="1"/>
      <c r="CK10" s="1"/>
      <c r="CL10" s="1"/>
      <c r="CM10" s="1"/>
      <c r="CN10" s="1"/>
      <c r="CO10" s="1"/>
      <c r="CP10" s="1"/>
      <c r="CQ10" s="269"/>
      <c r="CR10" s="274">
        <v>37933</v>
      </c>
      <c r="CS10" s="217"/>
      <c r="CT10" s="217"/>
      <c r="CU10" s="217"/>
      <c r="CV10" s="217"/>
      <c r="CW10" s="217"/>
      <c r="CX10" s="217"/>
      <c r="CY10" s="279"/>
      <c r="CZ10" s="282">
        <v>0.1</v>
      </c>
      <c r="DA10" s="282"/>
      <c r="DB10" s="282"/>
      <c r="DC10" s="282"/>
      <c r="DD10" s="288" t="s">
        <v>204</v>
      </c>
      <c r="DE10" s="217"/>
      <c r="DF10" s="217"/>
      <c r="DG10" s="217"/>
      <c r="DH10" s="217"/>
      <c r="DI10" s="217"/>
      <c r="DJ10" s="217"/>
      <c r="DK10" s="217"/>
      <c r="DL10" s="217"/>
      <c r="DM10" s="217"/>
      <c r="DN10" s="217"/>
      <c r="DO10" s="217"/>
      <c r="DP10" s="279"/>
      <c r="DQ10" s="288">
        <v>29008</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1672384</v>
      </c>
      <c r="S11" s="217"/>
      <c r="T11" s="217"/>
      <c r="U11" s="217"/>
      <c r="V11" s="217"/>
      <c r="W11" s="217"/>
      <c r="X11" s="217"/>
      <c r="Y11" s="279"/>
      <c r="Z11" s="283">
        <v>4.5</v>
      </c>
      <c r="AA11" s="238"/>
      <c r="AB11" s="238"/>
      <c r="AC11" s="285"/>
      <c r="AD11" s="288">
        <v>1672384</v>
      </c>
      <c r="AE11" s="217"/>
      <c r="AF11" s="217"/>
      <c r="AG11" s="217"/>
      <c r="AH11" s="217"/>
      <c r="AI11" s="217"/>
      <c r="AJ11" s="217"/>
      <c r="AK11" s="279"/>
      <c r="AL11" s="283">
        <v>8.1</v>
      </c>
      <c r="AM11" s="238"/>
      <c r="AN11" s="238"/>
      <c r="AO11" s="296"/>
      <c r="AP11" s="261" t="s">
        <v>345</v>
      </c>
      <c r="AQ11" s="1"/>
      <c r="AR11" s="1"/>
      <c r="AS11" s="1"/>
      <c r="AT11" s="1"/>
      <c r="AU11" s="1"/>
      <c r="AV11" s="1"/>
      <c r="AW11" s="1"/>
      <c r="AX11" s="1"/>
      <c r="AY11" s="1"/>
      <c r="AZ11" s="1"/>
      <c r="BA11" s="1"/>
      <c r="BB11" s="1"/>
      <c r="BC11" s="1"/>
      <c r="BD11" s="1"/>
      <c r="BE11" s="1"/>
      <c r="BF11" s="269"/>
      <c r="BG11" s="274">
        <v>1840426</v>
      </c>
      <c r="BH11" s="217"/>
      <c r="BI11" s="217"/>
      <c r="BJ11" s="217"/>
      <c r="BK11" s="217"/>
      <c r="BL11" s="217"/>
      <c r="BM11" s="217"/>
      <c r="BN11" s="279"/>
      <c r="BO11" s="282">
        <v>13.1</v>
      </c>
      <c r="BP11" s="282"/>
      <c r="BQ11" s="282"/>
      <c r="BR11" s="282"/>
      <c r="BS11" s="287">
        <v>525894</v>
      </c>
      <c r="BT11" s="287"/>
      <c r="BU11" s="287"/>
      <c r="BV11" s="287"/>
      <c r="BW11" s="287"/>
      <c r="BX11" s="287"/>
      <c r="BY11" s="287"/>
      <c r="BZ11" s="287"/>
      <c r="CA11" s="287"/>
      <c r="CB11" s="325"/>
      <c r="CD11" s="261" t="s">
        <v>348</v>
      </c>
      <c r="CE11" s="1"/>
      <c r="CF11" s="1"/>
      <c r="CG11" s="1"/>
      <c r="CH11" s="1"/>
      <c r="CI11" s="1"/>
      <c r="CJ11" s="1"/>
      <c r="CK11" s="1"/>
      <c r="CL11" s="1"/>
      <c r="CM11" s="1"/>
      <c r="CN11" s="1"/>
      <c r="CO11" s="1"/>
      <c r="CP11" s="1"/>
      <c r="CQ11" s="269"/>
      <c r="CR11" s="274">
        <v>2095581</v>
      </c>
      <c r="CS11" s="217"/>
      <c r="CT11" s="217"/>
      <c r="CU11" s="217"/>
      <c r="CV11" s="217"/>
      <c r="CW11" s="217"/>
      <c r="CX11" s="217"/>
      <c r="CY11" s="279"/>
      <c r="CZ11" s="282">
        <v>5.8</v>
      </c>
      <c r="DA11" s="282"/>
      <c r="DB11" s="282"/>
      <c r="DC11" s="282"/>
      <c r="DD11" s="288">
        <v>431585</v>
      </c>
      <c r="DE11" s="217"/>
      <c r="DF11" s="217"/>
      <c r="DG11" s="217"/>
      <c r="DH11" s="217"/>
      <c r="DI11" s="217"/>
      <c r="DJ11" s="217"/>
      <c r="DK11" s="217"/>
      <c r="DL11" s="217"/>
      <c r="DM11" s="217"/>
      <c r="DN11" s="217"/>
      <c r="DO11" s="217"/>
      <c r="DP11" s="279"/>
      <c r="DQ11" s="288">
        <v>749223</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v>22905</v>
      </c>
      <c r="S12" s="217"/>
      <c r="T12" s="217"/>
      <c r="U12" s="217"/>
      <c r="V12" s="217"/>
      <c r="W12" s="217"/>
      <c r="X12" s="217"/>
      <c r="Y12" s="279"/>
      <c r="Z12" s="282">
        <v>0.1</v>
      </c>
      <c r="AA12" s="282"/>
      <c r="AB12" s="282"/>
      <c r="AC12" s="282"/>
      <c r="AD12" s="287">
        <v>22905</v>
      </c>
      <c r="AE12" s="287"/>
      <c r="AF12" s="287"/>
      <c r="AG12" s="287"/>
      <c r="AH12" s="287"/>
      <c r="AI12" s="287"/>
      <c r="AJ12" s="287"/>
      <c r="AK12" s="287"/>
      <c r="AL12" s="283">
        <v>0.1</v>
      </c>
      <c r="AM12" s="238"/>
      <c r="AN12" s="238"/>
      <c r="AO12" s="296"/>
      <c r="AP12" s="261" t="s">
        <v>349</v>
      </c>
      <c r="AQ12" s="1"/>
      <c r="AR12" s="1"/>
      <c r="AS12" s="1"/>
      <c r="AT12" s="1"/>
      <c r="AU12" s="1"/>
      <c r="AV12" s="1"/>
      <c r="AW12" s="1"/>
      <c r="AX12" s="1"/>
      <c r="AY12" s="1"/>
      <c r="AZ12" s="1"/>
      <c r="BA12" s="1"/>
      <c r="BB12" s="1"/>
      <c r="BC12" s="1"/>
      <c r="BD12" s="1"/>
      <c r="BE12" s="1"/>
      <c r="BF12" s="269"/>
      <c r="BG12" s="274">
        <v>7848911</v>
      </c>
      <c r="BH12" s="217"/>
      <c r="BI12" s="217"/>
      <c r="BJ12" s="217"/>
      <c r="BK12" s="217"/>
      <c r="BL12" s="217"/>
      <c r="BM12" s="217"/>
      <c r="BN12" s="279"/>
      <c r="BO12" s="282">
        <v>56</v>
      </c>
      <c r="BP12" s="282"/>
      <c r="BQ12" s="282"/>
      <c r="BR12" s="282"/>
      <c r="BS12" s="287" t="s">
        <v>204</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449355</v>
      </c>
      <c r="CS12" s="217"/>
      <c r="CT12" s="217"/>
      <c r="CU12" s="217"/>
      <c r="CV12" s="217"/>
      <c r="CW12" s="217"/>
      <c r="CX12" s="217"/>
      <c r="CY12" s="279"/>
      <c r="CZ12" s="282">
        <v>1.2</v>
      </c>
      <c r="DA12" s="282"/>
      <c r="DB12" s="282"/>
      <c r="DC12" s="282"/>
      <c r="DD12" s="288" t="s">
        <v>204</v>
      </c>
      <c r="DE12" s="217"/>
      <c r="DF12" s="217"/>
      <c r="DG12" s="217"/>
      <c r="DH12" s="217"/>
      <c r="DI12" s="217"/>
      <c r="DJ12" s="217"/>
      <c r="DK12" s="217"/>
      <c r="DL12" s="217"/>
      <c r="DM12" s="217"/>
      <c r="DN12" s="217"/>
      <c r="DO12" s="217"/>
      <c r="DP12" s="279"/>
      <c r="DQ12" s="288">
        <v>400644</v>
      </c>
      <c r="DR12" s="217"/>
      <c r="DS12" s="217"/>
      <c r="DT12" s="217"/>
      <c r="DU12" s="217"/>
      <c r="DV12" s="217"/>
      <c r="DW12" s="217"/>
      <c r="DX12" s="217"/>
      <c r="DY12" s="217"/>
      <c r="DZ12" s="217"/>
      <c r="EA12" s="217"/>
      <c r="EB12" s="217"/>
      <c r="EC12" s="326"/>
    </row>
    <row r="13" spans="2:143" ht="11.25" customHeight="1">
      <c r="B13" s="261" t="s">
        <v>350</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352</v>
      </c>
      <c r="AQ13" s="1"/>
      <c r="AR13" s="1"/>
      <c r="AS13" s="1"/>
      <c r="AT13" s="1"/>
      <c r="AU13" s="1"/>
      <c r="AV13" s="1"/>
      <c r="AW13" s="1"/>
      <c r="AX13" s="1"/>
      <c r="AY13" s="1"/>
      <c r="AZ13" s="1"/>
      <c r="BA13" s="1"/>
      <c r="BB13" s="1"/>
      <c r="BC13" s="1"/>
      <c r="BD13" s="1"/>
      <c r="BE13" s="1"/>
      <c r="BF13" s="269"/>
      <c r="BG13" s="274">
        <v>7814818</v>
      </c>
      <c r="BH13" s="217"/>
      <c r="BI13" s="217"/>
      <c r="BJ13" s="217"/>
      <c r="BK13" s="217"/>
      <c r="BL13" s="217"/>
      <c r="BM13" s="217"/>
      <c r="BN13" s="279"/>
      <c r="BO13" s="282">
        <v>55.7</v>
      </c>
      <c r="BP13" s="282"/>
      <c r="BQ13" s="282"/>
      <c r="BR13" s="282"/>
      <c r="BS13" s="287" t="s">
        <v>204</v>
      </c>
      <c r="BT13" s="287"/>
      <c r="BU13" s="287"/>
      <c r="BV13" s="287"/>
      <c r="BW13" s="287"/>
      <c r="BX13" s="287"/>
      <c r="BY13" s="287"/>
      <c r="BZ13" s="287"/>
      <c r="CA13" s="287"/>
      <c r="CB13" s="325"/>
      <c r="CD13" s="261" t="s">
        <v>353</v>
      </c>
      <c r="CE13" s="1"/>
      <c r="CF13" s="1"/>
      <c r="CG13" s="1"/>
      <c r="CH13" s="1"/>
      <c r="CI13" s="1"/>
      <c r="CJ13" s="1"/>
      <c r="CK13" s="1"/>
      <c r="CL13" s="1"/>
      <c r="CM13" s="1"/>
      <c r="CN13" s="1"/>
      <c r="CO13" s="1"/>
      <c r="CP13" s="1"/>
      <c r="CQ13" s="269"/>
      <c r="CR13" s="274">
        <v>2839533</v>
      </c>
      <c r="CS13" s="217"/>
      <c r="CT13" s="217"/>
      <c r="CU13" s="217"/>
      <c r="CV13" s="217"/>
      <c r="CW13" s="217"/>
      <c r="CX13" s="217"/>
      <c r="CY13" s="279"/>
      <c r="CZ13" s="282">
        <v>7.8</v>
      </c>
      <c r="DA13" s="282"/>
      <c r="DB13" s="282"/>
      <c r="DC13" s="282"/>
      <c r="DD13" s="288">
        <v>1342908</v>
      </c>
      <c r="DE13" s="217"/>
      <c r="DF13" s="217"/>
      <c r="DG13" s="217"/>
      <c r="DH13" s="217"/>
      <c r="DI13" s="217"/>
      <c r="DJ13" s="217"/>
      <c r="DK13" s="217"/>
      <c r="DL13" s="217"/>
      <c r="DM13" s="217"/>
      <c r="DN13" s="217"/>
      <c r="DO13" s="217"/>
      <c r="DP13" s="279"/>
      <c r="DQ13" s="288">
        <v>1199081</v>
      </c>
      <c r="DR13" s="217"/>
      <c r="DS13" s="217"/>
      <c r="DT13" s="217"/>
      <c r="DU13" s="217"/>
      <c r="DV13" s="217"/>
      <c r="DW13" s="217"/>
      <c r="DX13" s="217"/>
      <c r="DY13" s="217"/>
      <c r="DZ13" s="217"/>
      <c r="EA13" s="217"/>
      <c r="EB13" s="217"/>
      <c r="EC13" s="326"/>
    </row>
    <row r="14" spans="2:143" ht="11.25" customHeight="1">
      <c r="B14" s="261" t="s">
        <v>355</v>
      </c>
      <c r="C14" s="1"/>
      <c r="D14" s="1"/>
      <c r="E14" s="1"/>
      <c r="F14" s="1"/>
      <c r="G14" s="1"/>
      <c r="H14" s="1"/>
      <c r="I14" s="1"/>
      <c r="J14" s="1"/>
      <c r="K14" s="1"/>
      <c r="L14" s="1"/>
      <c r="M14" s="1"/>
      <c r="N14" s="1"/>
      <c r="O14" s="1"/>
      <c r="P14" s="1"/>
      <c r="Q14" s="269"/>
      <c r="R14" s="274" t="s">
        <v>204</v>
      </c>
      <c r="S14" s="217"/>
      <c r="T14" s="217"/>
      <c r="U14" s="217"/>
      <c r="V14" s="217"/>
      <c r="W14" s="217"/>
      <c r="X14" s="217"/>
      <c r="Y14" s="279"/>
      <c r="Z14" s="282" t="s">
        <v>204</v>
      </c>
      <c r="AA14" s="282"/>
      <c r="AB14" s="282"/>
      <c r="AC14" s="282"/>
      <c r="AD14" s="287" t="s">
        <v>204</v>
      </c>
      <c r="AE14" s="287"/>
      <c r="AF14" s="287"/>
      <c r="AG14" s="287"/>
      <c r="AH14" s="287"/>
      <c r="AI14" s="287"/>
      <c r="AJ14" s="287"/>
      <c r="AK14" s="287"/>
      <c r="AL14" s="283" t="s">
        <v>204</v>
      </c>
      <c r="AM14" s="238"/>
      <c r="AN14" s="238"/>
      <c r="AO14" s="296"/>
      <c r="AP14" s="261" t="s">
        <v>222</v>
      </c>
      <c r="AQ14" s="1"/>
      <c r="AR14" s="1"/>
      <c r="AS14" s="1"/>
      <c r="AT14" s="1"/>
      <c r="AU14" s="1"/>
      <c r="AV14" s="1"/>
      <c r="AW14" s="1"/>
      <c r="AX14" s="1"/>
      <c r="AY14" s="1"/>
      <c r="AZ14" s="1"/>
      <c r="BA14" s="1"/>
      <c r="BB14" s="1"/>
      <c r="BC14" s="1"/>
      <c r="BD14" s="1"/>
      <c r="BE14" s="1"/>
      <c r="BF14" s="269"/>
      <c r="BG14" s="274">
        <v>292676</v>
      </c>
      <c r="BH14" s="217"/>
      <c r="BI14" s="217"/>
      <c r="BJ14" s="217"/>
      <c r="BK14" s="217"/>
      <c r="BL14" s="217"/>
      <c r="BM14" s="217"/>
      <c r="BN14" s="279"/>
      <c r="BO14" s="282">
        <v>2.1</v>
      </c>
      <c r="BP14" s="282"/>
      <c r="BQ14" s="282"/>
      <c r="BR14" s="282"/>
      <c r="BS14" s="287" t="s">
        <v>204</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1166629</v>
      </c>
      <c r="CS14" s="217"/>
      <c r="CT14" s="217"/>
      <c r="CU14" s="217"/>
      <c r="CV14" s="217"/>
      <c r="CW14" s="217"/>
      <c r="CX14" s="217"/>
      <c r="CY14" s="279"/>
      <c r="CZ14" s="282">
        <v>3.2</v>
      </c>
      <c r="DA14" s="282"/>
      <c r="DB14" s="282"/>
      <c r="DC14" s="282"/>
      <c r="DD14" s="288">
        <v>175032</v>
      </c>
      <c r="DE14" s="217"/>
      <c r="DF14" s="217"/>
      <c r="DG14" s="217"/>
      <c r="DH14" s="217"/>
      <c r="DI14" s="217"/>
      <c r="DJ14" s="217"/>
      <c r="DK14" s="217"/>
      <c r="DL14" s="217"/>
      <c r="DM14" s="217"/>
      <c r="DN14" s="217"/>
      <c r="DO14" s="217"/>
      <c r="DP14" s="279"/>
      <c r="DQ14" s="288">
        <v>1011075</v>
      </c>
      <c r="DR14" s="217"/>
      <c r="DS14" s="217"/>
      <c r="DT14" s="217"/>
      <c r="DU14" s="217"/>
      <c r="DV14" s="217"/>
      <c r="DW14" s="217"/>
      <c r="DX14" s="217"/>
      <c r="DY14" s="217"/>
      <c r="DZ14" s="217"/>
      <c r="EA14" s="217"/>
      <c r="EB14" s="217"/>
      <c r="EC14" s="326"/>
    </row>
    <row r="15" spans="2:143" ht="11.25" customHeight="1">
      <c r="B15" s="261" t="s">
        <v>324</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356</v>
      </c>
      <c r="AQ15" s="1"/>
      <c r="AR15" s="1"/>
      <c r="AS15" s="1"/>
      <c r="AT15" s="1"/>
      <c r="AU15" s="1"/>
      <c r="AV15" s="1"/>
      <c r="AW15" s="1"/>
      <c r="AX15" s="1"/>
      <c r="AY15" s="1"/>
      <c r="AZ15" s="1"/>
      <c r="BA15" s="1"/>
      <c r="BB15" s="1"/>
      <c r="BC15" s="1"/>
      <c r="BD15" s="1"/>
      <c r="BE15" s="1"/>
      <c r="BF15" s="269"/>
      <c r="BG15" s="274">
        <v>444484</v>
      </c>
      <c r="BH15" s="217"/>
      <c r="BI15" s="217"/>
      <c r="BJ15" s="217"/>
      <c r="BK15" s="217"/>
      <c r="BL15" s="217"/>
      <c r="BM15" s="217"/>
      <c r="BN15" s="279"/>
      <c r="BO15" s="282">
        <v>3.2</v>
      </c>
      <c r="BP15" s="282"/>
      <c r="BQ15" s="282"/>
      <c r="BR15" s="282"/>
      <c r="BS15" s="287" t="s">
        <v>204</v>
      </c>
      <c r="BT15" s="287"/>
      <c r="BU15" s="287"/>
      <c r="BV15" s="287"/>
      <c r="BW15" s="287"/>
      <c r="BX15" s="287"/>
      <c r="BY15" s="287"/>
      <c r="BZ15" s="287"/>
      <c r="CA15" s="287"/>
      <c r="CB15" s="325"/>
      <c r="CD15" s="261" t="s">
        <v>357</v>
      </c>
      <c r="CE15" s="1"/>
      <c r="CF15" s="1"/>
      <c r="CG15" s="1"/>
      <c r="CH15" s="1"/>
      <c r="CI15" s="1"/>
      <c r="CJ15" s="1"/>
      <c r="CK15" s="1"/>
      <c r="CL15" s="1"/>
      <c r="CM15" s="1"/>
      <c r="CN15" s="1"/>
      <c r="CO15" s="1"/>
      <c r="CP15" s="1"/>
      <c r="CQ15" s="269"/>
      <c r="CR15" s="274">
        <v>4474810</v>
      </c>
      <c r="CS15" s="217"/>
      <c r="CT15" s="217"/>
      <c r="CU15" s="217"/>
      <c r="CV15" s="217"/>
      <c r="CW15" s="217"/>
      <c r="CX15" s="217"/>
      <c r="CY15" s="279"/>
      <c r="CZ15" s="282">
        <v>12.4</v>
      </c>
      <c r="DA15" s="282"/>
      <c r="DB15" s="282"/>
      <c r="DC15" s="282"/>
      <c r="DD15" s="288">
        <v>1401651</v>
      </c>
      <c r="DE15" s="217"/>
      <c r="DF15" s="217"/>
      <c r="DG15" s="217"/>
      <c r="DH15" s="217"/>
      <c r="DI15" s="217"/>
      <c r="DJ15" s="217"/>
      <c r="DK15" s="217"/>
      <c r="DL15" s="217"/>
      <c r="DM15" s="217"/>
      <c r="DN15" s="217"/>
      <c r="DO15" s="217"/>
      <c r="DP15" s="279"/>
      <c r="DQ15" s="288">
        <v>2828035</v>
      </c>
      <c r="DR15" s="217"/>
      <c r="DS15" s="217"/>
      <c r="DT15" s="217"/>
      <c r="DU15" s="217"/>
      <c r="DV15" s="217"/>
      <c r="DW15" s="217"/>
      <c r="DX15" s="217"/>
      <c r="DY15" s="217"/>
      <c r="DZ15" s="217"/>
      <c r="EA15" s="217"/>
      <c r="EB15" s="217"/>
      <c r="EC15" s="326"/>
    </row>
    <row r="16" spans="2:143" ht="11.25" customHeight="1">
      <c r="B16" s="261" t="s">
        <v>358</v>
      </c>
      <c r="C16" s="1"/>
      <c r="D16" s="1"/>
      <c r="E16" s="1"/>
      <c r="F16" s="1"/>
      <c r="G16" s="1"/>
      <c r="H16" s="1"/>
      <c r="I16" s="1"/>
      <c r="J16" s="1"/>
      <c r="K16" s="1"/>
      <c r="L16" s="1"/>
      <c r="M16" s="1"/>
      <c r="N16" s="1"/>
      <c r="O16" s="1"/>
      <c r="P16" s="1"/>
      <c r="Q16" s="269"/>
      <c r="R16" s="274">
        <v>18524</v>
      </c>
      <c r="S16" s="217"/>
      <c r="T16" s="217"/>
      <c r="U16" s="217"/>
      <c r="V16" s="217"/>
      <c r="W16" s="217"/>
      <c r="X16" s="217"/>
      <c r="Y16" s="279"/>
      <c r="Z16" s="282">
        <v>0.1</v>
      </c>
      <c r="AA16" s="282"/>
      <c r="AB16" s="282"/>
      <c r="AC16" s="282"/>
      <c r="AD16" s="287">
        <v>18524</v>
      </c>
      <c r="AE16" s="287"/>
      <c r="AF16" s="287"/>
      <c r="AG16" s="287"/>
      <c r="AH16" s="287"/>
      <c r="AI16" s="287"/>
      <c r="AJ16" s="287"/>
      <c r="AK16" s="287"/>
      <c r="AL16" s="283">
        <v>0.1</v>
      </c>
      <c r="AM16" s="238"/>
      <c r="AN16" s="238"/>
      <c r="AO16" s="296"/>
      <c r="AP16" s="261" t="s">
        <v>359</v>
      </c>
      <c r="AQ16" s="1"/>
      <c r="AR16" s="1"/>
      <c r="AS16" s="1"/>
      <c r="AT16" s="1"/>
      <c r="AU16" s="1"/>
      <c r="AV16" s="1"/>
      <c r="AW16" s="1"/>
      <c r="AX16" s="1"/>
      <c r="AY16" s="1"/>
      <c r="AZ16" s="1"/>
      <c r="BA16" s="1"/>
      <c r="BB16" s="1"/>
      <c r="BC16" s="1"/>
      <c r="BD16" s="1"/>
      <c r="BE16" s="1"/>
      <c r="BF16" s="269"/>
      <c r="BG16" s="274">
        <v>89</v>
      </c>
      <c r="BH16" s="217"/>
      <c r="BI16" s="217"/>
      <c r="BJ16" s="217"/>
      <c r="BK16" s="217"/>
      <c r="BL16" s="217"/>
      <c r="BM16" s="217"/>
      <c r="BN16" s="279"/>
      <c r="BO16" s="282">
        <v>0</v>
      </c>
      <c r="BP16" s="282"/>
      <c r="BQ16" s="282"/>
      <c r="BR16" s="282"/>
      <c r="BS16" s="287" t="s">
        <v>204</v>
      </c>
      <c r="BT16" s="287"/>
      <c r="BU16" s="287"/>
      <c r="BV16" s="287"/>
      <c r="BW16" s="287"/>
      <c r="BX16" s="287"/>
      <c r="BY16" s="287"/>
      <c r="BZ16" s="287"/>
      <c r="CA16" s="287"/>
      <c r="CB16" s="325"/>
      <c r="CD16" s="261" t="s">
        <v>360</v>
      </c>
      <c r="CE16" s="1"/>
      <c r="CF16" s="1"/>
      <c r="CG16" s="1"/>
      <c r="CH16" s="1"/>
      <c r="CI16" s="1"/>
      <c r="CJ16" s="1"/>
      <c r="CK16" s="1"/>
      <c r="CL16" s="1"/>
      <c r="CM16" s="1"/>
      <c r="CN16" s="1"/>
      <c r="CO16" s="1"/>
      <c r="CP16" s="1"/>
      <c r="CQ16" s="269"/>
      <c r="CR16" s="274">
        <v>8622</v>
      </c>
      <c r="CS16" s="217"/>
      <c r="CT16" s="217"/>
      <c r="CU16" s="217"/>
      <c r="CV16" s="217"/>
      <c r="CW16" s="217"/>
      <c r="CX16" s="217"/>
      <c r="CY16" s="279"/>
      <c r="CZ16" s="282">
        <v>0</v>
      </c>
      <c r="DA16" s="282"/>
      <c r="DB16" s="282"/>
      <c r="DC16" s="282"/>
      <c r="DD16" s="288" t="s">
        <v>204</v>
      </c>
      <c r="DE16" s="217"/>
      <c r="DF16" s="217"/>
      <c r="DG16" s="217"/>
      <c r="DH16" s="217"/>
      <c r="DI16" s="217"/>
      <c r="DJ16" s="217"/>
      <c r="DK16" s="217"/>
      <c r="DL16" s="217"/>
      <c r="DM16" s="217"/>
      <c r="DN16" s="217"/>
      <c r="DO16" s="217"/>
      <c r="DP16" s="279"/>
      <c r="DQ16" s="288">
        <v>72</v>
      </c>
      <c r="DR16" s="217"/>
      <c r="DS16" s="217"/>
      <c r="DT16" s="217"/>
      <c r="DU16" s="217"/>
      <c r="DV16" s="217"/>
      <c r="DW16" s="217"/>
      <c r="DX16" s="217"/>
      <c r="DY16" s="217"/>
      <c r="DZ16" s="217"/>
      <c r="EA16" s="217"/>
      <c r="EB16" s="217"/>
      <c r="EC16" s="326"/>
    </row>
    <row r="17" spans="2:133" ht="11.25" customHeight="1">
      <c r="B17" s="261" t="s">
        <v>361</v>
      </c>
      <c r="C17" s="1"/>
      <c r="D17" s="1"/>
      <c r="E17" s="1"/>
      <c r="F17" s="1"/>
      <c r="G17" s="1"/>
      <c r="H17" s="1"/>
      <c r="I17" s="1"/>
      <c r="J17" s="1"/>
      <c r="K17" s="1"/>
      <c r="L17" s="1"/>
      <c r="M17" s="1"/>
      <c r="N17" s="1"/>
      <c r="O17" s="1"/>
      <c r="P17" s="1"/>
      <c r="Q17" s="269"/>
      <c r="R17" s="274">
        <v>202939</v>
      </c>
      <c r="S17" s="217"/>
      <c r="T17" s="217"/>
      <c r="U17" s="217"/>
      <c r="V17" s="217"/>
      <c r="W17" s="217"/>
      <c r="X17" s="217"/>
      <c r="Y17" s="279"/>
      <c r="Z17" s="282">
        <v>0.5</v>
      </c>
      <c r="AA17" s="282"/>
      <c r="AB17" s="282"/>
      <c r="AC17" s="282"/>
      <c r="AD17" s="287">
        <v>202939</v>
      </c>
      <c r="AE17" s="287"/>
      <c r="AF17" s="287"/>
      <c r="AG17" s="287"/>
      <c r="AH17" s="287"/>
      <c r="AI17" s="287"/>
      <c r="AJ17" s="287"/>
      <c r="AK17" s="287"/>
      <c r="AL17" s="283">
        <v>1</v>
      </c>
      <c r="AM17" s="238"/>
      <c r="AN17" s="238"/>
      <c r="AO17" s="296"/>
      <c r="AP17" s="261" t="s">
        <v>362</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364</v>
      </c>
      <c r="CE17" s="1"/>
      <c r="CF17" s="1"/>
      <c r="CG17" s="1"/>
      <c r="CH17" s="1"/>
      <c r="CI17" s="1"/>
      <c r="CJ17" s="1"/>
      <c r="CK17" s="1"/>
      <c r="CL17" s="1"/>
      <c r="CM17" s="1"/>
      <c r="CN17" s="1"/>
      <c r="CO17" s="1"/>
      <c r="CP17" s="1"/>
      <c r="CQ17" s="269"/>
      <c r="CR17" s="274">
        <v>3426262</v>
      </c>
      <c r="CS17" s="217"/>
      <c r="CT17" s="217"/>
      <c r="CU17" s="217"/>
      <c r="CV17" s="217"/>
      <c r="CW17" s="217"/>
      <c r="CX17" s="217"/>
      <c r="CY17" s="279"/>
      <c r="CZ17" s="282">
        <v>9.5</v>
      </c>
      <c r="DA17" s="282"/>
      <c r="DB17" s="282"/>
      <c r="DC17" s="282"/>
      <c r="DD17" s="288" t="s">
        <v>204</v>
      </c>
      <c r="DE17" s="217"/>
      <c r="DF17" s="217"/>
      <c r="DG17" s="217"/>
      <c r="DH17" s="217"/>
      <c r="DI17" s="217"/>
      <c r="DJ17" s="217"/>
      <c r="DK17" s="217"/>
      <c r="DL17" s="217"/>
      <c r="DM17" s="217"/>
      <c r="DN17" s="217"/>
      <c r="DO17" s="217"/>
      <c r="DP17" s="279"/>
      <c r="DQ17" s="288">
        <v>3348331</v>
      </c>
      <c r="DR17" s="217"/>
      <c r="DS17" s="217"/>
      <c r="DT17" s="217"/>
      <c r="DU17" s="217"/>
      <c r="DV17" s="217"/>
      <c r="DW17" s="217"/>
      <c r="DX17" s="217"/>
      <c r="DY17" s="217"/>
      <c r="DZ17" s="217"/>
      <c r="EA17" s="217"/>
      <c r="EB17" s="217"/>
      <c r="EC17" s="326"/>
    </row>
    <row r="18" spans="2:133" ht="11.25" customHeight="1">
      <c r="B18" s="261" t="s">
        <v>365</v>
      </c>
      <c r="C18" s="1"/>
      <c r="D18" s="1"/>
      <c r="E18" s="1"/>
      <c r="F18" s="1"/>
      <c r="G18" s="1"/>
      <c r="H18" s="1"/>
      <c r="I18" s="1"/>
      <c r="J18" s="1"/>
      <c r="K18" s="1"/>
      <c r="L18" s="1"/>
      <c r="M18" s="1"/>
      <c r="N18" s="1"/>
      <c r="O18" s="1"/>
      <c r="P18" s="1"/>
      <c r="Q18" s="269"/>
      <c r="R18" s="274">
        <v>61914</v>
      </c>
      <c r="S18" s="217"/>
      <c r="T18" s="217"/>
      <c r="U18" s="217"/>
      <c r="V18" s="217"/>
      <c r="W18" s="217"/>
      <c r="X18" s="217"/>
      <c r="Y18" s="279"/>
      <c r="Z18" s="282">
        <v>0.2</v>
      </c>
      <c r="AA18" s="282"/>
      <c r="AB18" s="282"/>
      <c r="AC18" s="282"/>
      <c r="AD18" s="287">
        <v>61914</v>
      </c>
      <c r="AE18" s="287"/>
      <c r="AF18" s="287"/>
      <c r="AG18" s="287"/>
      <c r="AH18" s="287"/>
      <c r="AI18" s="287"/>
      <c r="AJ18" s="287"/>
      <c r="AK18" s="287"/>
      <c r="AL18" s="283">
        <v>0.3</v>
      </c>
      <c r="AM18" s="238"/>
      <c r="AN18" s="238"/>
      <c r="AO18" s="296"/>
      <c r="AP18" s="261" t="s">
        <v>96</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366</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367</v>
      </c>
      <c r="C19" s="1"/>
      <c r="D19" s="1"/>
      <c r="E19" s="1"/>
      <c r="F19" s="1"/>
      <c r="G19" s="1"/>
      <c r="H19" s="1"/>
      <c r="I19" s="1"/>
      <c r="J19" s="1"/>
      <c r="K19" s="1"/>
      <c r="L19" s="1"/>
      <c r="M19" s="1"/>
      <c r="N19" s="1"/>
      <c r="O19" s="1"/>
      <c r="P19" s="1"/>
      <c r="Q19" s="269"/>
      <c r="R19" s="274">
        <v>51188</v>
      </c>
      <c r="S19" s="217"/>
      <c r="T19" s="217"/>
      <c r="U19" s="217"/>
      <c r="V19" s="217"/>
      <c r="W19" s="217"/>
      <c r="X19" s="217"/>
      <c r="Y19" s="279"/>
      <c r="Z19" s="282">
        <v>0.1</v>
      </c>
      <c r="AA19" s="282"/>
      <c r="AB19" s="282"/>
      <c r="AC19" s="282"/>
      <c r="AD19" s="287">
        <v>51188</v>
      </c>
      <c r="AE19" s="287"/>
      <c r="AF19" s="287"/>
      <c r="AG19" s="287"/>
      <c r="AH19" s="287"/>
      <c r="AI19" s="287"/>
      <c r="AJ19" s="287"/>
      <c r="AK19" s="287"/>
      <c r="AL19" s="283">
        <v>0.2</v>
      </c>
      <c r="AM19" s="238"/>
      <c r="AN19" s="238"/>
      <c r="AO19" s="296"/>
      <c r="AP19" s="261" t="s">
        <v>259</v>
      </c>
      <c r="AQ19" s="1"/>
      <c r="AR19" s="1"/>
      <c r="AS19" s="1"/>
      <c r="AT19" s="1"/>
      <c r="AU19" s="1"/>
      <c r="AV19" s="1"/>
      <c r="AW19" s="1"/>
      <c r="AX19" s="1"/>
      <c r="AY19" s="1"/>
      <c r="AZ19" s="1"/>
      <c r="BA19" s="1"/>
      <c r="BB19" s="1"/>
      <c r="BC19" s="1"/>
      <c r="BD19" s="1"/>
      <c r="BE19" s="1"/>
      <c r="BF19" s="269"/>
      <c r="BG19" s="274">
        <v>1046</v>
      </c>
      <c r="BH19" s="217"/>
      <c r="BI19" s="217"/>
      <c r="BJ19" s="217"/>
      <c r="BK19" s="217"/>
      <c r="BL19" s="217"/>
      <c r="BM19" s="217"/>
      <c r="BN19" s="279"/>
      <c r="BO19" s="282">
        <v>0</v>
      </c>
      <c r="BP19" s="282"/>
      <c r="BQ19" s="282"/>
      <c r="BR19" s="282"/>
      <c r="BS19" s="287" t="s">
        <v>204</v>
      </c>
      <c r="BT19" s="287"/>
      <c r="BU19" s="287"/>
      <c r="BV19" s="287"/>
      <c r="BW19" s="287"/>
      <c r="BX19" s="287"/>
      <c r="BY19" s="287"/>
      <c r="BZ19" s="287"/>
      <c r="CA19" s="287"/>
      <c r="CB19" s="325"/>
      <c r="CD19" s="261" t="s">
        <v>368</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369</v>
      </c>
      <c r="C20" s="266"/>
      <c r="D20" s="266"/>
      <c r="E20" s="266"/>
      <c r="F20" s="266"/>
      <c r="G20" s="266"/>
      <c r="H20" s="266"/>
      <c r="I20" s="266"/>
      <c r="J20" s="266"/>
      <c r="K20" s="266"/>
      <c r="L20" s="266"/>
      <c r="M20" s="266"/>
      <c r="N20" s="266"/>
      <c r="O20" s="266"/>
      <c r="P20" s="266"/>
      <c r="Q20" s="270"/>
      <c r="R20" s="274">
        <v>10726</v>
      </c>
      <c r="S20" s="217"/>
      <c r="T20" s="217"/>
      <c r="U20" s="217"/>
      <c r="V20" s="217"/>
      <c r="W20" s="217"/>
      <c r="X20" s="217"/>
      <c r="Y20" s="279"/>
      <c r="Z20" s="282">
        <v>0</v>
      </c>
      <c r="AA20" s="282"/>
      <c r="AB20" s="282"/>
      <c r="AC20" s="282"/>
      <c r="AD20" s="287">
        <v>10726</v>
      </c>
      <c r="AE20" s="287"/>
      <c r="AF20" s="287"/>
      <c r="AG20" s="287"/>
      <c r="AH20" s="287"/>
      <c r="AI20" s="287"/>
      <c r="AJ20" s="287"/>
      <c r="AK20" s="287"/>
      <c r="AL20" s="283">
        <v>0.1</v>
      </c>
      <c r="AM20" s="238"/>
      <c r="AN20" s="238"/>
      <c r="AO20" s="296"/>
      <c r="AP20" s="261" t="s">
        <v>370</v>
      </c>
      <c r="AQ20" s="1"/>
      <c r="AR20" s="1"/>
      <c r="AS20" s="1"/>
      <c r="AT20" s="1"/>
      <c r="AU20" s="1"/>
      <c r="AV20" s="1"/>
      <c r="AW20" s="1"/>
      <c r="AX20" s="1"/>
      <c r="AY20" s="1"/>
      <c r="AZ20" s="1"/>
      <c r="BA20" s="1"/>
      <c r="BB20" s="1"/>
      <c r="BC20" s="1"/>
      <c r="BD20" s="1"/>
      <c r="BE20" s="1"/>
      <c r="BF20" s="269"/>
      <c r="BG20" s="274">
        <v>1046</v>
      </c>
      <c r="BH20" s="217"/>
      <c r="BI20" s="217"/>
      <c r="BJ20" s="217"/>
      <c r="BK20" s="217"/>
      <c r="BL20" s="217"/>
      <c r="BM20" s="217"/>
      <c r="BN20" s="279"/>
      <c r="BO20" s="282">
        <v>0</v>
      </c>
      <c r="BP20" s="282"/>
      <c r="BQ20" s="282"/>
      <c r="BR20" s="282"/>
      <c r="BS20" s="287" t="s">
        <v>204</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36228756</v>
      </c>
      <c r="CS20" s="217"/>
      <c r="CT20" s="217"/>
      <c r="CU20" s="217"/>
      <c r="CV20" s="217"/>
      <c r="CW20" s="217"/>
      <c r="CX20" s="217"/>
      <c r="CY20" s="279"/>
      <c r="CZ20" s="282">
        <v>100</v>
      </c>
      <c r="DA20" s="282"/>
      <c r="DB20" s="282"/>
      <c r="DC20" s="282"/>
      <c r="DD20" s="288">
        <v>3885559</v>
      </c>
      <c r="DE20" s="217"/>
      <c r="DF20" s="217"/>
      <c r="DG20" s="217"/>
      <c r="DH20" s="217"/>
      <c r="DI20" s="217"/>
      <c r="DJ20" s="217"/>
      <c r="DK20" s="217"/>
      <c r="DL20" s="217"/>
      <c r="DM20" s="217"/>
      <c r="DN20" s="217"/>
      <c r="DO20" s="217"/>
      <c r="DP20" s="279"/>
      <c r="DQ20" s="288">
        <v>22962338</v>
      </c>
      <c r="DR20" s="217"/>
      <c r="DS20" s="217"/>
      <c r="DT20" s="217"/>
      <c r="DU20" s="217"/>
      <c r="DV20" s="217"/>
      <c r="DW20" s="217"/>
      <c r="DX20" s="217"/>
      <c r="DY20" s="217"/>
      <c r="DZ20" s="217"/>
      <c r="EA20" s="217"/>
      <c r="EB20" s="217"/>
      <c r="EC20" s="326"/>
    </row>
    <row r="21" spans="2:133" ht="11.25" customHeight="1">
      <c r="B21" s="261" t="s">
        <v>346</v>
      </c>
      <c r="C21" s="1"/>
      <c r="D21" s="1"/>
      <c r="E21" s="1"/>
      <c r="F21" s="1"/>
      <c r="G21" s="1"/>
      <c r="H21" s="1"/>
      <c r="I21" s="1"/>
      <c r="J21" s="1"/>
      <c r="K21" s="1"/>
      <c r="L21" s="1"/>
      <c r="M21" s="1"/>
      <c r="N21" s="1"/>
      <c r="O21" s="1"/>
      <c r="P21" s="1"/>
      <c r="Q21" s="269"/>
      <c r="R21" s="274">
        <v>4892532</v>
      </c>
      <c r="S21" s="217"/>
      <c r="T21" s="217"/>
      <c r="U21" s="217"/>
      <c r="V21" s="217"/>
      <c r="W21" s="217"/>
      <c r="X21" s="217"/>
      <c r="Y21" s="279"/>
      <c r="Z21" s="282">
        <v>13.2</v>
      </c>
      <c r="AA21" s="282"/>
      <c r="AB21" s="282"/>
      <c r="AC21" s="282"/>
      <c r="AD21" s="287">
        <v>4071625</v>
      </c>
      <c r="AE21" s="287"/>
      <c r="AF21" s="287"/>
      <c r="AG21" s="287"/>
      <c r="AH21" s="287"/>
      <c r="AI21" s="287"/>
      <c r="AJ21" s="287"/>
      <c r="AK21" s="287"/>
      <c r="AL21" s="283">
        <v>19.8</v>
      </c>
      <c r="AM21" s="238"/>
      <c r="AN21" s="238"/>
      <c r="AO21" s="296"/>
      <c r="AP21" s="261" t="s">
        <v>372</v>
      </c>
      <c r="AQ21" s="300"/>
      <c r="AR21" s="300"/>
      <c r="AS21" s="300"/>
      <c r="AT21" s="300"/>
      <c r="AU21" s="300"/>
      <c r="AV21" s="300"/>
      <c r="AW21" s="300"/>
      <c r="AX21" s="300"/>
      <c r="AY21" s="300"/>
      <c r="AZ21" s="300"/>
      <c r="BA21" s="300"/>
      <c r="BB21" s="300"/>
      <c r="BC21" s="300"/>
      <c r="BD21" s="300"/>
      <c r="BE21" s="300"/>
      <c r="BF21" s="314"/>
      <c r="BG21" s="274">
        <v>1046</v>
      </c>
      <c r="BH21" s="217"/>
      <c r="BI21" s="217"/>
      <c r="BJ21" s="217"/>
      <c r="BK21" s="217"/>
      <c r="BL21" s="217"/>
      <c r="BM21" s="217"/>
      <c r="BN21" s="279"/>
      <c r="BO21" s="282">
        <v>0</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302</v>
      </c>
      <c r="C22" s="1"/>
      <c r="D22" s="1"/>
      <c r="E22" s="1"/>
      <c r="F22" s="1"/>
      <c r="G22" s="1"/>
      <c r="H22" s="1"/>
      <c r="I22" s="1"/>
      <c r="J22" s="1"/>
      <c r="K22" s="1"/>
      <c r="L22" s="1"/>
      <c r="M22" s="1"/>
      <c r="N22" s="1"/>
      <c r="O22" s="1"/>
      <c r="P22" s="1"/>
      <c r="Q22" s="269"/>
      <c r="R22" s="274">
        <v>4071625</v>
      </c>
      <c r="S22" s="217"/>
      <c r="T22" s="217"/>
      <c r="U22" s="217"/>
      <c r="V22" s="217"/>
      <c r="W22" s="217"/>
      <c r="X22" s="217"/>
      <c r="Y22" s="279"/>
      <c r="Z22" s="282">
        <v>11</v>
      </c>
      <c r="AA22" s="282"/>
      <c r="AB22" s="282"/>
      <c r="AC22" s="282"/>
      <c r="AD22" s="287">
        <v>4071625</v>
      </c>
      <c r="AE22" s="287"/>
      <c r="AF22" s="287"/>
      <c r="AG22" s="287"/>
      <c r="AH22" s="287"/>
      <c r="AI22" s="287"/>
      <c r="AJ22" s="287"/>
      <c r="AK22" s="287"/>
      <c r="AL22" s="283">
        <v>19.8</v>
      </c>
      <c r="AM22" s="238"/>
      <c r="AN22" s="238"/>
      <c r="AO22" s="296"/>
      <c r="AP22" s="261" t="s">
        <v>374</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299</v>
      </c>
      <c r="C23" s="1"/>
      <c r="D23" s="1"/>
      <c r="E23" s="1"/>
      <c r="F23" s="1"/>
      <c r="G23" s="1"/>
      <c r="H23" s="1"/>
      <c r="I23" s="1"/>
      <c r="J23" s="1"/>
      <c r="K23" s="1"/>
      <c r="L23" s="1"/>
      <c r="M23" s="1"/>
      <c r="N23" s="1"/>
      <c r="O23" s="1"/>
      <c r="P23" s="1"/>
      <c r="Q23" s="269"/>
      <c r="R23" s="274">
        <v>820907</v>
      </c>
      <c r="S23" s="217"/>
      <c r="T23" s="217"/>
      <c r="U23" s="217"/>
      <c r="V23" s="217"/>
      <c r="W23" s="217"/>
      <c r="X23" s="217"/>
      <c r="Y23" s="279"/>
      <c r="Z23" s="282">
        <v>2.2000000000000002</v>
      </c>
      <c r="AA23" s="282"/>
      <c r="AB23" s="282"/>
      <c r="AC23" s="282"/>
      <c r="AD23" s="287" t="s">
        <v>204</v>
      </c>
      <c r="AE23" s="287"/>
      <c r="AF23" s="287"/>
      <c r="AG23" s="287"/>
      <c r="AH23" s="287"/>
      <c r="AI23" s="287"/>
      <c r="AJ23" s="287"/>
      <c r="AK23" s="287"/>
      <c r="AL23" s="283" t="s">
        <v>204</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t="s">
        <v>204</v>
      </c>
      <c r="BH23" s="217"/>
      <c r="BI23" s="217"/>
      <c r="BJ23" s="217"/>
      <c r="BK23" s="217"/>
      <c r="BL23" s="217"/>
      <c r="BM23" s="217"/>
      <c r="BN23" s="279"/>
      <c r="BO23" s="282" t="s">
        <v>204</v>
      </c>
      <c r="BP23" s="282"/>
      <c r="BQ23" s="282"/>
      <c r="BR23" s="282"/>
      <c r="BS23" s="287" t="s">
        <v>204</v>
      </c>
      <c r="BT23" s="287"/>
      <c r="BU23" s="287"/>
      <c r="BV23" s="287"/>
      <c r="BW23" s="287"/>
      <c r="BX23" s="287"/>
      <c r="BY23" s="287"/>
      <c r="BZ23" s="287"/>
      <c r="CA23" s="287"/>
      <c r="CB23" s="325"/>
      <c r="CD23" s="182" t="s">
        <v>320</v>
      </c>
      <c r="CE23" s="139"/>
      <c r="CF23" s="139"/>
      <c r="CG23" s="139"/>
      <c r="CH23" s="139"/>
      <c r="CI23" s="139"/>
      <c r="CJ23" s="139"/>
      <c r="CK23" s="139"/>
      <c r="CL23" s="139"/>
      <c r="CM23" s="139"/>
      <c r="CN23" s="139"/>
      <c r="CO23" s="139"/>
      <c r="CP23" s="139"/>
      <c r="CQ23" s="144"/>
      <c r="CR23" s="182" t="s">
        <v>293</v>
      </c>
      <c r="CS23" s="139"/>
      <c r="CT23" s="139"/>
      <c r="CU23" s="139"/>
      <c r="CV23" s="139"/>
      <c r="CW23" s="139"/>
      <c r="CX23" s="139"/>
      <c r="CY23" s="144"/>
      <c r="CZ23" s="182" t="s">
        <v>377</v>
      </c>
      <c r="DA23" s="139"/>
      <c r="DB23" s="139"/>
      <c r="DC23" s="144"/>
      <c r="DD23" s="182" t="s">
        <v>305</v>
      </c>
      <c r="DE23" s="139"/>
      <c r="DF23" s="139"/>
      <c r="DG23" s="139"/>
      <c r="DH23" s="139"/>
      <c r="DI23" s="139"/>
      <c r="DJ23" s="139"/>
      <c r="DK23" s="144"/>
      <c r="DL23" s="345" t="s">
        <v>379</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380</v>
      </c>
      <c r="C24" s="1"/>
      <c r="D24" s="1"/>
      <c r="E24" s="1"/>
      <c r="F24" s="1"/>
      <c r="G24" s="1"/>
      <c r="H24" s="1"/>
      <c r="I24" s="1"/>
      <c r="J24" s="1"/>
      <c r="K24" s="1"/>
      <c r="L24" s="1"/>
      <c r="M24" s="1"/>
      <c r="N24" s="1"/>
      <c r="O24" s="1"/>
      <c r="P24" s="1"/>
      <c r="Q24" s="269"/>
      <c r="R24" s="274" t="s">
        <v>204</v>
      </c>
      <c r="S24" s="217"/>
      <c r="T24" s="217"/>
      <c r="U24" s="217"/>
      <c r="V24" s="217"/>
      <c r="W24" s="217"/>
      <c r="X24" s="217"/>
      <c r="Y24" s="279"/>
      <c r="Z24" s="282" t="s">
        <v>204</v>
      </c>
      <c r="AA24" s="282"/>
      <c r="AB24" s="282"/>
      <c r="AC24" s="282"/>
      <c r="AD24" s="287" t="s">
        <v>204</v>
      </c>
      <c r="AE24" s="287"/>
      <c r="AF24" s="287"/>
      <c r="AG24" s="287"/>
      <c r="AH24" s="287"/>
      <c r="AI24" s="287"/>
      <c r="AJ24" s="287"/>
      <c r="AK24" s="287"/>
      <c r="AL24" s="283" t="s">
        <v>204</v>
      </c>
      <c r="AM24" s="238"/>
      <c r="AN24" s="238"/>
      <c r="AO24" s="296"/>
      <c r="AP24" s="261" t="s">
        <v>381</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383</v>
      </c>
      <c r="CE24" s="265"/>
      <c r="CF24" s="265"/>
      <c r="CG24" s="265"/>
      <c r="CH24" s="265"/>
      <c r="CI24" s="265"/>
      <c r="CJ24" s="265"/>
      <c r="CK24" s="265"/>
      <c r="CL24" s="265"/>
      <c r="CM24" s="265"/>
      <c r="CN24" s="265"/>
      <c r="CO24" s="265"/>
      <c r="CP24" s="265"/>
      <c r="CQ24" s="268"/>
      <c r="CR24" s="273">
        <v>18094771</v>
      </c>
      <c r="CS24" s="276"/>
      <c r="CT24" s="276"/>
      <c r="CU24" s="276"/>
      <c r="CV24" s="276"/>
      <c r="CW24" s="276"/>
      <c r="CX24" s="276"/>
      <c r="CY24" s="278"/>
      <c r="CZ24" s="291">
        <v>49.9</v>
      </c>
      <c r="DA24" s="293"/>
      <c r="DB24" s="293"/>
      <c r="DC24" s="337"/>
      <c r="DD24" s="341">
        <v>12804413</v>
      </c>
      <c r="DE24" s="276"/>
      <c r="DF24" s="276"/>
      <c r="DG24" s="276"/>
      <c r="DH24" s="276"/>
      <c r="DI24" s="276"/>
      <c r="DJ24" s="276"/>
      <c r="DK24" s="278"/>
      <c r="DL24" s="341">
        <v>11595196</v>
      </c>
      <c r="DM24" s="276"/>
      <c r="DN24" s="276"/>
      <c r="DO24" s="276"/>
      <c r="DP24" s="276"/>
      <c r="DQ24" s="276"/>
      <c r="DR24" s="276"/>
      <c r="DS24" s="276"/>
      <c r="DT24" s="276"/>
      <c r="DU24" s="276"/>
      <c r="DV24" s="278"/>
      <c r="DW24" s="291">
        <v>56.3</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21377830</v>
      </c>
      <c r="S25" s="217"/>
      <c r="T25" s="217"/>
      <c r="U25" s="217"/>
      <c r="V25" s="217"/>
      <c r="W25" s="217"/>
      <c r="X25" s="217"/>
      <c r="Y25" s="279"/>
      <c r="Z25" s="282">
        <v>57.8</v>
      </c>
      <c r="AA25" s="282"/>
      <c r="AB25" s="282"/>
      <c r="AC25" s="282"/>
      <c r="AD25" s="287">
        <v>20556923</v>
      </c>
      <c r="AE25" s="287"/>
      <c r="AF25" s="287"/>
      <c r="AG25" s="287"/>
      <c r="AH25" s="287"/>
      <c r="AI25" s="287"/>
      <c r="AJ25" s="287"/>
      <c r="AK25" s="287"/>
      <c r="AL25" s="283">
        <v>99.8</v>
      </c>
      <c r="AM25" s="238"/>
      <c r="AN25" s="238"/>
      <c r="AO25" s="296"/>
      <c r="AP25" s="261" t="s">
        <v>277</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7931517</v>
      </c>
      <c r="CS25" s="313"/>
      <c r="CT25" s="313"/>
      <c r="CU25" s="313"/>
      <c r="CV25" s="313"/>
      <c r="CW25" s="313"/>
      <c r="CX25" s="313"/>
      <c r="CY25" s="332"/>
      <c r="CZ25" s="283">
        <v>21.9</v>
      </c>
      <c r="DA25" s="335"/>
      <c r="DB25" s="335"/>
      <c r="DC25" s="338"/>
      <c r="DD25" s="288">
        <v>7596183</v>
      </c>
      <c r="DE25" s="313"/>
      <c r="DF25" s="313"/>
      <c r="DG25" s="313"/>
      <c r="DH25" s="313"/>
      <c r="DI25" s="313"/>
      <c r="DJ25" s="313"/>
      <c r="DK25" s="332"/>
      <c r="DL25" s="288">
        <v>6587409</v>
      </c>
      <c r="DM25" s="313"/>
      <c r="DN25" s="313"/>
      <c r="DO25" s="313"/>
      <c r="DP25" s="313"/>
      <c r="DQ25" s="313"/>
      <c r="DR25" s="313"/>
      <c r="DS25" s="313"/>
      <c r="DT25" s="313"/>
      <c r="DU25" s="313"/>
      <c r="DV25" s="332"/>
      <c r="DW25" s="283">
        <v>32</v>
      </c>
      <c r="DX25" s="335"/>
      <c r="DY25" s="335"/>
      <c r="DZ25" s="335"/>
      <c r="EA25" s="335"/>
      <c r="EB25" s="335"/>
      <c r="EC25" s="360"/>
    </row>
    <row r="26" spans="2:133" ht="11.25" customHeight="1">
      <c r="B26" s="261" t="s">
        <v>385</v>
      </c>
      <c r="C26" s="1"/>
      <c r="D26" s="1"/>
      <c r="E26" s="1"/>
      <c r="F26" s="1"/>
      <c r="G26" s="1"/>
      <c r="H26" s="1"/>
      <c r="I26" s="1"/>
      <c r="J26" s="1"/>
      <c r="K26" s="1"/>
      <c r="L26" s="1"/>
      <c r="M26" s="1"/>
      <c r="N26" s="1"/>
      <c r="O26" s="1"/>
      <c r="P26" s="1"/>
      <c r="Q26" s="269"/>
      <c r="R26" s="274">
        <v>5926</v>
      </c>
      <c r="S26" s="217"/>
      <c r="T26" s="217"/>
      <c r="U26" s="217"/>
      <c r="V26" s="217"/>
      <c r="W26" s="217"/>
      <c r="X26" s="217"/>
      <c r="Y26" s="279"/>
      <c r="Z26" s="282">
        <v>0</v>
      </c>
      <c r="AA26" s="282"/>
      <c r="AB26" s="282"/>
      <c r="AC26" s="282"/>
      <c r="AD26" s="287">
        <v>5926</v>
      </c>
      <c r="AE26" s="287"/>
      <c r="AF26" s="287"/>
      <c r="AG26" s="287"/>
      <c r="AH26" s="287"/>
      <c r="AI26" s="287"/>
      <c r="AJ26" s="287"/>
      <c r="AK26" s="287"/>
      <c r="AL26" s="283">
        <v>0</v>
      </c>
      <c r="AM26" s="238"/>
      <c r="AN26" s="238"/>
      <c r="AO26" s="296"/>
      <c r="AP26" s="261" t="s">
        <v>388</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5177219</v>
      </c>
      <c r="CS26" s="217"/>
      <c r="CT26" s="217"/>
      <c r="CU26" s="217"/>
      <c r="CV26" s="217"/>
      <c r="CW26" s="217"/>
      <c r="CX26" s="217"/>
      <c r="CY26" s="279"/>
      <c r="CZ26" s="283">
        <v>14.3</v>
      </c>
      <c r="DA26" s="335"/>
      <c r="DB26" s="335"/>
      <c r="DC26" s="338"/>
      <c r="DD26" s="288">
        <v>4995015</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69853</v>
      </c>
      <c r="S27" s="217"/>
      <c r="T27" s="217"/>
      <c r="U27" s="217"/>
      <c r="V27" s="217"/>
      <c r="W27" s="217"/>
      <c r="X27" s="217"/>
      <c r="Y27" s="279"/>
      <c r="Z27" s="282">
        <v>0.2</v>
      </c>
      <c r="AA27" s="282"/>
      <c r="AB27" s="282"/>
      <c r="AC27" s="282"/>
      <c r="AD27" s="287" t="s">
        <v>204</v>
      </c>
      <c r="AE27" s="287"/>
      <c r="AF27" s="287"/>
      <c r="AG27" s="287"/>
      <c r="AH27" s="287"/>
      <c r="AI27" s="287"/>
      <c r="AJ27" s="287"/>
      <c r="AK27" s="287"/>
      <c r="AL27" s="283" t="s">
        <v>204</v>
      </c>
      <c r="AM27" s="238"/>
      <c r="AN27" s="238"/>
      <c r="AO27" s="296"/>
      <c r="AP27" s="261" t="s">
        <v>389</v>
      </c>
      <c r="AQ27" s="1"/>
      <c r="AR27" s="1"/>
      <c r="AS27" s="1"/>
      <c r="AT27" s="1"/>
      <c r="AU27" s="1"/>
      <c r="AV27" s="1"/>
      <c r="AW27" s="1"/>
      <c r="AX27" s="1"/>
      <c r="AY27" s="1"/>
      <c r="AZ27" s="1"/>
      <c r="BA27" s="1"/>
      <c r="BB27" s="1"/>
      <c r="BC27" s="1"/>
      <c r="BD27" s="1"/>
      <c r="BE27" s="1"/>
      <c r="BF27" s="269"/>
      <c r="BG27" s="274">
        <v>14028222</v>
      </c>
      <c r="BH27" s="217"/>
      <c r="BI27" s="217"/>
      <c r="BJ27" s="217"/>
      <c r="BK27" s="217"/>
      <c r="BL27" s="217"/>
      <c r="BM27" s="217"/>
      <c r="BN27" s="279"/>
      <c r="BO27" s="282">
        <v>100</v>
      </c>
      <c r="BP27" s="282"/>
      <c r="BQ27" s="282"/>
      <c r="BR27" s="282"/>
      <c r="BS27" s="287">
        <v>562304</v>
      </c>
      <c r="BT27" s="287"/>
      <c r="BU27" s="287"/>
      <c r="BV27" s="287"/>
      <c r="BW27" s="287"/>
      <c r="BX27" s="287"/>
      <c r="BY27" s="287"/>
      <c r="BZ27" s="287"/>
      <c r="CA27" s="287"/>
      <c r="CB27" s="325"/>
      <c r="CD27" s="261" t="s">
        <v>227</v>
      </c>
      <c r="CE27" s="1"/>
      <c r="CF27" s="1"/>
      <c r="CG27" s="1"/>
      <c r="CH27" s="1"/>
      <c r="CI27" s="1"/>
      <c r="CJ27" s="1"/>
      <c r="CK27" s="1"/>
      <c r="CL27" s="1"/>
      <c r="CM27" s="1"/>
      <c r="CN27" s="1"/>
      <c r="CO27" s="1"/>
      <c r="CP27" s="1"/>
      <c r="CQ27" s="269"/>
      <c r="CR27" s="274">
        <v>6736992</v>
      </c>
      <c r="CS27" s="313"/>
      <c r="CT27" s="313"/>
      <c r="CU27" s="313"/>
      <c r="CV27" s="313"/>
      <c r="CW27" s="313"/>
      <c r="CX27" s="313"/>
      <c r="CY27" s="332"/>
      <c r="CZ27" s="283">
        <v>18.600000000000001</v>
      </c>
      <c r="DA27" s="335"/>
      <c r="DB27" s="335"/>
      <c r="DC27" s="338"/>
      <c r="DD27" s="288">
        <v>1859899</v>
      </c>
      <c r="DE27" s="313"/>
      <c r="DF27" s="313"/>
      <c r="DG27" s="313"/>
      <c r="DH27" s="313"/>
      <c r="DI27" s="313"/>
      <c r="DJ27" s="313"/>
      <c r="DK27" s="332"/>
      <c r="DL27" s="288">
        <v>1659456</v>
      </c>
      <c r="DM27" s="313"/>
      <c r="DN27" s="313"/>
      <c r="DO27" s="313"/>
      <c r="DP27" s="313"/>
      <c r="DQ27" s="313"/>
      <c r="DR27" s="313"/>
      <c r="DS27" s="313"/>
      <c r="DT27" s="313"/>
      <c r="DU27" s="313"/>
      <c r="DV27" s="332"/>
      <c r="DW27" s="283">
        <v>8.1</v>
      </c>
      <c r="DX27" s="335"/>
      <c r="DY27" s="335"/>
      <c r="DZ27" s="335"/>
      <c r="EA27" s="335"/>
      <c r="EB27" s="335"/>
      <c r="EC27" s="360"/>
    </row>
    <row r="28" spans="2:133" ht="11.25" customHeight="1">
      <c r="B28" s="261" t="s">
        <v>318</v>
      </c>
      <c r="C28" s="1"/>
      <c r="D28" s="1"/>
      <c r="E28" s="1"/>
      <c r="F28" s="1"/>
      <c r="G28" s="1"/>
      <c r="H28" s="1"/>
      <c r="I28" s="1"/>
      <c r="J28" s="1"/>
      <c r="K28" s="1"/>
      <c r="L28" s="1"/>
      <c r="M28" s="1"/>
      <c r="N28" s="1"/>
      <c r="O28" s="1"/>
      <c r="P28" s="1"/>
      <c r="Q28" s="269"/>
      <c r="R28" s="274">
        <v>336500</v>
      </c>
      <c r="S28" s="217"/>
      <c r="T28" s="217"/>
      <c r="U28" s="217"/>
      <c r="V28" s="217"/>
      <c r="W28" s="217"/>
      <c r="X28" s="217"/>
      <c r="Y28" s="279"/>
      <c r="Z28" s="282">
        <v>0.9</v>
      </c>
      <c r="AA28" s="282"/>
      <c r="AB28" s="282"/>
      <c r="AC28" s="282"/>
      <c r="AD28" s="287">
        <v>34872</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384</v>
      </c>
      <c r="CE28" s="1"/>
      <c r="CF28" s="1"/>
      <c r="CG28" s="1"/>
      <c r="CH28" s="1"/>
      <c r="CI28" s="1"/>
      <c r="CJ28" s="1"/>
      <c r="CK28" s="1"/>
      <c r="CL28" s="1"/>
      <c r="CM28" s="1"/>
      <c r="CN28" s="1"/>
      <c r="CO28" s="1"/>
      <c r="CP28" s="1"/>
      <c r="CQ28" s="269"/>
      <c r="CR28" s="274">
        <v>3426262</v>
      </c>
      <c r="CS28" s="217"/>
      <c r="CT28" s="217"/>
      <c r="CU28" s="217"/>
      <c r="CV28" s="217"/>
      <c r="CW28" s="217"/>
      <c r="CX28" s="217"/>
      <c r="CY28" s="279"/>
      <c r="CZ28" s="283">
        <v>9.5</v>
      </c>
      <c r="DA28" s="335"/>
      <c r="DB28" s="335"/>
      <c r="DC28" s="338"/>
      <c r="DD28" s="288">
        <v>3348331</v>
      </c>
      <c r="DE28" s="217"/>
      <c r="DF28" s="217"/>
      <c r="DG28" s="217"/>
      <c r="DH28" s="217"/>
      <c r="DI28" s="217"/>
      <c r="DJ28" s="217"/>
      <c r="DK28" s="279"/>
      <c r="DL28" s="288">
        <v>3348331</v>
      </c>
      <c r="DM28" s="217"/>
      <c r="DN28" s="217"/>
      <c r="DO28" s="217"/>
      <c r="DP28" s="217"/>
      <c r="DQ28" s="217"/>
      <c r="DR28" s="217"/>
      <c r="DS28" s="217"/>
      <c r="DT28" s="217"/>
      <c r="DU28" s="217"/>
      <c r="DV28" s="279"/>
      <c r="DW28" s="283">
        <v>16.3</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90071</v>
      </c>
      <c r="S29" s="217"/>
      <c r="T29" s="217"/>
      <c r="U29" s="217"/>
      <c r="V29" s="217"/>
      <c r="W29" s="217"/>
      <c r="X29" s="217"/>
      <c r="Y29" s="279"/>
      <c r="Z29" s="282">
        <v>0.2</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178</v>
      </c>
      <c r="CE29" s="41"/>
      <c r="CF29" s="261" t="s">
        <v>25</v>
      </c>
      <c r="CG29" s="1"/>
      <c r="CH29" s="1"/>
      <c r="CI29" s="1"/>
      <c r="CJ29" s="1"/>
      <c r="CK29" s="1"/>
      <c r="CL29" s="1"/>
      <c r="CM29" s="1"/>
      <c r="CN29" s="1"/>
      <c r="CO29" s="1"/>
      <c r="CP29" s="1"/>
      <c r="CQ29" s="269"/>
      <c r="CR29" s="274">
        <v>3426262</v>
      </c>
      <c r="CS29" s="313"/>
      <c r="CT29" s="313"/>
      <c r="CU29" s="313"/>
      <c r="CV29" s="313"/>
      <c r="CW29" s="313"/>
      <c r="CX29" s="313"/>
      <c r="CY29" s="332"/>
      <c r="CZ29" s="283">
        <v>9.5</v>
      </c>
      <c r="DA29" s="335"/>
      <c r="DB29" s="335"/>
      <c r="DC29" s="338"/>
      <c r="DD29" s="288">
        <v>3348331</v>
      </c>
      <c r="DE29" s="313"/>
      <c r="DF29" s="313"/>
      <c r="DG29" s="313"/>
      <c r="DH29" s="313"/>
      <c r="DI29" s="313"/>
      <c r="DJ29" s="313"/>
      <c r="DK29" s="332"/>
      <c r="DL29" s="288">
        <v>3348331</v>
      </c>
      <c r="DM29" s="313"/>
      <c r="DN29" s="313"/>
      <c r="DO29" s="313"/>
      <c r="DP29" s="313"/>
      <c r="DQ29" s="313"/>
      <c r="DR29" s="313"/>
      <c r="DS29" s="313"/>
      <c r="DT29" s="313"/>
      <c r="DU29" s="313"/>
      <c r="DV29" s="332"/>
      <c r="DW29" s="283">
        <v>16.3</v>
      </c>
      <c r="DX29" s="335"/>
      <c r="DY29" s="335"/>
      <c r="DZ29" s="335"/>
      <c r="EA29" s="335"/>
      <c r="EB29" s="335"/>
      <c r="EC29" s="360"/>
    </row>
    <row r="30" spans="2:133" ht="11.25" customHeight="1">
      <c r="B30" s="261" t="s">
        <v>347</v>
      </c>
      <c r="C30" s="1"/>
      <c r="D30" s="1"/>
      <c r="E30" s="1"/>
      <c r="F30" s="1"/>
      <c r="G30" s="1"/>
      <c r="H30" s="1"/>
      <c r="I30" s="1"/>
      <c r="J30" s="1"/>
      <c r="K30" s="1"/>
      <c r="L30" s="1"/>
      <c r="M30" s="1"/>
      <c r="N30" s="1"/>
      <c r="O30" s="1"/>
      <c r="P30" s="1"/>
      <c r="Q30" s="269"/>
      <c r="R30" s="274">
        <v>6713881</v>
      </c>
      <c r="S30" s="217"/>
      <c r="T30" s="217"/>
      <c r="U30" s="217"/>
      <c r="V30" s="217"/>
      <c r="W30" s="217"/>
      <c r="X30" s="217"/>
      <c r="Y30" s="279"/>
      <c r="Z30" s="282">
        <v>18.100000000000001</v>
      </c>
      <c r="AA30" s="282"/>
      <c r="AB30" s="282"/>
      <c r="AC30" s="282"/>
      <c r="AD30" s="287" t="s">
        <v>204</v>
      </c>
      <c r="AE30" s="287"/>
      <c r="AF30" s="287"/>
      <c r="AG30" s="287"/>
      <c r="AH30" s="287"/>
      <c r="AI30" s="287"/>
      <c r="AJ30" s="287"/>
      <c r="AK30" s="287"/>
      <c r="AL30" s="283" t="s">
        <v>204</v>
      </c>
      <c r="AM30" s="238"/>
      <c r="AN30" s="238"/>
      <c r="AO30" s="296"/>
      <c r="AP30" s="182" t="s">
        <v>320</v>
      </c>
      <c r="AQ30" s="139"/>
      <c r="AR30" s="139"/>
      <c r="AS30" s="139"/>
      <c r="AT30" s="139"/>
      <c r="AU30" s="139"/>
      <c r="AV30" s="139"/>
      <c r="AW30" s="139"/>
      <c r="AX30" s="139"/>
      <c r="AY30" s="139"/>
      <c r="AZ30" s="139"/>
      <c r="BA30" s="139"/>
      <c r="BB30" s="139"/>
      <c r="BC30" s="139"/>
      <c r="BD30" s="139"/>
      <c r="BE30" s="139"/>
      <c r="BF30" s="144"/>
      <c r="BG30" s="182" t="s">
        <v>391</v>
      </c>
      <c r="BH30" s="321"/>
      <c r="BI30" s="321"/>
      <c r="BJ30" s="321"/>
      <c r="BK30" s="321"/>
      <c r="BL30" s="321"/>
      <c r="BM30" s="321"/>
      <c r="BN30" s="321"/>
      <c r="BO30" s="321"/>
      <c r="BP30" s="321"/>
      <c r="BQ30" s="323"/>
      <c r="BR30" s="182" t="s">
        <v>392</v>
      </c>
      <c r="BS30" s="321"/>
      <c r="BT30" s="321"/>
      <c r="BU30" s="321"/>
      <c r="BV30" s="321"/>
      <c r="BW30" s="321"/>
      <c r="BX30" s="321"/>
      <c r="BY30" s="321"/>
      <c r="BZ30" s="321"/>
      <c r="CA30" s="321"/>
      <c r="CB30" s="323"/>
      <c r="CD30" s="134"/>
      <c r="CE30" s="42"/>
      <c r="CF30" s="261" t="s">
        <v>393</v>
      </c>
      <c r="CG30" s="1"/>
      <c r="CH30" s="1"/>
      <c r="CI30" s="1"/>
      <c r="CJ30" s="1"/>
      <c r="CK30" s="1"/>
      <c r="CL30" s="1"/>
      <c r="CM30" s="1"/>
      <c r="CN30" s="1"/>
      <c r="CO30" s="1"/>
      <c r="CP30" s="1"/>
      <c r="CQ30" s="269"/>
      <c r="CR30" s="274">
        <v>3266475</v>
      </c>
      <c r="CS30" s="217"/>
      <c r="CT30" s="217"/>
      <c r="CU30" s="217"/>
      <c r="CV30" s="217"/>
      <c r="CW30" s="217"/>
      <c r="CX30" s="217"/>
      <c r="CY30" s="279"/>
      <c r="CZ30" s="283">
        <v>9</v>
      </c>
      <c r="DA30" s="335"/>
      <c r="DB30" s="335"/>
      <c r="DC30" s="338"/>
      <c r="DD30" s="288">
        <v>3194943</v>
      </c>
      <c r="DE30" s="217"/>
      <c r="DF30" s="217"/>
      <c r="DG30" s="217"/>
      <c r="DH30" s="217"/>
      <c r="DI30" s="217"/>
      <c r="DJ30" s="217"/>
      <c r="DK30" s="279"/>
      <c r="DL30" s="288">
        <v>3194943</v>
      </c>
      <c r="DM30" s="217"/>
      <c r="DN30" s="217"/>
      <c r="DO30" s="217"/>
      <c r="DP30" s="217"/>
      <c r="DQ30" s="217"/>
      <c r="DR30" s="217"/>
      <c r="DS30" s="217"/>
      <c r="DT30" s="217"/>
      <c r="DU30" s="217"/>
      <c r="DV30" s="279"/>
      <c r="DW30" s="283">
        <v>15.5</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v>782</v>
      </c>
      <c r="S31" s="217"/>
      <c r="T31" s="217"/>
      <c r="U31" s="217"/>
      <c r="V31" s="217"/>
      <c r="W31" s="217"/>
      <c r="X31" s="217"/>
      <c r="Y31" s="279"/>
      <c r="Z31" s="282">
        <v>0</v>
      </c>
      <c r="AA31" s="282"/>
      <c r="AB31" s="282"/>
      <c r="AC31" s="282"/>
      <c r="AD31" s="287">
        <v>782</v>
      </c>
      <c r="AE31" s="287"/>
      <c r="AF31" s="287"/>
      <c r="AG31" s="287"/>
      <c r="AH31" s="287"/>
      <c r="AI31" s="287"/>
      <c r="AJ31" s="287"/>
      <c r="AK31" s="287"/>
      <c r="AL31" s="283">
        <v>0</v>
      </c>
      <c r="AM31" s="238"/>
      <c r="AN31" s="238"/>
      <c r="AO31" s="296"/>
      <c r="AP31" s="163" t="s">
        <v>9</v>
      </c>
      <c r="AQ31" s="178"/>
      <c r="AR31" s="178"/>
      <c r="AS31" s="178"/>
      <c r="AT31" s="306" t="s">
        <v>394</v>
      </c>
      <c r="AU31" s="265"/>
      <c r="AV31" s="265"/>
      <c r="AW31" s="265"/>
      <c r="AX31" s="260" t="s">
        <v>278</v>
      </c>
      <c r="AY31" s="265"/>
      <c r="AZ31" s="265"/>
      <c r="BA31" s="265"/>
      <c r="BB31" s="265"/>
      <c r="BC31" s="265"/>
      <c r="BD31" s="265"/>
      <c r="BE31" s="265"/>
      <c r="BF31" s="268"/>
      <c r="BG31" s="318">
        <v>99.5</v>
      </c>
      <c r="BH31" s="322"/>
      <c r="BI31" s="322"/>
      <c r="BJ31" s="322"/>
      <c r="BK31" s="322"/>
      <c r="BL31" s="322"/>
      <c r="BM31" s="293">
        <v>97.4</v>
      </c>
      <c r="BN31" s="322"/>
      <c r="BO31" s="322"/>
      <c r="BP31" s="322"/>
      <c r="BQ31" s="324"/>
      <c r="BR31" s="318">
        <v>99.5</v>
      </c>
      <c r="BS31" s="322"/>
      <c r="BT31" s="322"/>
      <c r="BU31" s="322"/>
      <c r="BV31" s="322"/>
      <c r="BW31" s="322"/>
      <c r="BX31" s="293">
        <v>96.9</v>
      </c>
      <c r="BY31" s="322"/>
      <c r="BZ31" s="322"/>
      <c r="CA31" s="322"/>
      <c r="CB31" s="324"/>
      <c r="CD31" s="134"/>
      <c r="CE31" s="42"/>
      <c r="CF31" s="261" t="s">
        <v>319</v>
      </c>
      <c r="CG31" s="1"/>
      <c r="CH31" s="1"/>
      <c r="CI31" s="1"/>
      <c r="CJ31" s="1"/>
      <c r="CK31" s="1"/>
      <c r="CL31" s="1"/>
      <c r="CM31" s="1"/>
      <c r="CN31" s="1"/>
      <c r="CO31" s="1"/>
      <c r="CP31" s="1"/>
      <c r="CQ31" s="269"/>
      <c r="CR31" s="274">
        <v>159787</v>
      </c>
      <c r="CS31" s="313"/>
      <c r="CT31" s="313"/>
      <c r="CU31" s="313"/>
      <c r="CV31" s="313"/>
      <c r="CW31" s="313"/>
      <c r="CX31" s="313"/>
      <c r="CY31" s="332"/>
      <c r="CZ31" s="283">
        <v>0.4</v>
      </c>
      <c r="DA31" s="335"/>
      <c r="DB31" s="335"/>
      <c r="DC31" s="338"/>
      <c r="DD31" s="288">
        <v>153388</v>
      </c>
      <c r="DE31" s="313"/>
      <c r="DF31" s="313"/>
      <c r="DG31" s="313"/>
      <c r="DH31" s="313"/>
      <c r="DI31" s="313"/>
      <c r="DJ31" s="313"/>
      <c r="DK31" s="332"/>
      <c r="DL31" s="288">
        <v>153388</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2613685</v>
      </c>
      <c r="S32" s="217"/>
      <c r="T32" s="217"/>
      <c r="U32" s="217"/>
      <c r="V32" s="217"/>
      <c r="W32" s="217"/>
      <c r="X32" s="217"/>
      <c r="Y32" s="279"/>
      <c r="Z32" s="282">
        <v>7.1</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254</v>
      </c>
      <c r="AX32" s="261" t="s">
        <v>294</v>
      </c>
      <c r="AY32" s="1"/>
      <c r="AZ32" s="1"/>
      <c r="BA32" s="1"/>
      <c r="BB32" s="1"/>
      <c r="BC32" s="1"/>
      <c r="BD32" s="1"/>
      <c r="BE32" s="1"/>
      <c r="BF32" s="269"/>
      <c r="BG32" s="319">
        <v>99.5</v>
      </c>
      <c r="BH32" s="313"/>
      <c r="BI32" s="313"/>
      <c r="BJ32" s="313"/>
      <c r="BK32" s="313"/>
      <c r="BL32" s="313"/>
      <c r="BM32" s="238">
        <v>97.8</v>
      </c>
      <c r="BN32" s="313"/>
      <c r="BO32" s="313"/>
      <c r="BP32" s="313"/>
      <c r="BQ32" s="316"/>
      <c r="BR32" s="319">
        <v>99.5</v>
      </c>
      <c r="BS32" s="313"/>
      <c r="BT32" s="313"/>
      <c r="BU32" s="313"/>
      <c r="BV32" s="313"/>
      <c r="BW32" s="313"/>
      <c r="BX32" s="238">
        <v>97.6</v>
      </c>
      <c r="BY32" s="313"/>
      <c r="BZ32" s="313"/>
      <c r="CA32" s="313"/>
      <c r="CB32" s="316"/>
      <c r="CD32" s="135"/>
      <c r="CE32" s="142"/>
      <c r="CF32" s="261" t="s">
        <v>397</v>
      </c>
      <c r="CG32" s="1"/>
      <c r="CH32" s="1"/>
      <c r="CI32" s="1"/>
      <c r="CJ32" s="1"/>
      <c r="CK32" s="1"/>
      <c r="CL32" s="1"/>
      <c r="CM32" s="1"/>
      <c r="CN32" s="1"/>
      <c r="CO32" s="1"/>
      <c r="CP32" s="1"/>
      <c r="CQ32" s="269"/>
      <c r="CR32" s="274" t="s">
        <v>204</v>
      </c>
      <c r="CS32" s="217"/>
      <c r="CT32" s="217"/>
      <c r="CU32" s="217"/>
      <c r="CV32" s="217"/>
      <c r="CW32" s="217"/>
      <c r="CX32" s="217"/>
      <c r="CY32" s="279"/>
      <c r="CZ32" s="283" t="s">
        <v>204</v>
      </c>
      <c r="DA32" s="335"/>
      <c r="DB32" s="335"/>
      <c r="DC32" s="338"/>
      <c r="DD32" s="288" t="s">
        <v>204</v>
      </c>
      <c r="DE32" s="217"/>
      <c r="DF32" s="217"/>
      <c r="DG32" s="217"/>
      <c r="DH32" s="217"/>
      <c r="DI32" s="217"/>
      <c r="DJ32" s="217"/>
      <c r="DK32" s="279"/>
      <c r="DL32" s="288" t="s">
        <v>204</v>
      </c>
      <c r="DM32" s="217"/>
      <c r="DN32" s="217"/>
      <c r="DO32" s="217"/>
      <c r="DP32" s="217"/>
      <c r="DQ32" s="217"/>
      <c r="DR32" s="217"/>
      <c r="DS32" s="217"/>
      <c r="DT32" s="217"/>
      <c r="DU32" s="217"/>
      <c r="DV32" s="279"/>
      <c r="DW32" s="283" t="s">
        <v>204</v>
      </c>
      <c r="DX32" s="335"/>
      <c r="DY32" s="335"/>
      <c r="DZ32" s="335"/>
      <c r="EA32" s="335"/>
      <c r="EB32" s="335"/>
      <c r="EC32" s="360"/>
    </row>
    <row r="33" spans="2:133" ht="11.25" customHeight="1">
      <c r="B33" s="261" t="s">
        <v>240</v>
      </c>
      <c r="C33" s="1"/>
      <c r="D33" s="1"/>
      <c r="E33" s="1"/>
      <c r="F33" s="1"/>
      <c r="G33" s="1"/>
      <c r="H33" s="1"/>
      <c r="I33" s="1"/>
      <c r="J33" s="1"/>
      <c r="K33" s="1"/>
      <c r="L33" s="1"/>
      <c r="M33" s="1"/>
      <c r="N33" s="1"/>
      <c r="O33" s="1"/>
      <c r="P33" s="1"/>
      <c r="Q33" s="269"/>
      <c r="R33" s="274">
        <v>423315</v>
      </c>
      <c r="S33" s="217"/>
      <c r="T33" s="217"/>
      <c r="U33" s="217"/>
      <c r="V33" s="217"/>
      <c r="W33" s="217"/>
      <c r="X33" s="217"/>
      <c r="Y33" s="279"/>
      <c r="Z33" s="282">
        <v>1.1000000000000001</v>
      </c>
      <c r="AA33" s="282"/>
      <c r="AB33" s="282"/>
      <c r="AC33" s="282"/>
      <c r="AD33" s="287">
        <v>4790</v>
      </c>
      <c r="AE33" s="287"/>
      <c r="AF33" s="287"/>
      <c r="AG33" s="287"/>
      <c r="AH33" s="287"/>
      <c r="AI33" s="287"/>
      <c r="AJ33" s="287"/>
      <c r="AK33" s="287"/>
      <c r="AL33" s="283">
        <v>0</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99.4</v>
      </c>
      <c r="BH33" s="312"/>
      <c r="BI33" s="312"/>
      <c r="BJ33" s="312"/>
      <c r="BK33" s="312"/>
      <c r="BL33" s="312"/>
      <c r="BM33" s="294">
        <v>97.1</v>
      </c>
      <c r="BN33" s="312"/>
      <c r="BO33" s="312"/>
      <c r="BP33" s="312"/>
      <c r="BQ33" s="317"/>
      <c r="BR33" s="320">
        <v>99.5</v>
      </c>
      <c r="BS33" s="312"/>
      <c r="BT33" s="312"/>
      <c r="BU33" s="312"/>
      <c r="BV33" s="312"/>
      <c r="BW33" s="312"/>
      <c r="BX33" s="294">
        <v>96.4</v>
      </c>
      <c r="BY33" s="312"/>
      <c r="BZ33" s="312"/>
      <c r="CA33" s="312"/>
      <c r="CB33" s="317"/>
      <c r="CD33" s="261" t="s">
        <v>398</v>
      </c>
      <c r="CE33" s="1"/>
      <c r="CF33" s="1"/>
      <c r="CG33" s="1"/>
      <c r="CH33" s="1"/>
      <c r="CI33" s="1"/>
      <c r="CJ33" s="1"/>
      <c r="CK33" s="1"/>
      <c r="CL33" s="1"/>
      <c r="CM33" s="1"/>
      <c r="CN33" s="1"/>
      <c r="CO33" s="1"/>
      <c r="CP33" s="1"/>
      <c r="CQ33" s="269"/>
      <c r="CR33" s="274">
        <v>14239804</v>
      </c>
      <c r="CS33" s="313"/>
      <c r="CT33" s="313"/>
      <c r="CU33" s="313"/>
      <c r="CV33" s="313"/>
      <c r="CW33" s="313"/>
      <c r="CX33" s="313"/>
      <c r="CY33" s="332"/>
      <c r="CZ33" s="283">
        <v>39.299999999999997</v>
      </c>
      <c r="DA33" s="335"/>
      <c r="DB33" s="335"/>
      <c r="DC33" s="338"/>
      <c r="DD33" s="288">
        <v>9264498</v>
      </c>
      <c r="DE33" s="313"/>
      <c r="DF33" s="313"/>
      <c r="DG33" s="313"/>
      <c r="DH33" s="313"/>
      <c r="DI33" s="313"/>
      <c r="DJ33" s="313"/>
      <c r="DK33" s="332"/>
      <c r="DL33" s="288">
        <v>6710116</v>
      </c>
      <c r="DM33" s="313"/>
      <c r="DN33" s="313"/>
      <c r="DO33" s="313"/>
      <c r="DP33" s="313"/>
      <c r="DQ33" s="313"/>
      <c r="DR33" s="313"/>
      <c r="DS33" s="313"/>
      <c r="DT33" s="313"/>
      <c r="DU33" s="313"/>
      <c r="DV33" s="332"/>
      <c r="DW33" s="283">
        <v>32.6</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862964</v>
      </c>
      <c r="S34" s="217"/>
      <c r="T34" s="217"/>
      <c r="U34" s="217"/>
      <c r="V34" s="217"/>
      <c r="W34" s="217"/>
      <c r="X34" s="217"/>
      <c r="Y34" s="279"/>
      <c r="Z34" s="282">
        <v>2.2999999999999998</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4948728</v>
      </c>
      <c r="CS34" s="217"/>
      <c r="CT34" s="217"/>
      <c r="CU34" s="217"/>
      <c r="CV34" s="217"/>
      <c r="CW34" s="217"/>
      <c r="CX34" s="217"/>
      <c r="CY34" s="279"/>
      <c r="CZ34" s="283">
        <v>13.7</v>
      </c>
      <c r="DA34" s="335"/>
      <c r="DB34" s="335"/>
      <c r="DC34" s="338"/>
      <c r="DD34" s="288">
        <v>3373226</v>
      </c>
      <c r="DE34" s="217"/>
      <c r="DF34" s="217"/>
      <c r="DG34" s="217"/>
      <c r="DH34" s="217"/>
      <c r="DI34" s="217"/>
      <c r="DJ34" s="217"/>
      <c r="DK34" s="279"/>
      <c r="DL34" s="288">
        <v>2956042</v>
      </c>
      <c r="DM34" s="217"/>
      <c r="DN34" s="217"/>
      <c r="DO34" s="217"/>
      <c r="DP34" s="217"/>
      <c r="DQ34" s="217"/>
      <c r="DR34" s="217"/>
      <c r="DS34" s="217"/>
      <c r="DT34" s="217"/>
      <c r="DU34" s="217"/>
      <c r="DV34" s="279"/>
      <c r="DW34" s="283">
        <v>14.3</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226475</v>
      </c>
      <c r="S35" s="217"/>
      <c r="T35" s="217"/>
      <c r="U35" s="217"/>
      <c r="V35" s="217"/>
      <c r="W35" s="217"/>
      <c r="X35" s="217"/>
      <c r="Y35" s="279"/>
      <c r="Z35" s="282">
        <v>0.6</v>
      </c>
      <c r="AA35" s="282"/>
      <c r="AB35" s="282"/>
      <c r="AC35" s="282"/>
      <c r="AD35" s="287" t="s">
        <v>204</v>
      </c>
      <c r="AE35" s="287"/>
      <c r="AF35" s="287"/>
      <c r="AG35" s="287"/>
      <c r="AH35" s="287"/>
      <c r="AI35" s="287"/>
      <c r="AJ35" s="287"/>
      <c r="AK35" s="287"/>
      <c r="AL35" s="283" t="s">
        <v>204</v>
      </c>
      <c r="AM35" s="238"/>
      <c r="AN35" s="238"/>
      <c r="AO35" s="296"/>
      <c r="AP35" s="95"/>
      <c r="AQ35" s="182" t="s">
        <v>404</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242541</v>
      </c>
      <c r="CS35" s="313"/>
      <c r="CT35" s="313"/>
      <c r="CU35" s="313"/>
      <c r="CV35" s="313"/>
      <c r="CW35" s="313"/>
      <c r="CX35" s="313"/>
      <c r="CY35" s="332"/>
      <c r="CZ35" s="283">
        <v>0.7</v>
      </c>
      <c r="DA35" s="335"/>
      <c r="DB35" s="335"/>
      <c r="DC35" s="338"/>
      <c r="DD35" s="288">
        <v>176312</v>
      </c>
      <c r="DE35" s="313"/>
      <c r="DF35" s="313"/>
      <c r="DG35" s="313"/>
      <c r="DH35" s="313"/>
      <c r="DI35" s="313"/>
      <c r="DJ35" s="313"/>
      <c r="DK35" s="332"/>
      <c r="DL35" s="288">
        <v>176312</v>
      </c>
      <c r="DM35" s="313"/>
      <c r="DN35" s="313"/>
      <c r="DO35" s="313"/>
      <c r="DP35" s="313"/>
      <c r="DQ35" s="313"/>
      <c r="DR35" s="313"/>
      <c r="DS35" s="313"/>
      <c r="DT35" s="313"/>
      <c r="DU35" s="313"/>
      <c r="DV35" s="332"/>
      <c r="DW35" s="283">
        <v>0.9</v>
      </c>
      <c r="DX35" s="335"/>
      <c r="DY35" s="335"/>
      <c r="DZ35" s="335"/>
      <c r="EA35" s="335"/>
      <c r="EB35" s="335"/>
      <c r="EC35" s="360"/>
    </row>
    <row r="36" spans="2:133" ht="11.25" customHeight="1">
      <c r="B36" s="261" t="s">
        <v>295</v>
      </c>
      <c r="C36" s="1"/>
      <c r="D36" s="1"/>
      <c r="E36" s="1"/>
      <c r="F36" s="1"/>
      <c r="G36" s="1"/>
      <c r="H36" s="1"/>
      <c r="I36" s="1"/>
      <c r="J36" s="1"/>
      <c r="K36" s="1"/>
      <c r="L36" s="1"/>
      <c r="M36" s="1"/>
      <c r="N36" s="1"/>
      <c r="O36" s="1"/>
      <c r="P36" s="1"/>
      <c r="Q36" s="269"/>
      <c r="R36" s="274">
        <v>1465274</v>
      </c>
      <c r="S36" s="217"/>
      <c r="T36" s="217"/>
      <c r="U36" s="217"/>
      <c r="V36" s="217"/>
      <c r="W36" s="217"/>
      <c r="X36" s="217"/>
      <c r="Y36" s="279"/>
      <c r="Z36" s="282">
        <v>4</v>
      </c>
      <c r="AA36" s="282"/>
      <c r="AB36" s="282"/>
      <c r="AC36" s="282"/>
      <c r="AD36" s="287" t="s">
        <v>204</v>
      </c>
      <c r="AE36" s="287"/>
      <c r="AF36" s="287"/>
      <c r="AG36" s="287"/>
      <c r="AH36" s="287"/>
      <c r="AI36" s="287"/>
      <c r="AJ36" s="287"/>
      <c r="AK36" s="287"/>
      <c r="AL36" s="283" t="s">
        <v>204</v>
      </c>
      <c r="AM36" s="238"/>
      <c r="AN36" s="238"/>
      <c r="AO36" s="296"/>
      <c r="AP36" s="95"/>
      <c r="AQ36" s="301" t="s">
        <v>389</v>
      </c>
      <c r="AR36" s="304"/>
      <c r="AS36" s="304"/>
      <c r="AT36" s="304"/>
      <c r="AU36" s="304"/>
      <c r="AV36" s="304"/>
      <c r="AW36" s="304"/>
      <c r="AX36" s="304"/>
      <c r="AY36" s="309"/>
      <c r="AZ36" s="273">
        <v>3834167</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109999</v>
      </c>
      <c r="BW36" s="276"/>
      <c r="BX36" s="276"/>
      <c r="BY36" s="276"/>
      <c r="BZ36" s="276"/>
      <c r="CA36" s="276"/>
      <c r="CB36" s="315"/>
      <c r="CD36" s="261" t="s">
        <v>29</v>
      </c>
      <c r="CE36" s="1"/>
      <c r="CF36" s="1"/>
      <c r="CG36" s="1"/>
      <c r="CH36" s="1"/>
      <c r="CI36" s="1"/>
      <c r="CJ36" s="1"/>
      <c r="CK36" s="1"/>
      <c r="CL36" s="1"/>
      <c r="CM36" s="1"/>
      <c r="CN36" s="1"/>
      <c r="CO36" s="1"/>
      <c r="CP36" s="1"/>
      <c r="CQ36" s="269"/>
      <c r="CR36" s="274">
        <v>4019859</v>
      </c>
      <c r="CS36" s="217"/>
      <c r="CT36" s="217"/>
      <c r="CU36" s="217"/>
      <c r="CV36" s="217"/>
      <c r="CW36" s="217"/>
      <c r="CX36" s="217"/>
      <c r="CY36" s="279"/>
      <c r="CZ36" s="283">
        <v>11.1</v>
      </c>
      <c r="DA36" s="335"/>
      <c r="DB36" s="335"/>
      <c r="DC36" s="338"/>
      <c r="DD36" s="288">
        <v>2140772</v>
      </c>
      <c r="DE36" s="217"/>
      <c r="DF36" s="217"/>
      <c r="DG36" s="217"/>
      <c r="DH36" s="217"/>
      <c r="DI36" s="217"/>
      <c r="DJ36" s="217"/>
      <c r="DK36" s="279"/>
      <c r="DL36" s="288">
        <v>1019726</v>
      </c>
      <c r="DM36" s="217"/>
      <c r="DN36" s="217"/>
      <c r="DO36" s="217"/>
      <c r="DP36" s="217"/>
      <c r="DQ36" s="217"/>
      <c r="DR36" s="217"/>
      <c r="DS36" s="217"/>
      <c r="DT36" s="217"/>
      <c r="DU36" s="217"/>
      <c r="DV36" s="279"/>
      <c r="DW36" s="283">
        <v>4.9000000000000004</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326047</v>
      </c>
      <c r="S37" s="217"/>
      <c r="T37" s="217"/>
      <c r="U37" s="217"/>
      <c r="V37" s="217"/>
      <c r="W37" s="217"/>
      <c r="X37" s="217"/>
      <c r="Y37" s="279"/>
      <c r="Z37" s="282">
        <v>0.9</v>
      </c>
      <c r="AA37" s="282"/>
      <c r="AB37" s="282"/>
      <c r="AC37" s="282"/>
      <c r="AD37" s="287">
        <v>734</v>
      </c>
      <c r="AE37" s="287"/>
      <c r="AF37" s="287"/>
      <c r="AG37" s="287"/>
      <c r="AH37" s="287"/>
      <c r="AI37" s="287"/>
      <c r="AJ37" s="287"/>
      <c r="AK37" s="287"/>
      <c r="AL37" s="283">
        <v>0</v>
      </c>
      <c r="AM37" s="238"/>
      <c r="AN37" s="238"/>
      <c r="AO37" s="296"/>
      <c r="AQ37" s="302" t="s">
        <v>409</v>
      </c>
      <c r="AR37" s="111"/>
      <c r="AS37" s="111"/>
      <c r="AT37" s="111"/>
      <c r="AU37" s="111"/>
      <c r="AV37" s="111"/>
      <c r="AW37" s="111"/>
      <c r="AX37" s="111"/>
      <c r="AY37" s="310"/>
      <c r="AZ37" s="274">
        <v>462620</v>
      </c>
      <c r="BA37" s="217"/>
      <c r="BB37" s="217"/>
      <c r="BC37" s="217"/>
      <c r="BD37" s="313"/>
      <c r="BE37" s="313"/>
      <c r="BF37" s="316"/>
      <c r="BG37" s="261" t="s">
        <v>411</v>
      </c>
      <c r="BH37" s="1"/>
      <c r="BI37" s="1"/>
      <c r="BJ37" s="1"/>
      <c r="BK37" s="1"/>
      <c r="BL37" s="1"/>
      <c r="BM37" s="1"/>
      <c r="BN37" s="1"/>
      <c r="BO37" s="1"/>
      <c r="BP37" s="1"/>
      <c r="BQ37" s="1"/>
      <c r="BR37" s="1"/>
      <c r="BS37" s="1"/>
      <c r="BT37" s="1"/>
      <c r="BU37" s="269"/>
      <c r="BV37" s="274">
        <v>15816</v>
      </c>
      <c r="BW37" s="217"/>
      <c r="BX37" s="217"/>
      <c r="BY37" s="217"/>
      <c r="BZ37" s="217"/>
      <c r="CA37" s="217"/>
      <c r="CB37" s="326"/>
      <c r="CD37" s="261" t="s">
        <v>162</v>
      </c>
      <c r="CE37" s="1"/>
      <c r="CF37" s="1"/>
      <c r="CG37" s="1"/>
      <c r="CH37" s="1"/>
      <c r="CI37" s="1"/>
      <c r="CJ37" s="1"/>
      <c r="CK37" s="1"/>
      <c r="CL37" s="1"/>
      <c r="CM37" s="1"/>
      <c r="CN37" s="1"/>
      <c r="CO37" s="1"/>
      <c r="CP37" s="1"/>
      <c r="CQ37" s="269"/>
      <c r="CR37" s="274">
        <v>140259</v>
      </c>
      <c r="CS37" s="313"/>
      <c r="CT37" s="313"/>
      <c r="CU37" s="313"/>
      <c r="CV37" s="313"/>
      <c r="CW37" s="313"/>
      <c r="CX37" s="313"/>
      <c r="CY37" s="332"/>
      <c r="CZ37" s="283">
        <v>0.4</v>
      </c>
      <c r="DA37" s="335"/>
      <c r="DB37" s="335"/>
      <c r="DC37" s="338"/>
      <c r="DD37" s="288">
        <v>115981</v>
      </c>
      <c r="DE37" s="313"/>
      <c r="DF37" s="313"/>
      <c r="DG37" s="313"/>
      <c r="DH37" s="313"/>
      <c r="DI37" s="313"/>
      <c r="DJ37" s="313"/>
      <c r="DK37" s="332"/>
      <c r="DL37" s="288">
        <v>115981</v>
      </c>
      <c r="DM37" s="313"/>
      <c r="DN37" s="313"/>
      <c r="DO37" s="313"/>
      <c r="DP37" s="313"/>
      <c r="DQ37" s="313"/>
      <c r="DR37" s="313"/>
      <c r="DS37" s="313"/>
      <c r="DT37" s="313"/>
      <c r="DU37" s="313"/>
      <c r="DV37" s="332"/>
      <c r="DW37" s="283">
        <v>0.6</v>
      </c>
      <c r="DX37" s="335"/>
      <c r="DY37" s="335"/>
      <c r="DZ37" s="335"/>
      <c r="EA37" s="335"/>
      <c r="EB37" s="335"/>
      <c r="EC37" s="360"/>
    </row>
    <row r="38" spans="2:133" ht="11.25" customHeight="1">
      <c r="B38" s="261" t="s">
        <v>412</v>
      </c>
      <c r="C38" s="1"/>
      <c r="D38" s="1"/>
      <c r="E38" s="1"/>
      <c r="F38" s="1"/>
      <c r="G38" s="1"/>
      <c r="H38" s="1"/>
      <c r="I38" s="1"/>
      <c r="J38" s="1"/>
      <c r="K38" s="1"/>
      <c r="L38" s="1"/>
      <c r="M38" s="1"/>
      <c r="N38" s="1"/>
      <c r="O38" s="1"/>
      <c r="P38" s="1"/>
      <c r="Q38" s="269"/>
      <c r="R38" s="274">
        <v>2501600</v>
      </c>
      <c r="S38" s="217"/>
      <c r="T38" s="217"/>
      <c r="U38" s="217"/>
      <c r="V38" s="217"/>
      <c r="W38" s="217"/>
      <c r="X38" s="217"/>
      <c r="Y38" s="279"/>
      <c r="Z38" s="282">
        <v>6.8</v>
      </c>
      <c r="AA38" s="282"/>
      <c r="AB38" s="282"/>
      <c r="AC38" s="282"/>
      <c r="AD38" s="287" t="s">
        <v>204</v>
      </c>
      <c r="AE38" s="287"/>
      <c r="AF38" s="287"/>
      <c r="AG38" s="287"/>
      <c r="AH38" s="287"/>
      <c r="AI38" s="287"/>
      <c r="AJ38" s="287"/>
      <c r="AK38" s="287"/>
      <c r="AL38" s="283" t="s">
        <v>204</v>
      </c>
      <c r="AM38" s="238"/>
      <c r="AN38" s="238"/>
      <c r="AO38" s="296"/>
      <c r="AQ38" s="302" t="s">
        <v>312</v>
      </c>
      <c r="AR38" s="111"/>
      <c r="AS38" s="111"/>
      <c r="AT38" s="111"/>
      <c r="AU38" s="111"/>
      <c r="AV38" s="111"/>
      <c r="AW38" s="111"/>
      <c r="AX38" s="111"/>
      <c r="AY38" s="310"/>
      <c r="AZ38" s="274">
        <v>64079</v>
      </c>
      <c r="BA38" s="217"/>
      <c r="BB38" s="217"/>
      <c r="BC38" s="217"/>
      <c r="BD38" s="313"/>
      <c r="BE38" s="313"/>
      <c r="BF38" s="316"/>
      <c r="BG38" s="261" t="s">
        <v>413</v>
      </c>
      <c r="BH38" s="1"/>
      <c r="BI38" s="1"/>
      <c r="BJ38" s="1"/>
      <c r="BK38" s="1"/>
      <c r="BL38" s="1"/>
      <c r="BM38" s="1"/>
      <c r="BN38" s="1"/>
      <c r="BO38" s="1"/>
      <c r="BP38" s="1"/>
      <c r="BQ38" s="1"/>
      <c r="BR38" s="1"/>
      <c r="BS38" s="1"/>
      <c r="BT38" s="1"/>
      <c r="BU38" s="269"/>
      <c r="BV38" s="274">
        <v>8651</v>
      </c>
      <c r="BW38" s="217"/>
      <c r="BX38" s="217"/>
      <c r="BY38" s="217"/>
      <c r="BZ38" s="217"/>
      <c r="CA38" s="217"/>
      <c r="CB38" s="326"/>
      <c r="CD38" s="261" t="s">
        <v>414</v>
      </c>
      <c r="CE38" s="1"/>
      <c r="CF38" s="1"/>
      <c r="CG38" s="1"/>
      <c r="CH38" s="1"/>
      <c r="CI38" s="1"/>
      <c r="CJ38" s="1"/>
      <c r="CK38" s="1"/>
      <c r="CL38" s="1"/>
      <c r="CM38" s="1"/>
      <c r="CN38" s="1"/>
      <c r="CO38" s="1"/>
      <c r="CP38" s="1"/>
      <c r="CQ38" s="269"/>
      <c r="CR38" s="274">
        <v>3375053</v>
      </c>
      <c r="CS38" s="217"/>
      <c r="CT38" s="217"/>
      <c r="CU38" s="217"/>
      <c r="CV38" s="217"/>
      <c r="CW38" s="217"/>
      <c r="CX38" s="217"/>
      <c r="CY38" s="279"/>
      <c r="CZ38" s="283">
        <v>9.3000000000000007</v>
      </c>
      <c r="DA38" s="335"/>
      <c r="DB38" s="335"/>
      <c r="DC38" s="338"/>
      <c r="DD38" s="288">
        <v>2710421</v>
      </c>
      <c r="DE38" s="217"/>
      <c r="DF38" s="217"/>
      <c r="DG38" s="217"/>
      <c r="DH38" s="217"/>
      <c r="DI38" s="217"/>
      <c r="DJ38" s="217"/>
      <c r="DK38" s="279"/>
      <c r="DL38" s="288">
        <v>2558036</v>
      </c>
      <c r="DM38" s="217"/>
      <c r="DN38" s="217"/>
      <c r="DO38" s="217"/>
      <c r="DP38" s="217"/>
      <c r="DQ38" s="217"/>
      <c r="DR38" s="217"/>
      <c r="DS38" s="217"/>
      <c r="DT38" s="217"/>
      <c r="DU38" s="217"/>
      <c r="DV38" s="279"/>
      <c r="DW38" s="283">
        <v>12.4</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417</v>
      </c>
      <c r="AR39" s="111"/>
      <c r="AS39" s="111"/>
      <c r="AT39" s="111"/>
      <c r="AU39" s="111"/>
      <c r="AV39" s="111"/>
      <c r="AW39" s="111"/>
      <c r="AX39" s="111"/>
      <c r="AY39" s="310"/>
      <c r="AZ39" s="274">
        <v>10835</v>
      </c>
      <c r="BA39" s="217"/>
      <c r="BB39" s="217"/>
      <c r="BC39" s="217"/>
      <c r="BD39" s="313"/>
      <c r="BE39" s="313"/>
      <c r="BF39" s="316"/>
      <c r="BG39" s="261" t="s">
        <v>342</v>
      </c>
      <c r="BH39" s="1"/>
      <c r="BI39" s="1"/>
      <c r="BJ39" s="1"/>
      <c r="BK39" s="1"/>
      <c r="BL39" s="1"/>
      <c r="BM39" s="1"/>
      <c r="BN39" s="1"/>
      <c r="BO39" s="1"/>
      <c r="BP39" s="1"/>
      <c r="BQ39" s="1"/>
      <c r="BR39" s="1"/>
      <c r="BS39" s="1"/>
      <c r="BT39" s="1"/>
      <c r="BU39" s="269"/>
      <c r="BV39" s="274">
        <v>13034</v>
      </c>
      <c r="BW39" s="217"/>
      <c r="BX39" s="217"/>
      <c r="BY39" s="217"/>
      <c r="BZ39" s="217"/>
      <c r="CA39" s="217"/>
      <c r="CB39" s="326"/>
      <c r="CD39" s="261" t="s">
        <v>422</v>
      </c>
      <c r="CE39" s="1"/>
      <c r="CF39" s="1"/>
      <c r="CG39" s="1"/>
      <c r="CH39" s="1"/>
      <c r="CI39" s="1"/>
      <c r="CJ39" s="1"/>
      <c r="CK39" s="1"/>
      <c r="CL39" s="1"/>
      <c r="CM39" s="1"/>
      <c r="CN39" s="1"/>
      <c r="CO39" s="1"/>
      <c r="CP39" s="1"/>
      <c r="CQ39" s="269"/>
      <c r="CR39" s="274">
        <v>1592183</v>
      </c>
      <c r="CS39" s="313"/>
      <c r="CT39" s="313"/>
      <c r="CU39" s="313"/>
      <c r="CV39" s="313"/>
      <c r="CW39" s="313"/>
      <c r="CX39" s="313"/>
      <c r="CY39" s="332"/>
      <c r="CZ39" s="283">
        <v>4.4000000000000004</v>
      </c>
      <c r="DA39" s="335"/>
      <c r="DB39" s="335"/>
      <c r="DC39" s="338"/>
      <c r="DD39" s="288">
        <v>862531</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143</v>
      </c>
      <c r="C40" s="1"/>
      <c r="D40" s="1"/>
      <c r="E40" s="1"/>
      <c r="F40" s="1"/>
      <c r="G40" s="1"/>
      <c r="H40" s="1"/>
      <c r="I40" s="1"/>
      <c r="J40" s="1"/>
      <c r="K40" s="1"/>
      <c r="L40" s="1"/>
      <c r="M40" s="1"/>
      <c r="N40" s="1"/>
      <c r="O40" s="1"/>
      <c r="P40" s="1"/>
      <c r="Q40" s="269"/>
      <c r="R40" s="274" t="s">
        <v>204</v>
      </c>
      <c r="S40" s="217"/>
      <c r="T40" s="217"/>
      <c r="U40" s="217"/>
      <c r="V40" s="217"/>
      <c r="W40" s="217"/>
      <c r="X40" s="217"/>
      <c r="Y40" s="279"/>
      <c r="Z40" s="282" t="s">
        <v>204</v>
      </c>
      <c r="AA40" s="282"/>
      <c r="AB40" s="282"/>
      <c r="AC40" s="282"/>
      <c r="AD40" s="287" t="s">
        <v>204</v>
      </c>
      <c r="AE40" s="287"/>
      <c r="AF40" s="287"/>
      <c r="AG40" s="287"/>
      <c r="AH40" s="287"/>
      <c r="AI40" s="287"/>
      <c r="AJ40" s="287"/>
      <c r="AK40" s="287"/>
      <c r="AL40" s="283" t="s">
        <v>204</v>
      </c>
      <c r="AM40" s="238"/>
      <c r="AN40" s="238"/>
      <c r="AO40" s="296"/>
      <c r="AQ40" s="302" t="s">
        <v>423</v>
      </c>
      <c r="AR40" s="111"/>
      <c r="AS40" s="111"/>
      <c r="AT40" s="111"/>
      <c r="AU40" s="111"/>
      <c r="AV40" s="111"/>
      <c r="AW40" s="111"/>
      <c r="AX40" s="111"/>
      <c r="AY40" s="310"/>
      <c r="AZ40" s="274" t="s">
        <v>204</v>
      </c>
      <c r="BA40" s="217"/>
      <c r="BB40" s="217"/>
      <c r="BC40" s="217"/>
      <c r="BD40" s="313"/>
      <c r="BE40" s="313"/>
      <c r="BF40" s="316"/>
      <c r="BG40" s="299" t="s">
        <v>424</v>
      </c>
      <c r="BH40" s="29"/>
      <c r="BI40" s="29"/>
      <c r="BJ40" s="29"/>
      <c r="BK40" s="29"/>
      <c r="BL40" s="29"/>
      <c r="BM40" s="1" t="s">
        <v>425</v>
      </c>
      <c r="BN40" s="1"/>
      <c r="BO40" s="1"/>
      <c r="BP40" s="1"/>
      <c r="BQ40" s="1"/>
      <c r="BR40" s="1"/>
      <c r="BS40" s="1"/>
      <c r="BT40" s="1"/>
      <c r="BU40" s="269"/>
      <c r="BV40" s="274">
        <v>94</v>
      </c>
      <c r="BW40" s="217"/>
      <c r="BX40" s="217"/>
      <c r="BY40" s="217"/>
      <c r="BZ40" s="217"/>
      <c r="CA40" s="217"/>
      <c r="CB40" s="326"/>
      <c r="CD40" s="261" t="s">
        <v>373</v>
      </c>
      <c r="CE40" s="1"/>
      <c r="CF40" s="1"/>
      <c r="CG40" s="1"/>
      <c r="CH40" s="1"/>
      <c r="CI40" s="1"/>
      <c r="CJ40" s="1"/>
      <c r="CK40" s="1"/>
      <c r="CL40" s="1"/>
      <c r="CM40" s="1"/>
      <c r="CN40" s="1"/>
      <c r="CO40" s="1"/>
      <c r="CP40" s="1"/>
      <c r="CQ40" s="269"/>
      <c r="CR40" s="274">
        <v>61440</v>
      </c>
      <c r="CS40" s="217"/>
      <c r="CT40" s="217"/>
      <c r="CU40" s="217"/>
      <c r="CV40" s="217"/>
      <c r="CW40" s="217"/>
      <c r="CX40" s="217"/>
      <c r="CY40" s="279"/>
      <c r="CZ40" s="283">
        <v>0.2</v>
      </c>
      <c r="DA40" s="335"/>
      <c r="DB40" s="335"/>
      <c r="DC40" s="338"/>
      <c r="DD40" s="288">
        <v>1236</v>
      </c>
      <c r="DE40" s="217"/>
      <c r="DF40" s="217"/>
      <c r="DG40" s="217"/>
      <c r="DH40" s="217"/>
      <c r="DI40" s="217"/>
      <c r="DJ40" s="217"/>
      <c r="DK40" s="279"/>
      <c r="DL40" s="288" t="s">
        <v>204</v>
      </c>
      <c r="DM40" s="217"/>
      <c r="DN40" s="217"/>
      <c r="DO40" s="217"/>
      <c r="DP40" s="217"/>
      <c r="DQ40" s="217"/>
      <c r="DR40" s="217"/>
      <c r="DS40" s="217"/>
      <c r="DT40" s="217"/>
      <c r="DU40" s="217"/>
      <c r="DV40" s="279"/>
      <c r="DW40" s="283" t="s">
        <v>204</v>
      </c>
      <c r="DX40" s="335"/>
      <c r="DY40" s="335"/>
      <c r="DZ40" s="335"/>
      <c r="EA40" s="335"/>
      <c r="EB40" s="335"/>
      <c r="EC40" s="360"/>
    </row>
    <row r="41" spans="2:133" ht="11.25" customHeight="1">
      <c r="B41" s="263" t="s">
        <v>144</v>
      </c>
      <c r="C41" s="267"/>
      <c r="D41" s="267"/>
      <c r="E41" s="267"/>
      <c r="F41" s="267"/>
      <c r="G41" s="267"/>
      <c r="H41" s="267"/>
      <c r="I41" s="267"/>
      <c r="J41" s="267"/>
      <c r="K41" s="267"/>
      <c r="L41" s="267"/>
      <c r="M41" s="267"/>
      <c r="N41" s="267"/>
      <c r="O41" s="267"/>
      <c r="P41" s="267"/>
      <c r="Q41" s="271"/>
      <c r="R41" s="275">
        <v>37014203</v>
      </c>
      <c r="S41" s="277"/>
      <c r="T41" s="277"/>
      <c r="U41" s="277"/>
      <c r="V41" s="277"/>
      <c r="W41" s="277"/>
      <c r="X41" s="277"/>
      <c r="Y41" s="280"/>
      <c r="Z41" s="284">
        <v>100</v>
      </c>
      <c r="AA41" s="284"/>
      <c r="AB41" s="284"/>
      <c r="AC41" s="284"/>
      <c r="AD41" s="289">
        <v>20604027</v>
      </c>
      <c r="AE41" s="289"/>
      <c r="AF41" s="289"/>
      <c r="AG41" s="289"/>
      <c r="AH41" s="289"/>
      <c r="AI41" s="289"/>
      <c r="AJ41" s="289"/>
      <c r="AK41" s="289"/>
      <c r="AL41" s="292">
        <v>100</v>
      </c>
      <c r="AM41" s="294"/>
      <c r="AN41" s="294"/>
      <c r="AO41" s="297"/>
      <c r="AQ41" s="302" t="s">
        <v>426</v>
      </c>
      <c r="AR41" s="111"/>
      <c r="AS41" s="111"/>
      <c r="AT41" s="111"/>
      <c r="AU41" s="111"/>
      <c r="AV41" s="111"/>
      <c r="AW41" s="111"/>
      <c r="AX41" s="111"/>
      <c r="AY41" s="310"/>
      <c r="AZ41" s="274">
        <v>686687</v>
      </c>
      <c r="BA41" s="217"/>
      <c r="BB41" s="217"/>
      <c r="BC41" s="217"/>
      <c r="BD41" s="313"/>
      <c r="BE41" s="313"/>
      <c r="BF41" s="316"/>
      <c r="BG41" s="299"/>
      <c r="BH41" s="29"/>
      <c r="BI41" s="29"/>
      <c r="BJ41" s="29"/>
      <c r="BK41" s="29"/>
      <c r="BL41" s="29"/>
      <c r="BM41" s="1" t="s">
        <v>347</v>
      </c>
      <c r="BN41" s="1"/>
      <c r="BO41" s="1"/>
      <c r="BP41" s="1"/>
      <c r="BQ41" s="1"/>
      <c r="BR41" s="1"/>
      <c r="BS41" s="1"/>
      <c r="BT41" s="1"/>
      <c r="BU41" s="269"/>
      <c r="BV41" s="274" t="s">
        <v>204</v>
      </c>
      <c r="BW41" s="217"/>
      <c r="BX41" s="217"/>
      <c r="BY41" s="217"/>
      <c r="BZ41" s="217"/>
      <c r="CA41" s="217"/>
      <c r="CB41" s="326"/>
      <c r="CD41" s="261" t="s">
        <v>289</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427</v>
      </c>
      <c r="AR42" s="305"/>
      <c r="AS42" s="305"/>
      <c r="AT42" s="305"/>
      <c r="AU42" s="305"/>
      <c r="AV42" s="305"/>
      <c r="AW42" s="305"/>
      <c r="AX42" s="305"/>
      <c r="AY42" s="311"/>
      <c r="AZ42" s="275">
        <v>2609946</v>
      </c>
      <c r="BA42" s="277"/>
      <c r="BB42" s="277"/>
      <c r="BC42" s="277"/>
      <c r="BD42" s="312"/>
      <c r="BE42" s="312"/>
      <c r="BF42" s="317"/>
      <c r="BG42" s="177"/>
      <c r="BH42" s="179"/>
      <c r="BI42" s="179"/>
      <c r="BJ42" s="179"/>
      <c r="BK42" s="179"/>
      <c r="BL42" s="179"/>
      <c r="BM42" s="267" t="s">
        <v>428</v>
      </c>
      <c r="BN42" s="267"/>
      <c r="BO42" s="267"/>
      <c r="BP42" s="267"/>
      <c r="BQ42" s="267"/>
      <c r="BR42" s="267"/>
      <c r="BS42" s="267"/>
      <c r="BT42" s="267"/>
      <c r="BU42" s="271"/>
      <c r="BV42" s="275">
        <v>429</v>
      </c>
      <c r="BW42" s="277"/>
      <c r="BX42" s="277"/>
      <c r="BY42" s="277"/>
      <c r="BZ42" s="277"/>
      <c r="CA42" s="277"/>
      <c r="CB42" s="327"/>
      <c r="CD42" s="261" t="s">
        <v>282</v>
      </c>
      <c r="CE42" s="1"/>
      <c r="CF42" s="1"/>
      <c r="CG42" s="1"/>
      <c r="CH42" s="1"/>
      <c r="CI42" s="1"/>
      <c r="CJ42" s="1"/>
      <c r="CK42" s="1"/>
      <c r="CL42" s="1"/>
      <c r="CM42" s="1"/>
      <c r="CN42" s="1"/>
      <c r="CO42" s="1"/>
      <c r="CP42" s="1"/>
      <c r="CQ42" s="269"/>
      <c r="CR42" s="274">
        <v>3894181</v>
      </c>
      <c r="CS42" s="313"/>
      <c r="CT42" s="313"/>
      <c r="CU42" s="313"/>
      <c r="CV42" s="313"/>
      <c r="CW42" s="313"/>
      <c r="CX42" s="313"/>
      <c r="CY42" s="332"/>
      <c r="CZ42" s="283">
        <v>10.7</v>
      </c>
      <c r="DA42" s="335"/>
      <c r="DB42" s="335"/>
      <c r="DC42" s="338"/>
      <c r="DD42" s="288">
        <v>893427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156002</v>
      </c>
      <c r="CS43" s="313"/>
      <c r="CT43" s="313"/>
      <c r="CU43" s="313"/>
      <c r="CV43" s="313"/>
      <c r="CW43" s="313"/>
      <c r="CX43" s="313"/>
      <c r="CY43" s="332"/>
      <c r="CZ43" s="283">
        <v>0.4</v>
      </c>
      <c r="DA43" s="335"/>
      <c r="DB43" s="335"/>
      <c r="DC43" s="338"/>
      <c r="DD43" s="288">
        <v>114865</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178</v>
      </c>
      <c r="CE44" s="41"/>
      <c r="CF44" s="261" t="s">
        <v>429</v>
      </c>
      <c r="CG44" s="1"/>
      <c r="CH44" s="1"/>
      <c r="CI44" s="1"/>
      <c r="CJ44" s="1"/>
      <c r="CK44" s="1"/>
      <c r="CL44" s="1"/>
      <c r="CM44" s="1"/>
      <c r="CN44" s="1"/>
      <c r="CO44" s="1"/>
      <c r="CP44" s="1"/>
      <c r="CQ44" s="269"/>
      <c r="CR44" s="274">
        <v>3885559</v>
      </c>
      <c r="CS44" s="217"/>
      <c r="CT44" s="217"/>
      <c r="CU44" s="217"/>
      <c r="CV44" s="217"/>
      <c r="CW44" s="217"/>
      <c r="CX44" s="217"/>
      <c r="CY44" s="279"/>
      <c r="CZ44" s="283">
        <v>10.7</v>
      </c>
      <c r="DA44" s="238"/>
      <c r="DB44" s="238"/>
      <c r="DC44" s="285"/>
      <c r="DD44" s="288">
        <v>893355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270</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140</v>
      </c>
      <c r="CG45" s="1"/>
      <c r="CH45" s="1"/>
      <c r="CI45" s="1"/>
      <c r="CJ45" s="1"/>
      <c r="CK45" s="1"/>
      <c r="CL45" s="1"/>
      <c r="CM45" s="1"/>
      <c r="CN45" s="1"/>
      <c r="CO45" s="1"/>
      <c r="CP45" s="1"/>
      <c r="CQ45" s="269"/>
      <c r="CR45" s="274">
        <v>1549959</v>
      </c>
      <c r="CS45" s="313"/>
      <c r="CT45" s="313"/>
      <c r="CU45" s="313"/>
      <c r="CV45" s="313"/>
      <c r="CW45" s="313"/>
      <c r="CX45" s="313"/>
      <c r="CY45" s="332"/>
      <c r="CZ45" s="283">
        <v>4.3</v>
      </c>
      <c r="DA45" s="335"/>
      <c r="DB45" s="335"/>
      <c r="DC45" s="338"/>
      <c r="DD45" s="288">
        <v>136207</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2154451</v>
      </c>
      <c r="CS46" s="217"/>
      <c r="CT46" s="217"/>
      <c r="CU46" s="217"/>
      <c r="CV46" s="217"/>
      <c r="CW46" s="217"/>
      <c r="CX46" s="217"/>
      <c r="CY46" s="279"/>
      <c r="CZ46" s="283">
        <v>5.9</v>
      </c>
      <c r="DA46" s="238"/>
      <c r="DB46" s="238"/>
      <c r="DC46" s="285"/>
      <c r="DD46" s="288">
        <v>743918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433</v>
      </c>
      <c r="CG47" s="1"/>
      <c r="CH47" s="1"/>
      <c r="CI47" s="1"/>
      <c r="CJ47" s="1"/>
      <c r="CK47" s="1"/>
      <c r="CL47" s="1"/>
      <c r="CM47" s="1"/>
      <c r="CN47" s="1"/>
      <c r="CO47" s="1"/>
      <c r="CP47" s="1"/>
      <c r="CQ47" s="269"/>
      <c r="CR47" s="274">
        <v>8622</v>
      </c>
      <c r="CS47" s="313"/>
      <c r="CT47" s="313"/>
      <c r="CU47" s="313"/>
      <c r="CV47" s="313"/>
      <c r="CW47" s="313"/>
      <c r="CX47" s="313"/>
      <c r="CY47" s="332"/>
      <c r="CZ47" s="283">
        <v>0</v>
      </c>
      <c r="DA47" s="335"/>
      <c r="DB47" s="335"/>
      <c r="DC47" s="338"/>
      <c r="DD47" s="288">
        <v>72</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36228756</v>
      </c>
      <c r="CS49" s="312"/>
      <c r="CT49" s="312"/>
      <c r="CU49" s="312"/>
      <c r="CV49" s="312"/>
      <c r="CW49" s="312"/>
      <c r="CX49" s="312"/>
      <c r="CY49" s="333"/>
      <c r="CZ49" s="292">
        <v>100</v>
      </c>
      <c r="DA49" s="336"/>
      <c r="DB49" s="336"/>
      <c r="DC49" s="339"/>
      <c r="DD49" s="342">
        <v>22962338</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zfXCJAC1+N7jamGmrWbW5RttABmg1MY3ur2rWcrLGz4MnL+aHJ0wDg6czmR/c+E3RsZeVQuq7d0/XY7MqF9PZw==" saltValue="coh/KZQ2GiMbrtVVmd3B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BV1" zoomScale="70" zoomScaleNormal="70" zoomScaleSheetLayoutView="70" workbookViewId="0">
      <selection activeCell="AC6" sqref="A5:DK35"/>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165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181</v>
      </c>
      <c r="R5" s="447"/>
      <c r="S5" s="447"/>
      <c r="T5" s="447"/>
      <c r="U5" s="458"/>
      <c r="V5" s="435" t="s">
        <v>438</v>
      </c>
      <c r="W5" s="447"/>
      <c r="X5" s="447"/>
      <c r="Y5" s="447"/>
      <c r="Z5" s="458"/>
      <c r="AA5" s="435" t="s">
        <v>439</v>
      </c>
      <c r="AB5" s="447"/>
      <c r="AC5" s="447"/>
      <c r="AD5" s="447"/>
      <c r="AE5" s="447"/>
      <c r="AF5" s="504" t="s">
        <v>179</v>
      </c>
      <c r="AG5" s="447"/>
      <c r="AH5" s="447"/>
      <c r="AI5" s="447"/>
      <c r="AJ5" s="522"/>
      <c r="AK5" s="447" t="s">
        <v>440</v>
      </c>
      <c r="AL5" s="447"/>
      <c r="AM5" s="447"/>
      <c r="AN5" s="447"/>
      <c r="AO5" s="458"/>
      <c r="AP5" s="435" t="s">
        <v>442</v>
      </c>
      <c r="AQ5" s="447"/>
      <c r="AR5" s="447"/>
      <c r="AS5" s="447"/>
      <c r="AT5" s="458"/>
      <c r="AU5" s="435" t="s">
        <v>443</v>
      </c>
      <c r="AV5" s="447"/>
      <c r="AW5" s="447"/>
      <c r="AX5" s="447"/>
      <c r="AY5" s="522"/>
      <c r="AZ5" s="378"/>
      <c r="BA5" s="378"/>
      <c r="BB5" s="378"/>
      <c r="BC5" s="378"/>
      <c r="BD5" s="378"/>
      <c r="BE5" s="576"/>
      <c r="BF5" s="576"/>
      <c r="BG5" s="576"/>
      <c r="BH5" s="576"/>
      <c r="BI5" s="576"/>
      <c r="BJ5" s="576"/>
      <c r="BK5" s="576"/>
      <c r="BL5" s="576"/>
      <c r="BM5" s="576"/>
      <c r="BN5" s="576"/>
      <c r="BO5" s="576"/>
      <c r="BP5" s="576"/>
      <c r="BQ5" s="370" t="s">
        <v>444</v>
      </c>
      <c r="BR5" s="397"/>
      <c r="BS5" s="397"/>
      <c r="BT5" s="397"/>
      <c r="BU5" s="397"/>
      <c r="BV5" s="397"/>
      <c r="BW5" s="397"/>
      <c r="BX5" s="397"/>
      <c r="BY5" s="397"/>
      <c r="BZ5" s="397"/>
      <c r="CA5" s="397"/>
      <c r="CB5" s="397"/>
      <c r="CC5" s="397"/>
      <c r="CD5" s="397"/>
      <c r="CE5" s="397"/>
      <c r="CF5" s="397"/>
      <c r="CG5" s="429"/>
      <c r="CH5" s="435" t="s">
        <v>371</v>
      </c>
      <c r="CI5" s="447"/>
      <c r="CJ5" s="447"/>
      <c r="CK5" s="447"/>
      <c r="CL5" s="458"/>
      <c r="CM5" s="435" t="s">
        <v>325</v>
      </c>
      <c r="CN5" s="447"/>
      <c r="CO5" s="447"/>
      <c r="CP5" s="447"/>
      <c r="CQ5" s="458"/>
      <c r="CR5" s="435" t="s">
        <v>248</v>
      </c>
      <c r="CS5" s="447"/>
      <c r="CT5" s="447"/>
      <c r="CU5" s="447"/>
      <c r="CV5" s="458"/>
      <c r="CW5" s="435" t="s">
        <v>49</v>
      </c>
      <c r="CX5" s="447"/>
      <c r="CY5" s="447"/>
      <c r="CZ5" s="447"/>
      <c r="DA5" s="458"/>
      <c r="DB5" s="435" t="s">
        <v>446</v>
      </c>
      <c r="DC5" s="447"/>
      <c r="DD5" s="447"/>
      <c r="DE5" s="447"/>
      <c r="DF5" s="458"/>
      <c r="DG5" s="700" t="s">
        <v>246</v>
      </c>
      <c r="DH5" s="703"/>
      <c r="DI5" s="703"/>
      <c r="DJ5" s="703"/>
      <c r="DK5" s="708"/>
      <c r="DL5" s="700" t="s">
        <v>448</v>
      </c>
      <c r="DM5" s="703"/>
      <c r="DN5" s="703"/>
      <c r="DO5" s="703"/>
      <c r="DP5" s="708"/>
      <c r="DQ5" s="435" t="s">
        <v>450</v>
      </c>
      <c r="DR5" s="447"/>
      <c r="DS5" s="447"/>
      <c r="DT5" s="447"/>
      <c r="DU5" s="458"/>
      <c r="DV5" s="435" t="s">
        <v>443</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451</v>
      </c>
      <c r="C7" s="419"/>
      <c r="D7" s="419"/>
      <c r="E7" s="419"/>
      <c r="F7" s="419"/>
      <c r="G7" s="419"/>
      <c r="H7" s="419"/>
      <c r="I7" s="419"/>
      <c r="J7" s="419"/>
      <c r="K7" s="419"/>
      <c r="L7" s="419"/>
      <c r="M7" s="419"/>
      <c r="N7" s="419"/>
      <c r="O7" s="419"/>
      <c r="P7" s="431"/>
      <c r="Q7" s="437">
        <v>36657</v>
      </c>
      <c r="R7" s="449"/>
      <c r="S7" s="449"/>
      <c r="T7" s="449"/>
      <c r="U7" s="449"/>
      <c r="V7" s="449">
        <v>35882</v>
      </c>
      <c r="W7" s="449"/>
      <c r="X7" s="449"/>
      <c r="Y7" s="449"/>
      <c r="Z7" s="449"/>
      <c r="AA7" s="449">
        <v>775</v>
      </c>
      <c r="AB7" s="449"/>
      <c r="AC7" s="449"/>
      <c r="AD7" s="449"/>
      <c r="AE7" s="492"/>
      <c r="AF7" s="506">
        <v>437</v>
      </c>
      <c r="AG7" s="519"/>
      <c r="AH7" s="519"/>
      <c r="AI7" s="519"/>
      <c r="AJ7" s="524"/>
      <c r="AK7" s="532">
        <v>230</v>
      </c>
      <c r="AL7" s="449"/>
      <c r="AM7" s="449"/>
      <c r="AN7" s="449"/>
      <c r="AO7" s="449"/>
      <c r="AP7" s="449">
        <v>37515</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546</v>
      </c>
      <c r="BT7" s="419"/>
      <c r="BU7" s="419"/>
      <c r="BV7" s="419"/>
      <c r="BW7" s="419"/>
      <c r="BX7" s="419"/>
      <c r="BY7" s="419"/>
      <c r="BZ7" s="419"/>
      <c r="CA7" s="419"/>
      <c r="CB7" s="419"/>
      <c r="CC7" s="419"/>
      <c r="CD7" s="419"/>
      <c r="CE7" s="419"/>
      <c r="CF7" s="419"/>
      <c r="CG7" s="431"/>
      <c r="CH7" s="663">
        <v>51</v>
      </c>
      <c r="CI7" s="666"/>
      <c r="CJ7" s="666"/>
      <c r="CK7" s="666"/>
      <c r="CL7" s="681"/>
      <c r="CM7" s="663">
        <v>593</v>
      </c>
      <c r="CN7" s="666"/>
      <c r="CO7" s="666"/>
      <c r="CP7" s="666"/>
      <c r="CQ7" s="681"/>
      <c r="CR7" s="663">
        <v>1681</v>
      </c>
      <c r="CS7" s="666"/>
      <c r="CT7" s="666"/>
      <c r="CU7" s="666"/>
      <c r="CV7" s="681"/>
      <c r="CW7" s="663" t="s">
        <v>204</v>
      </c>
      <c r="CX7" s="666"/>
      <c r="CY7" s="666"/>
      <c r="CZ7" s="666"/>
      <c r="DA7" s="681"/>
      <c r="DB7" s="663" t="s">
        <v>204</v>
      </c>
      <c r="DC7" s="666"/>
      <c r="DD7" s="666"/>
      <c r="DE7" s="666"/>
      <c r="DF7" s="681"/>
      <c r="DG7" s="663" t="s">
        <v>204</v>
      </c>
      <c r="DH7" s="666"/>
      <c r="DI7" s="666"/>
      <c r="DJ7" s="666"/>
      <c r="DK7" s="681"/>
      <c r="DL7" s="663" t="s">
        <v>204</v>
      </c>
      <c r="DM7" s="666"/>
      <c r="DN7" s="666"/>
      <c r="DO7" s="666"/>
      <c r="DP7" s="681"/>
      <c r="DQ7" s="663" t="s">
        <v>204</v>
      </c>
      <c r="DR7" s="666"/>
      <c r="DS7" s="666"/>
      <c r="DT7" s="666"/>
      <c r="DU7" s="681"/>
      <c r="DV7" s="399"/>
      <c r="DW7" s="419"/>
      <c r="DX7" s="419"/>
      <c r="DY7" s="419"/>
      <c r="DZ7" s="717"/>
      <c r="EA7" s="576"/>
    </row>
    <row r="8" spans="1:131" s="364" customFormat="1" ht="26.25" customHeight="1">
      <c r="A8" s="373">
        <v>2</v>
      </c>
      <c r="B8" s="400" t="s">
        <v>155</v>
      </c>
      <c r="C8" s="420"/>
      <c r="D8" s="420"/>
      <c r="E8" s="420"/>
      <c r="F8" s="420"/>
      <c r="G8" s="420"/>
      <c r="H8" s="420"/>
      <c r="I8" s="420"/>
      <c r="J8" s="420"/>
      <c r="K8" s="420"/>
      <c r="L8" s="420"/>
      <c r="M8" s="420"/>
      <c r="N8" s="420"/>
      <c r="O8" s="420"/>
      <c r="P8" s="432"/>
      <c r="Q8" s="438">
        <v>8</v>
      </c>
      <c r="R8" s="450"/>
      <c r="S8" s="450"/>
      <c r="T8" s="450"/>
      <c r="U8" s="450"/>
      <c r="V8" s="450">
        <v>2</v>
      </c>
      <c r="W8" s="450"/>
      <c r="X8" s="450"/>
      <c r="Y8" s="450"/>
      <c r="Z8" s="450"/>
      <c r="AA8" s="450">
        <v>6</v>
      </c>
      <c r="AB8" s="450"/>
      <c r="AC8" s="450"/>
      <c r="AD8" s="450"/>
      <c r="AE8" s="461"/>
      <c r="AF8" s="507">
        <v>6</v>
      </c>
      <c r="AG8" s="456"/>
      <c r="AH8" s="456"/>
      <c r="AI8" s="456"/>
      <c r="AJ8" s="525"/>
      <c r="AK8" s="460" t="s">
        <v>204</v>
      </c>
      <c r="AL8" s="450"/>
      <c r="AM8" s="450"/>
      <c r="AN8" s="450"/>
      <c r="AO8" s="450"/>
      <c r="AP8" s="450" t="s">
        <v>204</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202</v>
      </c>
      <c r="C9" s="420"/>
      <c r="D9" s="420"/>
      <c r="E9" s="420"/>
      <c r="F9" s="420"/>
      <c r="G9" s="420"/>
      <c r="H9" s="420"/>
      <c r="I9" s="420"/>
      <c r="J9" s="420"/>
      <c r="K9" s="420"/>
      <c r="L9" s="420"/>
      <c r="M9" s="420"/>
      <c r="N9" s="420"/>
      <c r="O9" s="420"/>
      <c r="P9" s="432"/>
      <c r="Q9" s="438">
        <v>6</v>
      </c>
      <c r="R9" s="450"/>
      <c r="S9" s="450"/>
      <c r="T9" s="450"/>
      <c r="U9" s="450"/>
      <c r="V9" s="450">
        <v>6</v>
      </c>
      <c r="W9" s="450"/>
      <c r="X9" s="450"/>
      <c r="Y9" s="450"/>
      <c r="Z9" s="450"/>
      <c r="AA9" s="450">
        <v>0</v>
      </c>
      <c r="AB9" s="450"/>
      <c r="AC9" s="450"/>
      <c r="AD9" s="450"/>
      <c r="AE9" s="461"/>
      <c r="AF9" s="507">
        <v>0</v>
      </c>
      <c r="AG9" s="456"/>
      <c r="AH9" s="456"/>
      <c r="AI9" s="456"/>
      <c r="AJ9" s="525"/>
      <c r="AK9" s="460">
        <v>2</v>
      </c>
      <c r="AL9" s="450"/>
      <c r="AM9" s="450"/>
      <c r="AN9" s="450"/>
      <c r="AO9" s="450"/>
      <c r="AP9" s="450" t="s">
        <v>204</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t="s">
        <v>453</v>
      </c>
      <c r="C10" s="420"/>
      <c r="D10" s="420"/>
      <c r="E10" s="420"/>
      <c r="F10" s="420"/>
      <c r="G10" s="420"/>
      <c r="H10" s="420"/>
      <c r="I10" s="420"/>
      <c r="J10" s="420"/>
      <c r="K10" s="420"/>
      <c r="L10" s="420"/>
      <c r="M10" s="420"/>
      <c r="N10" s="420"/>
      <c r="O10" s="420"/>
      <c r="P10" s="432"/>
      <c r="Q10" s="438">
        <v>395</v>
      </c>
      <c r="R10" s="450"/>
      <c r="S10" s="450"/>
      <c r="T10" s="450"/>
      <c r="U10" s="450"/>
      <c r="V10" s="450">
        <v>394</v>
      </c>
      <c r="W10" s="450"/>
      <c r="X10" s="450"/>
      <c r="Y10" s="450"/>
      <c r="Z10" s="450"/>
      <c r="AA10" s="450">
        <v>1</v>
      </c>
      <c r="AB10" s="450"/>
      <c r="AC10" s="450"/>
      <c r="AD10" s="450"/>
      <c r="AE10" s="461"/>
      <c r="AF10" s="507">
        <v>1</v>
      </c>
      <c r="AG10" s="456"/>
      <c r="AH10" s="456"/>
      <c r="AI10" s="456"/>
      <c r="AJ10" s="525"/>
      <c r="AK10" s="460">
        <v>106</v>
      </c>
      <c r="AL10" s="450"/>
      <c r="AM10" s="450"/>
      <c r="AN10" s="450"/>
      <c r="AO10" s="450"/>
      <c r="AP10" s="450" t="s">
        <v>204</v>
      </c>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t="s">
        <v>454</v>
      </c>
      <c r="C11" s="420"/>
      <c r="D11" s="420"/>
      <c r="E11" s="420"/>
      <c r="F11" s="420"/>
      <c r="G11" s="420"/>
      <c r="H11" s="420"/>
      <c r="I11" s="420"/>
      <c r="J11" s="420"/>
      <c r="K11" s="420"/>
      <c r="L11" s="420"/>
      <c r="M11" s="420"/>
      <c r="N11" s="420"/>
      <c r="O11" s="420"/>
      <c r="P11" s="432"/>
      <c r="Q11" s="438">
        <v>14</v>
      </c>
      <c r="R11" s="450"/>
      <c r="S11" s="450"/>
      <c r="T11" s="450"/>
      <c r="U11" s="450"/>
      <c r="V11" s="450">
        <v>14</v>
      </c>
      <c r="W11" s="450"/>
      <c r="X11" s="450"/>
      <c r="Y11" s="450"/>
      <c r="Z11" s="450"/>
      <c r="AA11" s="450">
        <v>0</v>
      </c>
      <c r="AB11" s="450"/>
      <c r="AC11" s="450"/>
      <c r="AD11" s="450"/>
      <c r="AE11" s="461"/>
      <c r="AF11" s="507">
        <v>0</v>
      </c>
      <c r="AG11" s="456"/>
      <c r="AH11" s="456"/>
      <c r="AI11" s="456"/>
      <c r="AJ11" s="525"/>
      <c r="AK11" s="460">
        <v>3</v>
      </c>
      <c r="AL11" s="450"/>
      <c r="AM11" s="450"/>
      <c r="AN11" s="450"/>
      <c r="AO11" s="450"/>
      <c r="AP11" s="450" t="s">
        <v>204</v>
      </c>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t="s">
        <v>455</v>
      </c>
      <c r="C12" s="420"/>
      <c r="D12" s="420"/>
      <c r="E12" s="420"/>
      <c r="F12" s="420"/>
      <c r="G12" s="420"/>
      <c r="H12" s="420"/>
      <c r="I12" s="420"/>
      <c r="J12" s="420"/>
      <c r="K12" s="420"/>
      <c r="L12" s="420"/>
      <c r="M12" s="420"/>
      <c r="N12" s="420"/>
      <c r="O12" s="420"/>
      <c r="P12" s="432"/>
      <c r="Q12" s="438">
        <v>32</v>
      </c>
      <c r="R12" s="450"/>
      <c r="S12" s="450"/>
      <c r="T12" s="450"/>
      <c r="U12" s="450"/>
      <c r="V12" s="450">
        <v>32</v>
      </c>
      <c r="W12" s="450"/>
      <c r="X12" s="450"/>
      <c r="Y12" s="450"/>
      <c r="Z12" s="450"/>
      <c r="AA12" s="450">
        <v>0</v>
      </c>
      <c r="AB12" s="450"/>
      <c r="AC12" s="450"/>
      <c r="AD12" s="450"/>
      <c r="AE12" s="461"/>
      <c r="AF12" s="507">
        <v>0</v>
      </c>
      <c r="AG12" s="456"/>
      <c r="AH12" s="456"/>
      <c r="AI12" s="456"/>
      <c r="AJ12" s="525"/>
      <c r="AK12" s="460">
        <v>434</v>
      </c>
      <c r="AL12" s="450"/>
      <c r="AM12" s="450"/>
      <c r="AN12" s="450"/>
      <c r="AO12" s="450"/>
      <c r="AP12" s="450" t="s">
        <v>204</v>
      </c>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t="s">
        <v>307</v>
      </c>
      <c r="C13" s="420"/>
      <c r="D13" s="420"/>
      <c r="E13" s="420"/>
      <c r="F13" s="420"/>
      <c r="G13" s="420"/>
      <c r="H13" s="420"/>
      <c r="I13" s="420"/>
      <c r="J13" s="420"/>
      <c r="K13" s="420"/>
      <c r="L13" s="420"/>
      <c r="M13" s="420"/>
      <c r="N13" s="420"/>
      <c r="O13" s="420"/>
      <c r="P13" s="432"/>
      <c r="Q13" s="438">
        <v>6</v>
      </c>
      <c r="R13" s="450"/>
      <c r="S13" s="450"/>
      <c r="T13" s="450"/>
      <c r="U13" s="450"/>
      <c r="V13" s="450">
        <v>6</v>
      </c>
      <c r="W13" s="450"/>
      <c r="X13" s="450"/>
      <c r="Y13" s="450"/>
      <c r="Z13" s="450"/>
      <c r="AA13" s="450">
        <v>0</v>
      </c>
      <c r="AB13" s="450"/>
      <c r="AC13" s="450"/>
      <c r="AD13" s="450"/>
      <c r="AE13" s="461"/>
      <c r="AF13" s="507">
        <v>0</v>
      </c>
      <c r="AG13" s="456"/>
      <c r="AH13" s="456"/>
      <c r="AI13" s="456"/>
      <c r="AJ13" s="525"/>
      <c r="AK13" s="460">
        <v>1555</v>
      </c>
      <c r="AL13" s="450"/>
      <c r="AM13" s="450"/>
      <c r="AN13" s="450"/>
      <c r="AO13" s="450"/>
      <c r="AP13" s="450" t="s">
        <v>204</v>
      </c>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t="s">
        <v>456</v>
      </c>
      <c r="C14" s="420"/>
      <c r="D14" s="420"/>
      <c r="E14" s="420"/>
      <c r="F14" s="420"/>
      <c r="G14" s="420"/>
      <c r="H14" s="420"/>
      <c r="I14" s="420"/>
      <c r="J14" s="420"/>
      <c r="K14" s="420"/>
      <c r="L14" s="420"/>
      <c r="M14" s="420"/>
      <c r="N14" s="420"/>
      <c r="O14" s="420"/>
      <c r="P14" s="432"/>
      <c r="Q14" s="438">
        <v>15</v>
      </c>
      <c r="R14" s="450"/>
      <c r="S14" s="450"/>
      <c r="T14" s="450"/>
      <c r="U14" s="450"/>
      <c r="V14" s="450">
        <v>11</v>
      </c>
      <c r="W14" s="450"/>
      <c r="X14" s="450"/>
      <c r="Y14" s="450"/>
      <c r="Z14" s="450"/>
      <c r="AA14" s="450">
        <v>4</v>
      </c>
      <c r="AB14" s="450"/>
      <c r="AC14" s="450"/>
      <c r="AD14" s="450"/>
      <c r="AE14" s="461"/>
      <c r="AF14" s="507">
        <v>4</v>
      </c>
      <c r="AG14" s="456"/>
      <c r="AH14" s="456"/>
      <c r="AI14" s="456"/>
      <c r="AJ14" s="525"/>
      <c r="AK14" s="460">
        <v>0</v>
      </c>
      <c r="AL14" s="450"/>
      <c r="AM14" s="450"/>
      <c r="AN14" s="450"/>
      <c r="AO14" s="450"/>
      <c r="AP14" s="450" t="s">
        <v>204</v>
      </c>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t="s">
        <v>337</v>
      </c>
      <c r="C15" s="420"/>
      <c r="D15" s="420"/>
      <c r="E15" s="420"/>
      <c r="F15" s="420"/>
      <c r="G15" s="420"/>
      <c r="H15" s="420"/>
      <c r="I15" s="420"/>
      <c r="J15" s="420"/>
      <c r="K15" s="420"/>
      <c r="L15" s="420"/>
      <c r="M15" s="420"/>
      <c r="N15" s="420"/>
      <c r="O15" s="420"/>
      <c r="P15" s="432"/>
      <c r="Q15" s="438">
        <v>32</v>
      </c>
      <c r="R15" s="450"/>
      <c r="S15" s="450"/>
      <c r="T15" s="450"/>
      <c r="U15" s="450"/>
      <c r="V15" s="450">
        <v>32</v>
      </c>
      <c r="W15" s="450"/>
      <c r="X15" s="450"/>
      <c r="Y15" s="450"/>
      <c r="Z15" s="450"/>
      <c r="AA15" s="450">
        <v>0</v>
      </c>
      <c r="AB15" s="450"/>
      <c r="AC15" s="450"/>
      <c r="AD15" s="450"/>
      <c r="AE15" s="461"/>
      <c r="AF15" s="507">
        <v>0</v>
      </c>
      <c r="AG15" s="456"/>
      <c r="AH15" s="456"/>
      <c r="AI15" s="456"/>
      <c r="AJ15" s="525"/>
      <c r="AK15" s="460">
        <v>25</v>
      </c>
      <c r="AL15" s="450"/>
      <c r="AM15" s="450"/>
      <c r="AN15" s="450"/>
      <c r="AO15" s="450"/>
      <c r="AP15" s="450" t="s">
        <v>204</v>
      </c>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457</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256</v>
      </c>
      <c r="B23" s="401" t="s">
        <v>308</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448</v>
      </c>
      <c r="AG23" s="452"/>
      <c r="AH23" s="452"/>
      <c r="AI23" s="452"/>
      <c r="AJ23" s="526"/>
      <c r="AK23" s="534"/>
      <c r="AL23" s="455"/>
      <c r="AM23" s="455"/>
      <c r="AN23" s="455"/>
      <c r="AO23" s="455"/>
      <c r="AP23" s="452"/>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459</v>
      </c>
      <c r="R26" s="447"/>
      <c r="S26" s="447"/>
      <c r="T26" s="447"/>
      <c r="U26" s="458"/>
      <c r="V26" s="435" t="s">
        <v>461</v>
      </c>
      <c r="W26" s="447"/>
      <c r="X26" s="447"/>
      <c r="Y26" s="447"/>
      <c r="Z26" s="458"/>
      <c r="AA26" s="435" t="s">
        <v>462</v>
      </c>
      <c r="AB26" s="447"/>
      <c r="AC26" s="447"/>
      <c r="AD26" s="447"/>
      <c r="AE26" s="447"/>
      <c r="AF26" s="509" t="s">
        <v>252</v>
      </c>
      <c r="AG26" s="520"/>
      <c r="AH26" s="520"/>
      <c r="AI26" s="520"/>
      <c r="AJ26" s="527"/>
      <c r="AK26" s="447" t="s">
        <v>390</v>
      </c>
      <c r="AL26" s="447"/>
      <c r="AM26" s="447"/>
      <c r="AN26" s="447"/>
      <c r="AO26" s="458"/>
      <c r="AP26" s="435" t="s">
        <v>363</v>
      </c>
      <c r="AQ26" s="447"/>
      <c r="AR26" s="447"/>
      <c r="AS26" s="447"/>
      <c r="AT26" s="458"/>
      <c r="AU26" s="435" t="s">
        <v>463</v>
      </c>
      <c r="AV26" s="447"/>
      <c r="AW26" s="447"/>
      <c r="AX26" s="447"/>
      <c r="AY26" s="458"/>
      <c r="AZ26" s="435" t="s">
        <v>464</v>
      </c>
      <c r="BA26" s="447"/>
      <c r="BB26" s="447"/>
      <c r="BC26" s="447"/>
      <c r="BD26" s="458"/>
      <c r="BE26" s="435" t="s">
        <v>443</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465</v>
      </c>
      <c r="C28" s="419"/>
      <c r="D28" s="419"/>
      <c r="E28" s="419"/>
      <c r="F28" s="419"/>
      <c r="G28" s="419"/>
      <c r="H28" s="419"/>
      <c r="I28" s="419"/>
      <c r="J28" s="419"/>
      <c r="K28" s="419"/>
      <c r="L28" s="419"/>
      <c r="M28" s="419"/>
      <c r="N28" s="419"/>
      <c r="O28" s="419"/>
      <c r="P28" s="431"/>
      <c r="Q28" s="441">
        <v>7755</v>
      </c>
      <c r="R28" s="453"/>
      <c r="S28" s="453"/>
      <c r="T28" s="453"/>
      <c r="U28" s="453"/>
      <c r="V28" s="453">
        <v>7645</v>
      </c>
      <c r="W28" s="453"/>
      <c r="X28" s="453"/>
      <c r="Y28" s="453"/>
      <c r="Z28" s="453"/>
      <c r="AA28" s="453">
        <v>110</v>
      </c>
      <c r="AB28" s="453"/>
      <c r="AC28" s="453"/>
      <c r="AD28" s="453"/>
      <c r="AE28" s="495"/>
      <c r="AF28" s="511">
        <v>110</v>
      </c>
      <c r="AG28" s="453"/>
      <c r="AH28" s="453"/>
      <c r="AI28" s="453"/>
      <c r="AJ28" s="529"/>
      <c r="AK28" s="535">
        <v>687</v>
      </c>
      <c r="AL28" s="453"/>
      <c r="AM28" s="453"/>
      <c r="AN28" s="453"/>
      <c r="AO28" s="453"/>
      <c r="AP28" s="453" t="s">
        <v>204</v>
      </c>
      <c r="AQ28" s="453"/>
      <c r="AR28" s="453"/>
      <c r="AS28" s="453"/>
      <c r="AT28" s="453"/>
      <c r="AU28" s="453" t="s">
        <v>204</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419</v>
      </c>
      <c r="C29" s="420"/>
      <c r="D29" s="420"/>
      <c r="E29" s="420"/>
      <c r="F29" s="420"/>
      <c r="G29" s="420"/>
      <c r="H29" s="420"/>
      <c r="I29" s="420"/>
      <c r="J29" s="420"/>
      <c r="K29" s="420"/>
      <c r="L29" s="420"/>
      <c r="M29" s="420"/>
      <c r="N29" s="420"/>
      <c r="O29" s="420"/>
      <c r="P29" s="432"/>
      <c r="Q29" s="438">
        <v>69</v>
      </c>
      <c r="R29" s="450"/>
      <c r="S29" s="450"/>
      <c r="T29" s="450"/>
      <c r="U29" s="450"/>
      <c r="V29" s="450">
        <v>65</v>
      </c>
      <c r="W29" s="450"/>
      <c r="X29" s="450"/>
      <c r="Y29" s="450"/>
      <c r="Z29" s="450"/>
      <c r="AA29" s="450">
        <v>5</v>
      </c>
      <c r="AB29" s="450"/>
      <c r="AC29" s="450"/>
      <c r="AD29" s="450"/>
      <c r="AE29" s="461"/>
      <c r="AF29" s="507">
        <v>5</v>
      </c>
      <c r="AG29" s="456"/>
      <c r="AH29" s="456"/>
      <c r="AI29" s="456"/>
      <c r="AJ29" s="525"/>
      <c r="AK29" s="460" t="s">
        <v>204</v>
      </c>
      <c r="AL29" s="450"/>
      <c r="AM29" s="450"/>
      <c r="AN29" s="450"/>
      <c r="AO29" s="450"/>
      <c r="AP29" s="450" t="s">
        <v>204</v>
      </c>
      <c r="AQ29" s="450"/>
      <c r="AR29" s="450"/>
      <c r="AS29" s="450"/>
      <c r="AT29" s="450"/>
      <c r="AU29" s="450" t="s">
        <v>204</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467</v>
      </c>
      <c r="C30" s="420"/>
      <c r="D30" s="420"/>
      <c r="E30" s="420"/>
      <c r="F30" s="420"/>
      <c r="G30" s="420"/>
      <c r="H30" s="420"/>
      <c r="I30" s="420"/>
      <c r="J30" s="420"/>
      <c r="K30" s="420"/>
      <c r="L30" s="420"/>
      <c r="M30" s="420"/>
      <c r="N30" s="420"/>
      <c r="O30" s="420"/>
      <c r="P30" s="432"/>
      <c r="Q30" s="438">
        <v>10</v>
      </c>
      <c r="R30" s="450"/>
      <c r="S30" s="450"/>
      <c r="T30" s="450"/>
      <c r="U30" s="450"/>
      <c r="V30" s="450">
        <v>10</v>
      </c>
      <c r="W30" s="450"/>
      <c r="X30" s="450"/>
      <c r="Y30" s="450"/>
      <c r="Z30" s="450"/>
      <c r="AA30" s="450">
        <v>0</v>
      </c>
      <c r="AB30" s="450"/>
      <c r="AC30" s="450"/>
      <c r="AD30" s="450"/>
      <c r="AE30" s="461"/>
      <c r="AF30" s="507" t="s">
        <v>204</v>
      </c>
      <c r="AG30" s="456"/>
      <c r="AH30" s="456"/>
      <c r="AI30" s="456"/>
      <c r="AJ30" s="525"/>
      <c r="AK30" s="460">
        <v>2</v>
      </c>
      <c r="AL30" s="450"/>
      <c r="AM30" s="450"/>
      <c r="AN30" s="450"/>
      <c r="AO30" s="450"/>
      <c r="AP30" s="450" t="s">
        <v>204</v>
      </c>
      <c r="AQ30" s="450"/>
      <c r="AR30" s="450"/>
      <c r="AS30" s="450"/>
      <c r="AT30" s="450"/>
      <c r="AU30" s="450" t="s">
        <v>204</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196</v>
      </c>
      <c r="C31" s="420"/>
      <c r="D31" s="420"/>
      <c r="E31" s="420"/>
      <c r="F31" s="420"/>
      <c r="G31" s="420"/>
      <c r="H31" s="420"/>
      <c r="I31" s="420"/>
      <c r="J31" s="420"/>
      <c r="K31" s="420"/>
      <c r="L31" s="420"/>
      <c r="M31" s="420"/>
      <c r="N31" s="420"/>
      <c r="O31" s="420"/>
      <c r="P31" s="432"/>
      <c r="Q31" s="438">
        <v>10</v>
      </c>
      <c r="R31" s="450"/>
      <c r="S31" s="450"/>
      <c r="T31" s="450"/>
      <c r="U31" s="450"/>
      <c r="V31" s="450">
        <v>10</v>
      </c>
      <c r="W31" s="450"/>
      <c r="X31" s="450"/>
      <c r="Y31" s="450"/>
      <c r="Z31" s="450"/>
      <c r="AA31" s="450">
        <v>0</v>
      </c>
      <c r="AB31" s="450"/>
      <c r="AC31" s="450"/>
      <c r="AD31" s="450"/>
      <c r="AE31" s="461"/>
      <c r="AF31" s="507" t="s">
        <v>204</v>
      </c>
      <c r="AG31" s="456"/>
      <c r="AH31" s="456"/>
      <c r="AI31" s="456"/>
      <c r="AJ31" s="525"/>
      <c r="AK31" s="460">
        <v>3</v>
      </c>
      <c r="AL31" s="450"/>
      <c r="AM31" s="450"/>
      <c r="AN31" s="450"/>
      <c r="AO31" s="450"/>
      <c r="AP31" s="450" t="s">
        <v>204</v>
      </c>
      <c r="AQ31" s="450"/>
      <c r="AR31" s="450"/>
      <c r="AS31" s="450"/>
      <c r="AT31" s="450"/>
      <c r="AU31" s="450" t="s">
        <v>204</v>
      </c>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102</v>
      </c>
      <c r="C32" s="420"/>
      <c r="D32" s="420"/>
      <c r="E32" s="420"/>
      <c r="F32" s="420"/>
      <c r="G32" s="420"/>
      <c r="H32" s="420"/>
      <c r="I32" s="420"/>
      <c r="J32" s="420"/>
      <c r="K32" s="420"/>
      <c r="L32" s="420"/>
      <c r="M32" s="420"/>
      <c r="N32" s="420"/>
      <c r="O32" s="420"/>
      <c r="P32" s="432"/>
      <c r="Q32" s="438">
        <v>8830</v>
      </c>
      <c r="R32" s="450"/>
      <c r="S32" s="450"/>
      <c r="T32" s="450"/>
      <c r="U32" s="450"/>
      <c r="V32" s="450">
        <v>8469</v>
      </c>
      <c r="W32" s="450"/>
      <c r="X32" s="450"/>
      <c r="Y32" s="450"/>
      <c r="Z32" s="450"/>
      <c r="AA32" s="450">
        <v>361</v>
      </c>
      <c r="AB32" s="450"/>
      <c r="AC32" s="450"/>
      <c r="AD32" s="450"/>
      <c r="AE32" s="461"/>
      <c r="AF32" s="507">
        <v>361</v>
      </c>
      <c r="AG32" s="456"/>
      <c r="AH32" s="456"/>
      <c r="AI32" s="456"/>
      <c r="AJ32" s="525"/>
      <c r="AK32" s="460">
        <v>1340</v>
      </c>
      <c r="AL32" s="450"/>
      <c r="AM32" s="450"/>
      <c r="AN32" s="450"/>
      <c r="AO32" s="450"/>
      <c r="AP32" s="450" t="s">
        <v>204</v>
      </c>
      <c r="AQ32" s="450"/>
      <c r="AR32" s="450"/>
      <c r="AS32" s="450"/>
      <c r="AT32" s="450"/>
      <c r="AU32" s="450" t="s">
        <v>204</v>
      </c>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468</v>
      </c>
      <c r="C33" s="420"/>
      <c r="D33" s="420"/>
      <c r="E33" s="420"/>
      <c r="F33" s="420"/>
      <c r="G33" s="420"/>
      <c r="H33" s="420"/>
      <c r="I33" s="420"/>
      <c r="J33" s="420"/>
      <c r="K33" s="420"/>
      <c r="L33" s="420"/>
      <c r="M33" s="420"/>
      <c r="N33" s="420"/>
      <c r="O33" s="420"/>
      <c r="P33" s="432"/>
      <c r="Q33" s="438">
        <v>1245</v>
      </c>
      <c r="R33" s="450"/>
      <c r="S33" s="450"/>
      <c r="T33" s="450"/>
      <c r="U33" s="450"/>
      <c r="V33" s="450">
        <v>1218</v>
      </c>
      <c r="W33" s="450"/>
      <c r="X33" s="450"/>
      <c r="Y33" s="450"/>
      <c r="Z33" s="450"/>
      <c r="AA33" s="450">
        <v>27</v>
      </c>
      <c r="AB33" s="450"/>
      <c r="AC33" s="450"/>
      <c r="AD33" s="450"/>
      <c r="AE33" s="461"/>
      <c r="AF33" s="507">
        <v>27</v>
      </c>
      <c r="AG33" s="456"/>
      <c r="AH33" s="456"/>
      <c r="AI33" s="456"/>
      <c r="AJ33" s="525"/>
      <c r="AK33" s="460">
        <v>338</v>
      </c>
      <c r="AL33" s="450"/>
      <c r="AM33" s="450"/>
      <c r="AN33" s="450"/>
      <c r="AO33" s="450"/>
      <c r="AP33" s="450" t="s">
        <v>204</v>
      </c>
      <c r="AQ33" s="450"/>
      <c r="AR33" s="450"/>
      <c r="AS33" s="450"/>
      <c r="AT33" s="450"/>
      <c r="AU33" s="450" t="s">
        <v>204</v>
      </c>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469</v>
      </c>
      <c r="C34" s="420"/>
      <c r="D34" s="420"/>
      <c r="E34" s="420"/>
      <c r="F34" s="420"/>
      <c r="G34" s="420"/>
      <c r="H34" s="420"/>
      <c r="I34" s="420"/>
      <c r="J34" s="420"/>
      <c r="K34" s="420"/>
      <c r="L34" s="420"/>
      <c r="M34" s="420"/>
      <c r="N34" s="420"/>
      <c r="O34" s="420"/>
      <c r="P34" s="432"/>
      <c r="Q34" s="438">
        <v>1432</v>
      </c>
      <c r="R34" s="450"/>
      <c r="S34" s="450"/>
      <c r="T34" s="450"/>
      <c r="U34" s="450"/>
      <c r="V34" s="450">
        <v>1140</v>
      </c>
      <c r="W34" s="450"/>
      <c r="X34" s="450"/>
      <c r="Y34" s="450"/>
      <c r="Z34" s="450"/>
      <c r="AA34" s="450">
        <v>292</v>
      </c>
      <c r="AB34" s="450"/>
      <c r="AC34" s="450"/>
      <c r="AD34" s="450"/>
      <c r="AE34" s="461"/>
      <c r="AF34" s="507">
        <v>2162</v>
      </c>
      <c r="AG34" s="456"/>
      <c r="AH34" s="456"/>
      <c r="AI34" s="456"/>
      <c r="AJ34" s="525"/>
      <c r="AK34" s="460">
        <v>76</v>
      </c>
      <c r="AL34" s="450"/>
      <c r="AM34" s="450"/>
      <c r="AN34" s="450"/>
      <c r="AO34" s="450"/>
      <c r="AP34" s="450">
        <v>5697</v>
      </c>
      <c r="AQ34" s="450"/>
      <c r="AR34" s="450"/>
      <c r="AS34" s="450"/>
      <c r="AT34" s="450"/>
      <c r="AU34" s="450">
        <v>359</v>
      </c>
      <c r="AV34" s="450"/>
      <c r="AW34" s="450"/>
      <c r="AX34" s="450"/>
      <c r="AY34" s="450"/>
      <c r="AZ34" s="597"/>
      <c r="BA34" s="597"/>
      <c r="BB34" s="597"/>
      <c r="BC34" s="597"/>
      <c r="BD34" s="597"/>
      <c r="BE34" s="565" t="s">
        <v>470</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471</v>
      </c>
      <c r="C35" s="420"/>
      <c r="D35" s="420"/>
      <c r="E35" s="420"/>
      <c r="F35" s="420"/>
      <c r="G35" s="420"/>
      <c r="H35" s="420"/>
      <c r="I35" s="420"/>
      <c r="J35" s="420"/>
      <c r="K35" s="420"/>
      <c r="L35" s="420"/>
      <c r="M35" s="420"/>
      <c r="N35" s="420"/>
      <c r="O35" s="420"/>
      <c r="P35" s="432"/>
      <c r="Q35" s="438">
        <v>509</v>
      </c>
      <c r="R35" s="450"/>
      <c r="S35" s="450"/>
      <c r="T35" s="450"/>
      <c r="U35" s="450"/>
      <c r="V35" s="450">
        <v>508</v>
      </c>
      <c r="W35" s="450"/>
      <c r="X35" s="450"/>
      <c r="Y35" s="450"/>
      <c r="Z35" s="450"/>
      <c r="AA35" s="450">
        <v>1</v>
      </c>
      <c r="AB35" s="450"/>
      <c r="AC35" s="450"/>
      <c r="AD35" s="450"/>
      <c r="AE35" s="461"/>
      <c r="AF35" s="507">
        <v>28</v>
      </c>
      <c r="AG35" s="456"/>
      <c r="AH35" s="456"/>
      <c r="AI35" s="456"/>
      <c r="AJ35" s="525"/>
      <c r="AK35" s="460">
        <v>384</v>
      </c>
      <c r="AL35" s="450"/>
      <c r="AM35" s="450"/>
      <c r="AN35" s="450"/>
      <c r="AO35" s="450"/>
      <c r="AP35" s="450">
        <v>3703</v>
      </c>
      <c r="AQ35" s="450"/>
      <c r="AR35" s="450"/>
      <c r="AS35" s="450"/>
      <c r="AT35" s="450"/>
      <c r="AU35" s="450">
        <v>3703</v>
      </c>
      <c r="AV35" s="450"/>
      <c r="AW35" s="450"/>
      <c r="AX35" s="450"/>
      <c r="AY35" s="450"/>
      <c r="AZ35" s="597"/>
      <c r="BA35" s="597"/>
      <c r="BB35" s="597"/>
      <c r="BC35" s="597"/>
      <c r="BD35" s="597"/>
      <c r="BE35" s="565" t="s">
        <v>470</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472</v>
      </c>
      <c r="C36" s="420"/>
      <c r="D36" s="420"/>
      <c r="E36" s="420"/>
      <c r="F36" s="420"/>
      <c r="G36" s="420"/>
      <c r="H36" s="420"/>
      <c r="I36" s="420"/>
      <c r="J36" s="420"/>
      <c r="K36" s="420"/>
      <c r="L36" s="420"/>
      <c r="M36" s="420"/>
      <c r="N36" s="420"/>
      <c r="O36" s="420"/>
      <c r="P36" s="432"/>
      <c r="Q36" s="438">
        <v>194</v>
      </c>
      <c r="R36" s="450"/>
      <c r="S36" s="450"/>
      <c r="T36" s="450"/>
      <c r="U36" s="450"/>
      <c r="V36" s="450">
        <v>194</v>
      </c>
      <c r="W36" s="450"/>
      <c r="X36" s="450"/>
      <c r="Y36" s="450"/>
      <c r="Z36" s="450"/>
      <c r="AA36" s="450">
        <v>0</v>
      </c>
      <c r="AB36" s="450"/>
      <c r="AC36" s="450"/>
      <c r="AD36" s="450"/>
      <c r="AE36" s="461"/>
      <c r="AF36" s="507">
        <v>0</v>
      </c>
      <c r="AG36" s="456"/>
      <c r="AH36" s="456"/>
      <c r="AI36" s="456"/>
      <c r="AJ36" s="525"/>
      <c r="AK36" s="460">
        <v>78</v>
      </c>
      <c r="AL36" s="450"/>
      <c r="AM36" s="450"/>
      <c r="AN36" s="450"/>
      <c r="AO36" s="450"/>
      <c r="AP36" s="450">
        <v>373</v>
      </c>
      <c r="AQ36" s="450"/>
      <c r="AR36" s="450"/>
      <c r="AS36" s="450"/>
      <c r="AT36" s="450"/>
      <c r="AU36" s="450">
        <v>373</v>
      </c>
      <c r="AV36" s="450"/>
      <c r="AW36" s="450"/>
      <c r="AX36" s="450"/>
      <c r="AY36" s="450"/>
      <c r="AZ36" s="597"/>
      <c r="BA36" s="597"/>
      <c r="BB36" s="597"/>
      <c r="BC36" s="597"/>
      <c r="BD36" s="597"/>
      <c r="BE36" s="565" t="s">
        <v>24</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473</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256</v>
      </c>
      <c r="B63" s="401" t="s">
        <v>378</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2692</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452</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447</v>
      </c>
      <c r="B66" s="397"/>
      <c r="C66" s="397"/>
      <c r="D66" s="397"/>
      <c r="E66" s="397"/>
      <c r="F66" s="397"/>
      <c r="G66" s="397"/>
      <c r="H66" s="397"/>
      <c r="I66" s="397"/>
      <c r="J66" s="397"/>
      <c r="K66" s="397"/>
      <c r="L66" s="397"/>
      <c r="M66" s="397"/>
      <c r="N66" s="397"/>
      <c r="O66" s="397"/>
      <c r="P66" s="429"/>
      <c r="Q66" s="435" t="s">
        <v>459</v>
      </c>
      <c r="R66" s="447"/>
      <c r="S66" s="447"/>
      <c r="T66" s="447"/>
      <c r="U66" s="458"/>
      <c r="V66" s="435" t="s">
        <v>461</v>
      </c>
      <c r="W66" s="447"/>
      <c r="X66" s="447"/>
      <c r="Y66" s="447"/>
      <c r="Z66" s="458"/>
      <c r="AA66" s="435" t="s">
        <v>462</v>
      </c>
      <c r="AB66" s="447"/>
      <c r="AC66" s="447"/>
      <c r="AD66" s="447"/>
      <c r="AE66" s="458"/>
      <c r="AF66" s="512" t="s">
        <v>252</v>
      </c>
      <c r="AG66" s="520"/>
      <c r="AH66" s="520"/>
      <c r="AI66" s="520"/>
      <c r="AJ66" s="530"/>
      <c r="AK66" s="435" t="s">
        <v>390</v>
      </c>
      <c r="AL66" s="397"/>
      <c r="AM66" s="397"/>
      <c r="AN66" s="397"/>
      <c r="AO66" s="429"/>
      <c r="AP66" s="435" t="s">
        <v>363</v>
      </c>
      <c r="AQ66" s="447"/>
      <c r="AR66" s="447"/>
      <c r="AS66" s="447"/>
      <c r="AT66" s="458"/>
      <c r="AU66" s="435" t="s">
        <v>474</v>
      </c>
      <c r="AV66" s="447"/>
      <c r="AW66" s="447"/>
      <c r="AX66" s="447"/>
      <c r="AY66" s="458"/>
      <c r="AZ66" s="435" t="s">
        <v>443</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541</v>
      </c>
      <c r="C68" s="419"/>
      <c r="D68" s="419"/>
      <c r="E68" s="419"/>
      <c r="F68" s="419"/>
      <c r="G68" s="419"/>
      <c r="H68" s="419"/>
      <c r="I68" s="419"/>
      <c r="J68" s="419"/>
      <c r="K68" s="419"/>
      <c r="L68" s="419"/>
      <c r="M68" s="419"/>
      <c r="N68" s="419"/>
      <c r="O68" s="419"/>
      <c r="P68" s="431"/>
      <c r="Q68" s="437">
        <v>187</v>
      </c>
      <c r="R68" s="449"/>
      <c r="S68" s="449"/>
      <c r="T68" s="449"/>
      <c r="U68" s="449"/>
      <c r="V68" s="449">
        <v>160</v>
      </c>
      <c r="W68" s="449"/>
      <c r="X68" s="449"/>
      <c r="Y68" s="449"/>
      <c r="Z68" s="449"/>
      <c r="AA68" s="449">
        <v>27</v>
      </c>
      <c r="AB68" s="449"/>
      <c r="AC68" s="449"/>
      <c r="AD68" s="449"/>
      <c r="AE68" s="449"/>
      <c r="AF68" s="449">
        <v>7</v>
      </c>
      <c r="AG68" s="449"/>
      <c r="AH68" s="449"/>
      <c r="AI68" s="449"/>
      <c r="AJ68" s="449"/>
      <c r="AK68" s="449">
        <v>31</v>
      </c>
      <c r="AL68" s="449"/>
      <c r="AM68" s="449"/>
      <c r="AN68" s="449"/>
      <c r="AO68" s="449"/>
      <c r="AP68" s="449" t="s">
        <v>204</v>
      </c>
      <c r="AQ68" s="449"/>
      <c r="AR68" s="449"/>
      <c r="AS68" s="449"/>
      <c r="AT68" s="449"/>
      <c r="AU68" s="449" t="s">
        <v>204</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542</v>
      </c>
      <c r="C69" s="420"/>
      <c r="D69" s="420"/>
      <c r="E69" s="420"/>
      <c r="F69" s="420"/>
      <c r="G69" s="420"/>
      <c r="H69" s="420"/>
      <c r="I69" s="420"/>
      <c r="J69" s="420"/>
      <c r="K69" s="420"/>
      <c r="L69" s="420"/>
      <c r="M69" s="420"/>
      <c r="N69" s="420"/>
      <c r="O69" s="420"/>
      <c r="P69" s="432"/>
      <c r="Q69" s="438">
        <v>41</v>
      </c>
      <c r="R69" s="450"/>
      <c r="S69" s="450"/>
      <c r="T69" s="450"/>
      <c r="U69" s="450"/>
      <c r="V69" s="450">
        <v>20</v>
      </c>
      <c r="W69" s="450"/>
      <c r="X69" s="450"/>
      <c r="Y69" s="450"/>
      <c r="Z69" s="450"/>
      <c r="AA69" s="450">
        <v>21</v>
      </c>
      <c r="AB69" s="450"/>
      <c r="AC69" s="450"/>
      <c r="AD69" s="450"/>
      <c r="AE69" s="450"/>
      <c r="AF69" s="450">
        <v>2</v>
      </c>
      <c r="AG69" s="450"/>
      <c r="AH69" s="450"/>
      <c r="AI69" s="450"/>
      <c r="AJ69" s="450"/>
      <c r="AK69" s="450">
        <v>20</v>
      </c>
      <c r="AL69" s="450"/>
      <c r="AM69" s="450"/>
      <c r="AN69" s="450"/>
      <c r="AO69" s="450"/>
      <c r="AP69" s="450" t="s">
        <v>204</v>
      </c>
      <c r="AQ69" s="450"/>
      <c r="AR69" s="450"/>
      <c r="AS69" s="450"/>
      <c r="AT69" s="450"/>
      <c r="AU69" s="450" t="s">
        <v>204</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543</v>
      </c>
      <c r="C70" s="420"/>
      <c r="D70" s="420"/>
      <c r="E70" s="420"/>
      <c r="F70" s="420"/>
      <c r="G70" s="420"/>
      <c r="H70" s="420"/>
      <c r="I70" s="420"/>
      <c r="J70" s="420"/>
      <c r="K70" s="420"/>
      <c r="L70" s="420"/>
      <c r="M70" s="420"/>
      <c r="N70" s="420"/>
      <c r="O70" s="420"/>
      <c r="P70" s="432"/>
      <c r="Q70" s="438">
        <v>4698</v>
      </c>
      <c r="R70" s="450"/>
      <c r="S70" s="450"/>
      <c r="T70" s="450"/>
      <c r="U70" s="450"/>
      <c r="V70" s="450">
        <v>3780</v>
      </c>
      <c r="W70" s="450"/>
      <c r="X70" s="450"/>
      <c r="Y70" s="450"/>
      <c r="Z70" s="450"/>
      <c r="AA70" s="450">
        <v>918</v>
      </c>
      <c r="AB70" s="450"/>
      <c r="AC70" s="450"/>
      <c r="AD70" s="450"/>
      <c r="AE70" s="450"/>
      <c r="AF70" s="450">
        <v>918</v>
      </c>
      <c r="AG70" s="450"/>
      <c r="AH70" s="450"/>
      <c r="AI70" s="450"/>
      <c r="AJ70" s="450"/>
      <c r="AK70" s="450">
        <v>1</v>
      </c>
      <c r="AL70" s="450"/>
      <c r="AM70" s="450"/>
      <c r="AN70" s="450"/>
      <c r="AO70" s="450"/>
      <c r="AP70" s="450" t="s">
        <v>204</v>
      </c>
      <c r="AQ70" s="450"/>
      <c r="AR70" s="450"/>
      <c r="AS70" s="450"/>
      <c r="AT70" s="450"/>
      <c r="AU70" s="450" t="s">
        <v>204</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544</v>
      </c>
      <c r="C71" s="420"/>
      <c r="D71" s="420"/>
      <c r="E71" s="420"/>
      <c r="F71" s="420"/>
      <c r="G71" s="420"/>
      <c r="H71" s="420"/>
      <c r="I71" s="420"/>
      <c r="J71" s="420"/>
      <c r="K71" s="420"/>
      <c r="L71" s="420"/>
      <c r="M71" s="420"/>
      <c r="N71" s="420"/>
      <c r="O71" s="420"/>
      <c r="P71" s="432"/>
      <c r="Q71" s="438">
        <v>112</v>
      </c>
      <c r="R71" s="450"/>
      <c r="S71" s="450"/>
      <c r="T71" s="450"/>
      <c r="U71" s="450"/>
      <c r="V71" s="450">
        <v>74</v>
      </c>
      <c r="W71" s="450"/>
      <c r="X71" s="450"/>
      <c r="Y71" s="450"/>
      <c r="Z71" s="450"/>
      <c r="AA71" s="450">
        <v>38</v>
      </c>
      <c r="AB71" s="450"/>
      <c r="AC71" s="450"/>
      <c r="AD71" s="450"/>
      <c r="AE71" s="450"/>
      <c r="AF71" s="450">
        <v>38</v>
      </c>
      <c r="AG71" s="450"/>
      <c r="AH71" s="450"/>
      <c r="AI71" s="450"/>
      <c r="AJ71" s="450"/>
      <c r="AK71" s="450" t="s">
        <v>204</v>
      </c>
      <c r="AL71" s="450"/>
      <c r="AM71" s="450"/>
      <c r="AN71" s="450"/>
      <c r="AO71" s="450"/>
      <c r="AP71" s="450" t="s">
        <v>204</v>
      </c>
      <c r="AQ71" s="450"/>
      <c r="AR71" s="450"/>
      <c r="AS71" s="450"/>
      <c r="AT71" s="450"/>
      <c r="AU71" s="450" t="s">
        <v>204</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159</v>
      </c>
      <c r="C72" s="420"/>
      <c r="D72" s="420"/>
      <c r="E72" s="420"/>
      <c r="F72" s="420"/>
      <c r="G72" s="420"/>
      <c r="H72" s="420"/>
      <c r="I72" s="420"/>
      <c r="J72" s="420"/>
      <c r="K72" s="420"/>
      <c r="L72" s="420"/>
      <c r="M72" s="420"/>
      <c r="N72" s="420"/>
      <c r="O72" s="420"/>
      <c r="P72" s="432"/>
      <c r="Q72" s="438">
        <v>81</v>
      </c>
      <c r="R72" s="450"/>
      <c r="S72" s="450"/>
      <c r="T72" s="450"/>
      <c r="U72" s="450"/>
      <c r="V72" s="450">
        <v>73</v>
      </c>
      <c r="W72" s="450"/>
      <c r="X72" s="450"/>
      <c r="Y72" s="450"/>
      <c r="Z72" s="450"/>
      <c r="AA72" s="450">
        <v>8</v>
      </c>
      <c r="AB72" s="450"/>
      <c r="AC72" s="450"/>
      <c r="AD72" s="450"/>
      <c r="AE72" s="450"/>
      <c r="AF72" s="450">
        <v>8</v>
      </c>
      <c r="AG72" s="450"/>
      <c r="AH72" s="450"/>
      <c r="AI72" s="450"/>
      <c r="AJ72" s="450"/>
      <c r="AK72" s="450" t="s">
        <v>204</v>
      </c>
      <c r="AL72" s="450"/>
      <c r="AM72" s="450"/>
      <c r="AN72" s="450"/>
      <c r="AO72" s="450"/>
      <c r="AP72" s="450" t="s">
        <v>204</v>
      </c>
      <c r="AQ72" s="450"/>
      <c r="AR72" s="450"/>
      <c r="AS72" s="450"/>
      <c r="AT72" s="450"/>
      <c r="AU72" s="450" t="s">
        <v>204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545</v>
      </c>
      <c r="C73" s="420"/>
      <c r="D73" s="420"/>
      <c r="E73" s="420"/>
      <c r="F73" s="420"/>
      <c r="G73" s="420"/>
      <c r="H73" s="420"/>
      <c r="I73" s="420"/>
      <c r="J73" s="420"/>
      <c r="K73" s="420"/>
      <c r="L73" s="420"/>
      <c r="M73" s="420"/>
      <c r="N73" s="420"/>
      <c r="O73" s="420"/>
      <c r="P73" s="432"/>
      <c r="Q73" s="438">
        <v>139615</v>
      </c>
      <c r="R73" s="450"/>
      <c r="S73" s="450"/>
      <c r="T73" s="450"/>
      <c r="U73" s="450"/>
      <c r="V73" s="450">
        <v>134963</v>
      </c>
      <c r="W73" s="450"/>
      <c r="X73" s="450"/>
      <c r="Y73" s="450"/>
      <c r="Z73" s="450"/>
      <c r="AA73" s="450">
        <v>4652</v>
      </c>
      <c r="AB73" s="450"/>
      <c r="AC73" s="450"/>
      <c r="AD73" s="450"/>
      <c r="AE73" s="450"/>
      <c r="AF73" s="450">
        <v>4652</v>
      </c>
      <c r="AG73" s="450"/>
      <c r="AH73" s="450"/>
      <c r="AI73" s="450"/>
      <c r="AJ73" s="450"/>
      <c r="AK73" s="450" t="s">
        <v>204</v>
      </c>
      <c r="AL73" s="450"/>
      <c r="AM73" s="450"/>
      <c r="AN73" s="450"/>
      <c r="AO73" s="450"/>
      <c r="AP73" s="450" t="s">
        <v>204</v>
      </c>
      <c r="AQ73" s="450"/>
      <c r="AR73" s="450"/>
      <c r="AS73" s="450"/>
      <c r="AT73" s="450"/>
      <c r="AU73" s="450" t="s">
        <v>204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256</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256</v>
      </c>
      <c r="BR102" s="401" t="s">
        <v>449</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476</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285</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430</v>
      </c>
      <c r="AB109" s="406"/>
      <c r="AC109" s="406"/>
      <c r="AD109" s="406"/>
      <c r="AE109" s="469"/>
      <c r="AF109" s="480" t="s">
        <v>478</v>
      </c>
      <c r="AG109" s="406"/>
      <c r="AH109" s="406"/>
      <c r="AI109" s="406"/>
      <c r="AJ109" s="469"/>
      <c r="AK109" s="480" t="s">
        <v>391</v>
      </c>
      <c r="AL109" s="406"/>
      <c r="AM109" s="406"/>
      <c r="AN109" s="406"/>
      <c r="AO109" s="469"/>
      <c r="AP109" s="480" t="s">
        <v>479</v>
      </c>
      <c r="AQ109" s="406"/>
      <c r="AR109" s="406"/>
      <c r="AS109" s="406"/>
      <c r="AT109" s="555"/>
      <c r="AU109" s="383" t="s">
        <v>477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430</v>
      </c>
      <c r="BR109" s="406"/>
      <c r="BS109" s="406"/>
      <c r="BT109" s="406"/>
      <c r="BU109" s="469"/>
      <c r="BV109" s="480" t="s">
        <v>478</v>
      </c>
      <c r="BW109" s="406"/>
      <c r="BX109" s="406"/>
      <c r="BY109" s="406"/>
      <c r="BZ109" s="469"/>
      <c r="CA109" s="480" t="s">
        <v>391</v>
      </c>
      <c r="CB109" s="406"/>
      <c r="CC109" s="406"/>
      <c r="CD109" s="406"/>
      <c r="CE109" s="469"/>
      <c r="CF109" s="655" t="s">
        <v>479</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430</v>
      </c>
      <c r="DH109" s="406"/>
      <c r="DI109" s="406"/>
      <c r="DJ109" s="406"/>
      <c r="DK109" s="469"/>
      <c r="DL109" s="480" t="s">
        <v>478</v>
      </c>
      <c r="DM109" s="406"/>
      <c r="DN109" s="406"/>
      <c r="DO109" s="406"/>
      <c r="DP109" s="469"/>
      <c r="DQ109" s="480" t="s">
        <v>391</v>
      </c>
      <c r="DR109" s="406"/>
      <c r="DS109" s="406"/>
      <c r="DT109" s="406"/>
      <c r="DU109" s="469"/>
      <c r="DV109" s="480" t="s">
        <v>479</v>
      </c>
      <c r="DW109" s="406"/>
      <c r="DX109" s="406"/>
      <c r="DY109" s="406"/>
      <c r="DZ109" s="555"/>
    </row>
    <row r="110" spans="1:131" s="365" customFormat="1" ht="26.25" customHeight="1">
      <c r="A110" s="384" t="s">
        <v>333</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3126635</v>
      </c>
      <c r="AB110" s="487"/>
      <c r="AC110" s="487"/>
      <c r="AD110" s="487"/>
      <c r="AE110" s="498"/>
      <c r="AF110" s="514">
        <v>3273311</v>
      </c>
      <c r="AG110" s="487"/>
      <c r="AH110" s="487"/>
      <c r="AI110" s="487"/>
      <c r="AJ110" s="498"/>
      <c r="AK110" s="514">
        <v>3426262</v>
      </c>
      <c r="AL110" s="487"/>
      <c r="AM110" s="487"/>
      <c r="AN110" s="487"/>
      <c r="AO110" s="498"/>
      <c r="AP110" s="538">
        <v>18.8</v>
      </c>
      <c r="AQ110" s="546"/>
      <c r="AR110" s="546"/>
      <c r="AS110" s="546"/>
      <c r="AT110" s="556"/>
      <c r="AU110" s="568" t="s">
        <v>122</v>
      </c>
      <c r="AV110" s="577"/>
      <c r="AW110" s="577"/>
      <c r="AX110" s="577"/>
      <c r="AY110" s="577"/>
      <c r="AZ110" s="424" t="s">
        <v>480</v>
      </c>
      <c r="BA110" s="407"/>
      <c r="BB110" s="407"/>
      <c r="BC110" s="407"/>
      <c r="BD110" s="407"/>
      <c r="BE110" s="407"/>
      <c r="BF110" s="407"/>
      <c r="BG110" s="407"/>
      <c r="BH110" s="407"/>
      <c r="BI110" s="407"/>
      <c r="BJ110" s="407"/>
      <c r="BK110" s="407"/>
      <c r="BL110" s="407"/>
      <c r="BM110" s="407"/>
      <c r="BN110" s="407"/>
      <c r="BO110" s="407"/>
      <c r="BP110" s="470"/>
      <c r="BQ110" s="632">
        <v>37379002</v>
      </c>
      <c r="BR110" s="640"/>
      <c r="BS110" s="640"/>
      <c r="BT110" s="640"/>
      <c r="BU110" s="640"/>
      <c r="BV110" s="640">
        <v>38279920</v>
      </c>
      <c r="BW110" s="640"/>
      <c r="BX110" s="640"/>
      <c r="BY110" s="640"/>
      <c r="BZ110" s="640"/>
      <c r="CA110" s="640">
        <v>37515045</v>
      </c>
      <c r="CB110" s="640"/>
      <c r="CC110" s="640"/>
      <c r="CD110" s="640"/>
      <c r="CE110" s="640"/>
      <c r="CF110" s="656">
        <v>205.8</v>
      </c>
      <c r="CG110" s="660"/>
      <c r="CH110" s="660"/>
      <c r="CI110" s="660"/>
      <c r="CJ110" s="660"/>
      <c r="CK110" s="672" t="s">
        <v>387</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458</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481</v>
      </c>
      <c r="BA111" s="378"/>
      <c r="BB111" s="378"/>
      <c r="BC111" s="378"/>
      <c r="BD111" s="378"/>
      <c r="BE111" s="378"/>
      <c r="BF111" s="378"/>
      <c r="BG111" s="378"/>
      <c r="BH111" s="378"/>
      <c r="BI111" s="378"/>
      <c r="BJ111" s="378"/>
      <c r="BK111" s="378"/>
      <c r="BL111" s="378"/>
      <c r="BM111" s="378"/>
      <c r="BN111" s="378"/>
      <c r="BO111" s="378"/>
      <c r="BP111" s="472"/>
      <c r="BQ111" s="633" t="s">
        <v>204</v>
      </c>
      <c r="BR111" s="641"/>
      <c r="BS111" s="641"/>
      <c r="BT111" s="641"/>
      <c r="BU111" s="641"/>
      <c r="BV111" s="641" t="s">
        <v>204</v>
      </c>
      <c r="BW111" s="641"/>
      <c r="BX111" s="641"/>
      <c r="BY111" s="641"/>
      <c r="BZ111" s="641"/>
      <c r="CA111" s="641" t="s">
        <v>204</v>
      </c>
      <c r="CB111" s="641"/>
      <c r="CC111" s="641"/>
      <c r="CD111" s="641"/>
      <c r="CE111" s="641"/>
      <c r="CF111" s="657" t="s">
        <v>204</v>
      </c>
      <c r="CG111" s="661"/>
      <c r="CH111" s="661"/>
      <c r="CI111" s="661"/>
      <c r="CJ111" s="661"/>
      <c r="CK111" s="673"/>
      <c r="CL111" s="413"/>
      <c r="CM111" s="425" t="s">
        <v>138</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152</v>
      </c>
      <c r="B112" s="409"/>
      <c r="C112" s="378" t="s">
        <v>483</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273</v>
      </c>
      <c r="BA112" s="378"/>
      <c r="BB112" s="378"/>
      <c r="BC112" s="378"/>
      <c r="BD112" s="378"/>
      <c r="BE112" s="378"/>
      <c r="BF112" s="378"/>
      <c r="BG112" s="378"/>
      <c r="BH112" s="378"/>
      <c r="BI112" s="378"/>
      <c r="BJ112" s="378"/>
      <c r="BK112" s="378"/>
      <c r="BL112" s="378"/>
      <c r="BM112" s="378"/>
      <c r="BN112" s="378"/>
      <c r="BO112" s="378"/>
      <c r="BP112" s="472"/>
      <c r="BQ112" s="633">
        <v>4832917</v>
      </c>
      <c r="BR112" s="641"/>
      <c r="BS112" s="641"/>
      <c r="BT112" s="641"/>
      <c r="BU112" s="641"/>
      <c r="BV112" s="641">
        <v>4559281</v>
      </c>
      <c r="BW112" s="641"/>
      <c r="BX112" s="641"/>
      <c r="BY112" s="641"/>
      <c r="BZ112" s="641"/>
      <c r="CA112" s="641">
        <v>4435394</v>
      </c>
      <c r="CB112" s="641"/>
      <c r="CC112" s="641"/>
      <c r="CD112" s="641"/>
      <c r="CE112" s="641"/>
      <c r="CF112" s="657">
        <v>24.3</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485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419239</v>
      </c>
      <c r="AB113" s="446"/>
      <c r="AC113" s="446"/>
      <c r="AD113" s="446"/>
      <c r="AE113" s="499"/>
      <c r="AF113" s="515">
        <v>403747</v>
      </c>
      <c r="AG113" s="446"/>
      <c r="AH113" s="446"/>
      <c r="AI113" s="446"/>
      <c r="AJ113" s="499"/>
      <c r="AK113" s="515">
        <v>452221</v>
      </c>
      <c r="AL113" s="446"/>
      <c r="AM113" s="446"/>
      <c r="AN113" s="446"/>
      <c r="AO113" s="499"/>
      <c r="AP113" s="539">
        <v>2.5</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t="s">
        <v>204</v>
      </c>
      <c r="BR113" s="641"/>
      <c r="BS113" s="641"/>
      <c r="BT113" s="641"/>
      <c r="BU113" s="641"/>
      <c r="BV113" s="641" t="s">
        <v>204</v>
      </c>
      <c r="BW113" s="641"/>
      <c r="BX113" s="641"/>
      <c r="BY113" s="641"/>
      <c r="BZ113" s="641"/>
      <c r="CA113" s="641" t="s">
        <v>204</v>
      </c>
      <c r="CB113" s="641"/>
      <c r="CC113" s="641"/>
      <c r="CD113" s="641"/>
      <c r="CE113" s="641"/>
      <c r="CF113" s="657" t="s">
        <v>204</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486</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773</v>
      </c>
      <c r="AB114" s="446"/>
      <c r="AC114" s="446"/>
      <c r="AD114" s="446"/>
      <c r="AE114" s="499"/>
      <c r="AF114" s="515" t="s">
        <v>204</v>
      </c>
      <c r="AG114" s="446"/>
      <c r="AH114" s="446"/>
      <c r="AI114" s="446"/>
      <c r="AJ114" s="499"/>
      <c r="AK114" s="515" t="s">
        <v>204</v>
      </c>
      <c r="AL114" s="446"/>
      <c r="AM114" s="446"/>
      <c r="AN114" s="446"/>
      <c r="AO114" s="499"/>
      <c r="AP114" s="539" t="s">
        <v>204</v>
      </c>
      <c r="AQ114" s="547"/>
      <c r="AR114" s="547"/>
      <c r="AS114" s="547"/>
      <c r="AT114" s="557"/>
      <c r="AU114" s="569"/>
      <c r="AV114" s="578"/>
      <c r="AW114" s="578"/>
      <c r="AX114" s="578"/>
      <c r="AY114" s="578"/>
      <c r="AZ114" s="425" t="s">
        <v>487</v>
      </c>
      <c r="BA114" s="378"/>
      <c r="BB114" s="378"/>
      <c r="BC114" s="378"/>
      <c r="BD114" s="378"/>
      <c r="BE114" s="378"/>
      <c r="BF114" s="378"/>
      <c r="BG114" s="378"/>
      <c r="BH114" s="378"/>
      <c r="BI114" s="378"/>
      <c r="BJ114" s="378"/>
      <c r="BK114" s="378"/>
      <c r="BL114" s="378"/>
      <c r="BM114" s="378"/>
      <c r="BN114" s="378"/>
      <c r="BO114" s="378"/>
      <c r="BP114" s="472"/>
      <c r="BQ114" s="633">
        <v>5169159</v>
      </c>
      <c r="BR114" s="641"/>
      <c r="BS114" s="641"/>
      <c r="BT114" s="641"/>
      <c r="BU114" s="641"/>
      <c r="BV114" s="641">
        <v>4963738</v>
      </c>
      <c r="BW114" s="641"/>
      <c r="BX114" s="641"/>
      <c r="BY114" s="641"/>
      <c r="BZ114" s="641"/>
      <c r="CA114" s="641">
        <v>4800101</v>
      </c>
      <c r="CB114" s="641"/>
      <c r="CC114" s="641"/>
      <c r="CD114" s="641"/>
      <c r="CE114" s="641"/>
      <c r="CF114" s="657">
        <v>26.3</v>
      </c>
      <c r="CG114" s="661"/>
      <c r="CH114" s="661"/>
      <c r="CI114" s="661"/>
      <c r="CJ114" s="661"/>
      <c r="CK114" s="673"/>
      <c r="CL114" s="413"/>
      <c r="CM114" s="425" t="s">
        <v>488</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376</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204</v>
      </c>
      <c r="AB115" s="446"/>
      <c r="AC115" s="446"/>
      <c r="AD115" s="446"/>
      <c r="AE115" s="499"/>
      <c r="AF115" s="515" t="s">
        <v>204</v>
      </c>
      <c r="AG115" s="446"/>
      <c r="AH115" s="446"/>
      <c r="AI115" s="446"/>
      <c r="AJ115" s="499"/>
      <c r="AK115" s="515" t="s">
        <v>204</v>
      </c>
      <c r="AL115" s="446"/>
      <c r="AM115" s="446"/>
      <c r="AN115" s="446"/>
      <c r="AO115" s="499"/>
      <c r="AP115" s="539" t="s">
        <v>204</v>
      </c>
      <c r="AQ115" s="547"/>
      <c r="AR115" s="547"/>
      <c r="AS115" s="547"/>
      <c r="AT115" s="557"/>
      <c r="AU115" s="569"/>
      <c r="AV115" s="578"/>
      <c r="AW115" s="578"/>
      <c r="AX115" s="578"/>
      <c r="AY115" s="578"/>
      <c r="AZ115" s="425" t="s">
        <v>351</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204</v>
      </c>
      <c r="AB116" s="446"/>
      <c r="AC116" s="446"/>
      <c r="AD116" s="446"/>
      <c r="AE116" s="499"/>
      <c r="AF116" s="515" t="s">
        <v>204</v>
      </c>
      <c r="AG116" s="446"/>
      <c r="AH116" s="446"/>
      <c r="AI116" s="446"/>
      <c r="AJ116" s="499"/>
      <c r="AK116" s="515" t="s">
        <v>204</v>
      </c>
      <c r="AL116" s="446"/>
      <c r="AM116" s="446"/>
      <c r="AN116" s="446"/>
      <c r="AO116" s="499"/>
      <c r="AP116" s="539" t="s">
        <v>204</v>
      </c>
      <c r="AQ116" s="547"/>
      <c r="AR116" s="547"/>
      <c r="AS116" s="547"/>
      <c r="AT116" s="557"/>
      <c r="AU116" s="569"/>
      <c r="AV116" s="578"/>
      <c r="AW116" s="578"/>
      <c r="AX116" s="578"/>
      <c r="AY116" s="578"/>
      <c r="AZ116" s="602" t="s">
        <v>228</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278</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3546647</v>
      </c>
      <c r="AB117" s="488"/>
      <c r="AC117" s="488"/>
      <c r="AD117" s="488"/>
      <c r="AE117" s="500"/>
      <c r="AF117" s="516">
        <v>3677058</v>
      </c>
      <c r="AG117" s="488"/>
      <c r="AH117" s="488"/>
      <c r="AI117" s="488"/>
      <c r="AJ117" s="500"/>
      <c r="AK117" s="516">
        <v>3878483</v>
      </c>
      <c r="AL117" s="488"/>
      <c r="AM117" s="488"/>
      <c r="AN117" s="488"/>
      <c r="AO117" s="500"/>
      <c r="AP117" s="540"/>
      <c r="AQ117" s="548"/>
      <c r="AR117" s="548"/>
      <c r="AS117" s="548"/>
      <c r="AT117" s="558"/>
      <c r="AU117" s="569"/>
      <c r="AV117" s="578"/>
      <c r="AW117" s="578"/>
      <c r="AX117" s="578"/>
      <c r="AY117" s="578"/>
      <c r="AZ117" s="426" t="s">
        <v>489</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430</v>
      </c>
      <c r="AB118" s="406"/>
      <c r="AC118" s="406"/>
      <c r="AD118" s="406"/>
      <c r="AE118" s="469"/>
      <c r="AF118" s="480" t="s">
        <v>478</v>
      </c>
      <c r="AG118" s="406"/>
      <c r="AH118" s="406"/>
      <c r="AI118" s="406"/>
      <c r="AJ118" s="469"/>
      <c r="AK118" s="480" t="s">
        <v>391</v>
      </c>
      <c r="AL118" s="406"/>
      <c r="AM118" s="406"/>
      <c r="AN118" s="406"/>
      <c r="AO118" s="469"/>
      <c r="AP118" s="480" t="s">
        <v>479</v>
      </c>
      <c r="AQ118" s="406"/>
      <c r="AR118" s="406"/>
      <c r="AS118" s="406"/>
      <c r="AT118" s="555"/>
      <c r="AU118" s="569"/>
      <c r="AV118" s="578"/>
      <c r="AW118" s="578"/>
      <c r="AX118" s="578"/>
      <c r="AY118" s="578"/>
      <c r="AZ118" s="427" t="s">
        <v>490</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491</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387</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278</v>
      </c>
      <c r="BA119" s="603"/>
      <c r="BB119" s="603"/>
      <c r="BC119" s="603"/>
      <c r="BD119" s="603"/>
      <c r="BE119" s="603"/>
      <c r="BF119" s="603"/>
      <c r="BG119" s="603"/>
      <c r="BH119" s="603"/>
      <c r="BI119" s="603"/>
      <c r="BJ119" s="603"/>
      <c r="BK119" s="603"/>
      <c r="BL119" s="603"/>
      <c r="BM119" s="603"/>
      <c r="BN119" s="603"/>
      <c r="BO119" s="468" t="s">
        <v>170</v>
      </c>
      <c r="BP119" s="629"/>
      <c r="BQ119" s="634">
        <v>47381078</v>
      </c>
      <c r="BR119" s="642"/>
      <c r="BS119" s="642"/>
      <c r="BT119" s="642"/>
      <c r="BU119" s="642"/>
      <c r="BV119" s="642">
        <v>47802939</v>
      </c>
      <c r="BW119" s="642"/>
      <c r="BX119" s="642"/>
      <c r="BY119" s="642"/>
      <c r="BZ119" s="642"/>
      <c r="CA119" s="642">
        <v>46750540</v>
      </c>
      <c r="CB119" s="642"/>
      <c r="CC119" s="642"/>
      <c r="CD119" s="642"/>
      <c r="CE119" s="642"/>
      <c r="CF119" s="544"/>
      <c r="CG119" s="552"/>
      <c r="CH119" s="552"/>
      <c r="CI119" s="552"/>
      <c r="CJ119" s="669"/>
      <c r="CK119" s="674"/>
      <c r="CL119" s="414"/>
      <c r="CM119" s="427" t="s">
        <v>492</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138</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482</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16997790</v>
      </c>
      <c r="BR120" s="640"/>
      <c r="BS120" s="640"/>
      <c r="BT120" s="640"/>
      <c r="BU120" s="640"/>
      <c r="BV120" s="640">
        <v>18703391</v>
      </c>
      <c r="BW120" s="640"/>
      <c r="BX120" s="640"/>
      <c r="BY120" s="640"/>
      <c r="BZ120" s="640"/>
      <c r="CA120" s="640">
        <v>20204997</v>
      </c>
      <c r="CB120" s="640"/>
      <c r="CC120" s="640"/>
      <c r="CD120" s="640"/>
      <c r="CE120" s="640"/>
      <c r="CF120" s="656">
        <v>110.8</v>
      </c>
      <c r="CG120" s="660"/>
      <c r="CH120" s="660"/>
      <c r="CI120" s="660"/>
      <c r="CJ120" s="660"/>
      <c r="CK120" s="675" t="s">
        <v>274</v>
      </c>
      <c r="CL120" s="685"/>
      <c r="CM120" s="685"/>
      <c r="CN120" s="685"/>
      <c r="CO120" s="688"/>
      <c r="CP120" s="692" t="s">
        <v>471</v>
      </c>
      <c r="CQ120" s="695"/>
      <c r="CR120" s="695"/>
      <c r="CS120" s="695"/>
      <c r="CT120" s="695"/>
      <c r="CU120" s="695"/>
      <c r="CV120" s="695"/>
      <c r="CW120" s="695"/>
      <c r="CX120" s="695"/>
      <c r="CY120" s="695"/>
      <c r="CZ120" s="695"/>
      <c r="DA120" s="695"/>
      <c r="DB120" s="695"/>
      <c r="DC120" s="695"/>
      <c r="DD120" s="695"/>
      <c r="DE120" s="695"/>
      <c r="DF120" s="698"/>
      <c r="DG120" s="632">
        <v>4123628</v>
      </c>
      <c r="DH120" s="640"/>
      <c r="DI120" s="640"/>
      <c r="DJ120" s="640"/>
      <c r="DK120" s="640"/>
      <c r="DL120" s="640">
        <v>3934355</v>
      </c>
      <c r="DM120" s="640"/>
      <c r="DN120" s="640"/>
      <c r="DO120" s="640"/>
      <c r="DP120" s="640"/>
      <c r="DQ120" s="640">
        <v>3703253</v>
      </c>
      <c r="DR120" s="640"/>
      <c r="DS120" s="640"/>
      <c r="DT120" s="640"/>
      <c r="DU120" s="640"/>
      <c r="DV120" s="712">
        <v>20.3</v>
      </c>
      <c r="DW120" s="712"/>
      <c r="DX120" s="712"/>
      <c r="DY120" s="712"/>
      <c r="DZ120" s="721"/>
    </row>
    <row r="121" spans="1:130" s="365" customFormat="1" ht="26.25" customHeight="1">
      <c r="A121" s="390"/>
      <c r="B121" s="413"/>
      <c r="C121" s="426" t="s">
        <v>137</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493</v>
      </c>
      <c r="BA121" s="378"/>
      <c r="BB121" s="378"/>
      <c r="BC121" s="378"/>
      <c r="BD121" s="378"/>
      <c r="BE121" s="378"/>
      <c r="BF121" s="378"/>
      <c r="BG121" s="378"/>
      <c r="BH121" s="378"/>
      <c r="BI121" s="378"/>
      <c r="BJ121" s="378"/>
      <c r="BK121" s="378"/>
      <c r="BL121" s="378"/>
      <c r="BM121" s="378"/>
      <c r="BN121" s="378"/>
      <c r="BO121" s="378"/>
      <c r="BP121" s="472"/>
      <c r="BQ121" s="633">
        <v>1212496</v>
      </c>
      <c r="BR121" s="641"/>
      <c r="BS121" s="641"/>
      <c r="BT121" s="641"/>
      <c r="BU121" s="641"/>
      <c r="BV121" s="641">
        <v>918327</v>
      </c>
      <c r="BW121" s="641"/>
      <c r="BX121" s="641"/>
      <c r="BY121" s="641"/>
      <c r="BZ121" s="641"/>
      <c r="CA121" s="641">
        <v>834314</v>
      </c>
      <c r="CB121" s="641"/>
      <c r="CC121" s="641"/>
      <c r="CD121" s="641"/>
      <c r="CE121" s="641"/>
      <c r="CF121" s="657">
        <v>4.5999999999999996</v>
      </c>
      <c r="CG121" s="661"/>
      <c r="CH121" s="661"/>
      <c r="CI121" s="661"/>
      <c r="CJ121" s="661"/>
      <c r="CK121" s="676"/>
      <c r="CL121" s="686"/>
      <c r="CM121" s="686"/>
      <c r="CN121" s="686"/>
      <c r="CO121" s="689"/>
      <c r="CP121" s="693" t="s">
        <v>472</v>
      </c>
      <c r="CQ121" s="403"/>
      <c r="CR121" s="403"/>
      <c r="CS121" s="403"/>
      <c r="CT121" s="403"/>
      <c r="CU121" s="403"/>
      <c r="CV121" s="403"/>
      <c r="CW121" s="403"/>
      <c r="CX121" s="403"/>
      <c r="CY121" s="403"/>
      <c r="CZ121" s="403"/>
      <c r="DA121" s="403"/>
      <c r="DB121" s="403"/>
      <c r="DC121" s="403"/>
      <c r="DD121" s="403"/>
      <c r="DE121" s="403"/>
      <c r="DF121" s="699"/>
      <c r="DG121" s="633">
        <v>412300</v>
      </c>
      <c r="DH121" s="641"/>
      <c r="DI121" s="641"/>
      <c r="DJ121" s="641"/>
      <c r="DK121" s="641"/>
      <c r="DL121" s="641">
        <v>370284</v>
      </c>
      <c r="DM121" s="641"/>
      <c r="DN121" s="641"/>
      <c r="DO121" s="641"/>
      <c r="DP121" s="641"/>
      <c r="DQ121" s="641">
        <v>373262</v>
      </c>
      <c r="DR121" s="641"/>
      <c r="DS121" s="641"/>
      <c r="DT121" s="641"/>
      <c r="DU121" s="641"/>
      <c r="DV121" s="713">
        <v>2</v>
      </c>
      <c r="DW121" s="713"/>
      <c r="DX121" s="713"/>
      <c r="DY121" s="713"/>
      <c r="DZ121" s="722"/>
    </row>
    <row r="122" spans="1:130" s="365" customFormat="1" ht="26.25" customHeight="1">
      <c r="A122" s="390"/>
      <c r="B122" s="413"/>
      <c r="C122" s="425" t="s">
        <v>488</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495</v>
      </c>
      <c r="BA122" s="423"/>
      <c r="BB122" s="423"/>
      <c r="BC122" s="423"/>
      <c r="BD122" s="423"/>
      <c r="BE122" s="423"/>
      <c r="BF122" s="423"/>
      <c r="BG122" s="423"/>
      <c r="BH122" s="423"/>
      <c r="BI122" s="423"/>
      <c r="BJ122" s="423"/>
      <c r="BK122" s="423"/>
      <c r="BL122" s="423"/>
      <c r="BM122" s="423"/>
      <c r="BN122" s="423"/>
      <c r="BO122" s="423"/>
      <c r="BP122" s="473"/>
      <c r="BQ122" s="634">
        <v>30972788</v>
      </c>
      <c r="BR122" s="642"/>
      <c r="BS122" s="642"/>
      <c r="BT122" s="642"/>
      <c r="BU122" s="642"/>
      <c r="BV122" s="642">
        <v>30761463</v>
      </c>
      <c r="BW122" s="642"/>
      <c r="BX122" s="642"/>
      <c r="BY122" s="642"/>
      <c r="BZ122" s="642"/>
      <c r="CA122" s="642">
        <v>29604352</v>
      </c>
      <c r="CB122" s="642"/>
      <c r="CC122" s="642"/>
      <c r="CD122" s="642"/>
      <c r="CE122" s="642"/>
      <c r="CF122" s="658">
        <v>162.4</v>
      </c>
      <c r="CG122" s="662"/>
      <c r="CH122" s="662"/>
      <c r="CI122" s="662"/>
      <c r="CJ122" s="662"/>
      <c r="CK122" s="676"/>
      <c r="CL122" s="686"/>
      <c r="CM122" s="686"/>
      <c r="CN122" s="686"/>
      <c r="CO122" s="689"/>
      <c r="CP122" s="693" t="s">
        <v>469</v>
      </c>
      <c r="CQ122" s="403"/>
      <c r="CR122" s="403"/>
      <c r="CS122" s="403"/>
      <c r="CT122" s="403"/>
      <c r="CU122" s="403"/>
      <c r="CV122" s="403"/>
      <c r="CW122" s="403"/>
      <c r="CX122" s="403"/>
      <c r="CY122" s="403"/>
      <c r="CZ122" s="403"/>
      <c r="DA122" s="403"/>
      <c r="DB122" s="403"/>
      <c r="DC122" s="403"/>
      <c r="DD122" s="403"/>
      <c r="DE122" s="403"/>
      <c r="DF122" s="699"/>
      <c r="DG122" s="633">
        <v>296989</v>
      </c>
      <c r="DH122" s="641"/>
      <c r="DI122" s="641"/>
      <c r="DJ122" s="641"/>
      <c r="DK122" s="641"/>
      <c r="DL122" s="641">
        <v>254642</v>
      </c>
      <c r="DM122" s="641"/>
      <c r="DN122" s="641"/>
      <c r="DO122" s="641"/>
      <c r="DP122" s="641"/>
      <c r="DQ122" s="641">
        <v>358879</v>
      </c>
      <c r="DR122" s="641"/>
      <c r="DS122" s="641"/>
      <c r="DT122" s="641"/>
      <c r="DU122" s="641"/>
      <c r="DV122" s="713">
        <v>2</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278</v>
      </c>
      <c r="BA123" s="603"/>
      <c r="BB123" s="603"/>
      <c r="BC123" s="603"/>
      <c r="BD123" s="603"/>
      <c r="BE123" s="603"/>
      <c r="BF123" s="603"/>
      <c r="BG123" s="603"/>
      <c r="BH123" s="603"/>
      <c r="BI123" s="603"/>
      <c r="BJ123" s="603"/>
      <c r="BK123" s="603"/>
      <c r="BL123" s="603"/>
      <c r="BM123" s="603"/>
      <c r="BN123" s="603"/>
      <c r="BO123" s="468" t="s">
        <v>496</v>
      </c>
      <c r="BP123" s="629"/>
      <c r="BQ123" s="635">
        <v>49183074</v>
      </c>
      <c r="BR123" s="643"/>
      <c r="BS123" s="643"/>
      <c r="BT123" s="643"/>
      <c r="BU123" s="643"/>
      <c r="BV123" s="643">
        <v>50383181</v>
      </c>
      <c r="BW123" s="643"/>
      <c r="BX123" s="643"/>
      <c r="BY123" s="643"/>
      <c r="BZ123" s="643"/>
      <c r="CA123" s="643">
        <v>50643663</v>
      </c>
      <c r="CB123" s="643"/>
      <c r="CC123" s="643"/>
      <c r="CD123" s="643"/>
      <c r="CE123" s="643"/>
      <c r="CF123" s="544"/>
      <c r="CG123" s="552"/>
      <c r="CH123" s="552"/>
      <c r="CI123" s="552"/>
      <c r="CJ123" s="669"/>
      <c r="CK123" s="676"/>
      <c r="CL123" s="686"/>
      <c r="CM123" s="686"/>
      <c r="CN123" s="686"/>
      <c r="CO123" s="689"/>
      <c r="CP123" s="693" t="s">
        <v>467</v>
      </c>
      <c r="CQ123" s="403"/>
      <c r="CR123" s="403"/>
      <c r="CS123" s="403"/>
      <c r="CT123" s="403"/>
      <c r="CU123" s="403"/>
      <c r="CV123" s="403"/>
      <c r="CW123" s="403"/>
      <c r="CX123" s="403"/>
      <c r="CY123" s="403"/>
      <c r="CZ123" s="403"/>
      <c r="DA123" s="403"/>
      <c r="DB123" s="403"/>
      <c r="DC123" s="403"/>
      <c r="DD123" s="403"/>
      <c r="DE123" s="403"/>
      <c r="DF123" s="699"/>
      <c r="DG123" s="482" t="s">
        <v>204</v>
      </c>
      <c r="DH123" s="446"/>
      <c r="DI123" s="446"/>
      <c r="DJ123" s="446"/>
      <c r="DK123" s="499"/>
      <c r="DL123" s="515" t="s">
        <v>204</v>
      </c>
      <c r="DM123" s="446"/>
      <c r="DN123" s="446"/>
      <c r="DO123" s="446"/>
      <c r="DP123" s="499"/>
      <c r="DQ123" s="515" t="s">
        <v>204</v>
      </c>
      <c r="DR123" s="446"/>
      <c r="DS123" s="446"/>
      <c r="DT123" s="446"/>
      <c r="DU123" s="499"/>
      <c r="DV123" s="539" t="s">
        <v>204</v>
      </c>
      <c r="DW123" s="547"/>
      <c r="DX123" s="547"/>
      <c r="DY123" s="547"/>
      <c r="DZ123" s="557"/>
    </row>
    <row r="124" spans="1:130" s="365" customFormat="1" ht="26.25" customHeight="1">
      <c r="A124" s="390"/>
      <c r="B124" s="413"/>
      <c r="C124" s="425" t="s">
        <v>344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497</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204</v>
      </c>
      <c r="BR124" s="644"/>
      <c r="BS124" s="644"/>
      <c r="BT124" s="644"/>
      <c r="BU124" s="644"/>
      <c r="BV124" s="644" t="s">
        <v>204</v>
      </c>
      <c r="BW124" s="644"/>
      <c r="BX124" s="644"/>
      <c r="BY124" s="644"/>
      <c r="BZ124" s="644"/>
      <c r="CA124" s="644" t="s">
        <v>204</v>
      </c>
      <c r="CB124" s="644"/>
      <c r="CC124" s="644"/>
      <c r="CD124" s="644"/>
      <c r="CE124" s="644"/>
      <c r="CF124" s="545"/>
      <c r="CG124" s="553"/>
      <c r="CH124" s="553"/>
      <c r="CI124" s="553"/>
      <c r="CJ124" s="670"/>
      <c r="CK124" s="677"/>
      <c r="CL124" s="677"/>
      <c r="CM124" s="677"/>
      <c r="CN124" s="677"/>
      <c r="CO124" s="690"/>
      <c r="CP124" s="693" t="s">
        <v>498</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491</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499</v>
      </c>
      <c r="CL125" s="685"/>
      <c r="CM125" s="685"/>
      <c r="CN125" s="685"/>
      <c r="CO125" s="688"/>
      <c r="CP125" s="424" t="s">
        <v>141</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492</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204</v>
      </c>
      <c r="AB126" s="446"/>
      <c r="AC126" s="446"/>
      <c r="AD126" s="446"/>
      <c r="AE126" s="499"/>
      <c r="AF126" s="515" t="s">
        <v>204</v>
      </c>
      <c r="AG126" s="446"/>
      <c r="AH126" s="446"/>
      <c r="AI126" s="446"/>
      <c r="AJ126" s="499"/>
      <c r="AK126" s="515" t="s">
        <v>204</v>
      </c>
      <c r="AL126" s="446"/>
      <c r="AM126" s="446"/>
      <c r="AN126" s="446"/>
      <c r="AO126" s="499"/>
      <c r="AP126" s="539" t="s">
        <v>204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420</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500</v>
      </c>
      <c r="AY127" s="593"/>
      <c r="AZ127" s="593"/>
      <c r="BA127" s="593"/>
      <c r="BB127" s="593"/>
      <c r="BC127" s="593"/>
      <c r="BD127" s="593"/>
      <c r="BE127" s="610"/>
      <c r="BF127" s="612" t="s">
        <v>121</v>
      </c>
      <c r="BG127" s="593"/>
      <c r="BH127" s="593"/>
      <c r="BI127" s="593"/>
      <c r="BJ127" s="593"/>
      <c r="BK127" s="593"/>
      <c r="BL127" s="610"/>
      <c r="BM127" s="612" t="s">
        <v>421</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445</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501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116609</v>
      </c>
      <c r="AB128" s="487"/>
      <c r="AC128" s="487"/>
      <c r="AD128" s="487"/>
      <c r="AE128" s="498"/>
      <c r="AF128" s="514">
        <v>86456</v>
      </c>
      <c r="AG128" s="487"/>
      <c r="AH128" s="487"/>
      <c r="AI128" s="487"/>
      <c r="AJ128" s="498"/>
      <c r="AK128" s="514">
        <v>79425</v>
      </c>
      <c r="AL128" s="487"/>
      <c r="AM128" s="487"/>
      <c r="AN128" s="487"/>
      <c r="AO128" s="498"/>
      <c r="AP128" s="541"/>
      <c r="AQ128" s="549"/>
      <c r="AR128" s="549"/>
      <c r="AS128" s="549"/>
      <c r="AT128" s="559"/>
      <c r="AU128" s="378"/>
      <c r="AV128" s="378"/>
      <c r="AW128" s="378"/>
      <c r="AX128" s="384" t="s">
        <v>313</v>
      </c>
      <c r="AY128" s="407"/>
      <c r="AZ128" s="407"/>
      <c r="BA128" s="407"/>
      <c r="BB128" s="407"/>
      <c r="BC128" s="407"/>
      <c r="BD128" s="407"/>
      <c r="BE128" s="470"/>
      <c r="BF128" s="613" t="s">
        <v>204</v>
      </c>
      <c r="BG128" s="617"/>
      <c r="BH128" s="617"/>
      <c r="BI128" s="617"/>
      <c r="BJ128" s="617"/>
      <c r="BK128" s="617"/>
      <c r="BL128" s="623"/>
      <c r="BM128" s="613">
        <v>12.41</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242</v>
      </c>
      <c r="X129" s="466"/>
      <c r="Y129" s="466"/>
      <c r="Z129" s="476"/>
      <c r="AA129" s="482">
        <v>20575098</v>
      </c>
      <c r="AB129" s="446"/>
      <c r="AC129" s="446"/>
      <c r="AD129" s="446"/>
      <c r="AE129" s="499"/>
      <c r="AF129" s="515">
        <v>21442753</v>
      </c>
      <c r="AG129" s="446"/>
      <c r="AH129" s="446"/>
      <c r="AI129" s="446"/>
      <c r="AJ129" s="499"/>
      <c r="AK129" s="515">
        <v>20894623</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204</v>
      </c>
      <c r="BG129" s="618"/>
      <c r="BH129" s="618"/>
      <c r="BI129" s="618"/>
      <c r="BJ129" s="618"/>
      <c r="BK129" s="618"/>
      <c r="BL129" s="624"/>
      <c r="BM129" s="614">
        <v>17.41</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502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503</v>
      </c>
      <c r="X130" s="466"/>
      <c r="Y130" s="466"/>
      <c r="Z130" s="476"/>
      <c r="AA130" s="482">
        <v>2520328</v>
      </c>
      <c r="AB130" s="446"/>
      <c r="AC130" s="446"/>
      <c r="AD130" s="446"/>
      <c r="AE130" s="499"/>
      <c r="AF130" s="515">
        <v>2644089</v>
      </c>
      <c r="AG130" s="446"/>
      <c r="AH130" s="446"/>
      <c r="AI130" s="446"/>
      <c r="AJ130" s="499"/>
      <c r="AK130" s="515">
        <v>2662656</v>
      </c>
      <c r="AL130" s="446"/>
      <c r="AM130" s="446"/>
      <c r="AN130" s="446"/>
      <c r="AO130" s="499"/>
      <c r="AP130" s="542"/>
      <c r="AQ130" s="550"/>
      <c r="AR130" s="550"/>
      <c r="AS130" s="550"/>
      <c r="AT130" s="560"/>
      <c r="AU130" s="576"/>
      <c r="AV130" s="576"/>
      <c r="AW130" s="576"/>
      <c r="AX130" s="585" t="s">
        <v>432</v>
      </c>
      <c r="AY130" s="378"/>
      <c r="AZ130" s="378"/>
      <c r="BA130" s="378"/>
      <c r="BB130" s="378"/>
      <c r="BC130" s="378"/>
      <c r="BD130" s="378"/>
      <c r="BE130" s="472"/>
      <c r="BF130" s="615">
        <v>5.4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177</v>
      </c>
      <c r="X131" s="467"/>
      <c r="Y131" s="467"/>
      <c r="Z131" s="477"/>
      <c r="AA131" s="484">
        <v>18054770</v>
      </c>
      <c r="AB131" s="489"/>
      <c r="AC131" s="489"/>
      <c r="AD131" s="489"/>
      <c r="AE131" s="501"/>
      <c r="AF131" s="517">
        <v>18798664</v>
      </c>
      <c r="AG131" s="489"/>
      <c r="AH131" s="489"/>
      <c r="AI131" s="489"/>
      <c r="AJ131" s="501"/>
      <c r="AK131" s="517">
        <v>18231967</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t="s">
        <v>204</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504</v>
      </c>
      <c r="W132" s="462"/>
      <c r="X132" s="462"/>
      <c r="Y132" s="462"/>
      <c r="Z132" s="478"/>
      <c r="AA132" s="485">
        <v>5.0386130649999998</v>
      </c>
      <c r="AB132" s="490"/>
      <c r="AC132" s="490"/>
      <c r="AD132" s="490"/>
      <c r="AE132" s="502"/>
      <c r="AF132" s="518">
        <v>5.0350014239999998</v>
      </c>
      <c r="AG132" s="490"/>
      <c r="AH132" s="490"/>
      <c r="AI132" s="490"/>
      <c r="AJ132" s="502"/>
      <c r="AK132" s="518">
        <v>6.2330191800000003</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4.9000000000000004</v>
      </c>
      <c r="AB133" s="491"/>
      <c r="AC133" s="491"/>
      <c r="AD133" s="491"/>
      <c r="AE133" s="503"/>
      <c r="AF133" s="486">
        <v>5</v>
      </c>
      <c r="AG133" s="491"/>
      <c r="AH133" s="491"/>
      <c r="AI133" s="491"/>
      <c r="AJ133" s="503"/>
      <c r="AK133" s="486">
        <v>5.4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7jy9btKM6PrATSnXAxTKCN0J5fPV2nxZdAS1zghHPZamCmbMRPAl1G7axH4+n4iIoDOToBnYBnSjMaEUoHbqvA==" saltValue="HD8lD/Fv2XfKO+1X5XTiR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R69" zoomScale="80" zoomScaleNormal="85" zoomScaleSheetLayoutView="80" workbookViewId="0">
      <selection activeCell="AC6" sqref="B6:DI35"/>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9LtYPXwUWsRPxclq89+9jNptfP8vQx+T9hQqnRDpiAiybkCwIUBC7GUliPlPoApmn1Meb9VzbtfC4Pi2Wpz5+w==" saltValue="BUkNk9H7sOGgfTOc4YR+g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7" zoomScale="30" zoomScaleNormal="30" zoomScaleSheetLayoutView="55" workbookViewId="0">
      <selection activeCell="AC6" sqref="B6:DI35"/>
    </sheetView>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4+M0rjR3+kv1Q5nLHA2m81Hc89voCPS6AL0afSinItgYXRmOAlIK+Mj0RN96HLJLpYwGmj8VHD5bwPEff6wr1Q==" saltValue="6K7q/apwcCFVEX5iuqB4hA==" spinCount="100000" sheet="1" objects="1" scenarios="1"/>
  <phoneticPr fontId="5"/>
  <printOptions horizontalCentered="1" verticalCentered="1"/>
  <pageMargins left="0" right="0" top="0" bottom="0" header="0" footer="0"/>
  <pageSetup paperSize="9" scale="49"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0" zoomScaleSheetLayoutView="50" workbookViewId="0">
      <selection activeCell="AC6" sqref="A6:DI35"/>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336</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506</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233</v>
      </c>
      <c r="AQ8" s="809" t="s">
        <v>507</v>
      </c>
      <c r="AR8" s="823" t="s">
        <v>508</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509</v>
      </c>
      <c r="AL9" s="757"/>
      <c r="AM9" s="757"/>
      <c r="AN9" s="774"/>
      <c r="AO9" s="787">
        <v>7931517</v>
      </c>
      <c r="AP9" s="787">
        <v>113382</v>
      </c>
      <c r="AQ9" s="810">
        <v>73449</v>
      </c>
      <c r="AR9" s="824">
        <v>54.4</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211</v>
      </c>
      <c r="AL10" s="757"/>
      <c r="AM10" s="757"/>
      <c r="AN10" s="774"/>
      <c r="AO10" s="788">
        <v>82050</v>
      </c>
      <c r="AP10" s="788">
        <v>1173</v>
      </c>
      <c r="AQ10" s="811">
        <v>5917</v>
      </c>
      <c r="AR10" s="825">
        <v>-80.2</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v>46947</v>
      </c>
      <c r="AP11" s="788">
        <v>671</v>
      </c>
      <c r="AQ11" s="811">
        <v>1123</v>
      </c>
      <c r="AR11" s="825">
        <v>-40.200000000000003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241</v>
      </c>
      <c r="AL12" s="757"/>
      <c r="AM12" s="757"/>
      <c r="AN12" s="774"/>
      <c r="AO12" s="788" t="s">
        <v>204</v>
      </c>
      <c r="AP12" s="788" t="s">
        <v>204</v>
      </c>
      <c r="AQ12" s="811">
        <v>9</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510</v>
      </c>
      <c r="AL13" s="757"/>
      <c r="AM13" s="757"/>
      <c r="AN13" s="774"/>
      <c r="AO13" s="788">
        <v>168914</v>
      </c>
      <c r="AP13" s="788">
        <v>2415</v>
      </c>
      <c r="AQ13" s="811">
        <v>2374</v>
      </c>
      <c r="AR13" s="825">
        <v>1.7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511</v>
      </c>
      <c r="AL14" s="757"/>
      <c r="AM14" s="757"/>
      <c r="AN14" s="774"/>
      <c r="AO14" s="788">
        <v>156002</v>
      </c>
      <c r="AP14" s="788">
        <v>2230</v>
      </c>
      <c r="AQ14" s="811">
        <v>1666</v>
      </c>
      <c r="AR14" s="825">
        <v>33.9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315</v>
      </c>
      <c r="AL15" s="758"/>
      <c r="AM15" s="758"/>
      <c r="AN15" s="775"/>
      <c r="AO15" s="788">
        <v>-592965</v>
      </c>
      <c r="AP15" s="788">
        <v>-8476</v>
      </c>
      <c r="AQ15" s="811">
        <v>-4765</v>
      </c>
      <c r="AR15" s="825">
        <v>77.900000000000006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278</v>
      </c>
      <c r="AL16" s="758"/>
      <c r="AM16" s="758"/>
      <c r="AN16" s="775"/>
      <c r="AO16" s="788">
        <v>7792465</v>
      </c>
      <c r="AP16" s="788">
        <v>111394</v>
      </c>
      <c r="AQ16" s="811">
        <v>79774</v>
      </c>
      <c r="AR16" s="825">
        <v>39.6</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220</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512</v>
      </c>
      <c r="AP20" s="799" t="s">
        <v>341</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513</v>
      </c>
      <c r="AL21" s="760"/>
      <c r="AM21" s="760"/>
      <c r="AN21" s="777"/>
      <c r="AO21" s="790">
        <v>11.28</v>
      </c>
      <c r="AP21" s="800">
        <v>7.58</v>
      </c>
      <c r="AQ21" s="813">
        <v>3.7</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514</v>
      </c>
      <c r="AL22" s="760"/>
      <c r="AM22" s="760"/>
      <c r="AN22" s="777"/>
      <c r="AO22" s="791">
        <v>97.8</v>
      </c>
      <c r="AP22" s="801">
        <v>98.4</v>
      </c>
      <c r="AQ22" s="814">
        <v>-0.6</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268</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506</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233</v>
      </c>
      <c r="AQ31" s="809" t="s">
        <v>507</v>
      </c>
      <c r="AR31" s="823" t="s">
        <v>508</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516</v>
      </c>
      <c r="AL32" s="761"/>
      <c r="AM32" s="761"/>
      <c r="AN32" s="778"/>
      <c r="AO32" s="788">
        <v>3426262</v>
      </c>
      <c r="AP32" s="788">
        <v>48979</v>
      </c>
      <c r="AQ32" s="815">
        <v>42324</v>
      </c>
      <c r="AR32" s="825">
        <v>15.7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517</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518</v>
      </c>
      <c r="AL34" s="761"/>
      <c r="AM34" s="761"/>
      <c r="AN34" s="778"/>
      <c r="AO34" s="788" t="s">
        <v>204</v>
      </c>
      <c r="AP34" s="788" t="s">
        <v>204</v>
      </c>
      <c r="AQ34" s="815">
        <v>47</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519</v>
      </c>
      <c r="AL35" s="761"/>
      <c r="AM35" s="761"/>
      <c r="AN35" s="778"/>
      <c r="AO35" s="788">
        <v>452221</v>
      </c>
      <c r="AP35" s="788">
        <v>6465</v>
      </c>
      <c r="AQ35" s="815">
        <v>12192</v>
      </c>
      <c r="AR35" s="825">
        <v>-47</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t="s">
        <v>204</v>
      </c>
      <c r="AP36" s="788" t="s">
        <v>204</v>
      </c>
      <c r="AQ36" s="815">
        <v>2056</v>
      </c>
      <c r="AR36" s="825" t="s">
        <v>204</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354</v>
      </c>
      <c r="AL37" s="761"/>
      <c r="AM37" s="761"/>
      <c r="AN37" s="778"/>
      <c r="AO37" s="788" t="s">
        <v>204</v>
      </c>
      <c r="AP37" s="788" t="s">
        <v>204</v>
      </c>
      <c r="AQ37" s="815">
        <v>621</v>
      </c>
      <c r="AR37" s="825" t="s">
        <v>204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520</v>
      </c>
      <c r="AL38" s="762"/>
      <c r="AM38" s="762"/>
      <c r="AN38" s="779"/>
      <c r="AO38" s="792" t="s">
        <v>204</v>
      </c>
      <c r="AP38" s="792" t="s">
        <v>204</v>
      </c>
      <c r="AQ38" s="816">
        <v>1</v>
      </c>
      <c r="AR38" s="814" t="s">
        <v>204</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-79425</v>
      </c>
      <c r="AP39" s="788">
        <v>-1135</v>
      </c>
      <c r="AQ39" s="815">
        <v>-5206</v>
      </c>
      <c r="AR39" s="825">
        <v>-78.2</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521</v>
      </c>
      <c r="AL40" s="761"/>
      <c r="AM40" s="761"/>
      <c r="AN40" s="778"/>
      <c r="AO40" s="788">
        <v>-2662656</v>
      </c>
      <c r="AP40" s="788">
        <v>-38063</v>
      </c>
      <c r="AQ40" s="815">
        <v>-36761</v>
      </c>
      <c r="AR40" s="825">
        <v>3.5</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389</v>
      </c>
      <c r="AL41" s="763"/>
      <c r="AM41" s="763"/>
      <c r="AN41" s="780"/>
      <c r="AO41" s="788">
        <v>1136402</v>
      </c>
      <c r="AP41" s="788">
        <v>16245</v>
      </c>
      <c r="AQ41" s="815">
        <v>15273</v>
      </c>
      <c r="AR41" s="825">
        <v>6.4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523</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524</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525</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441</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527</v>
      </c>
      <c r="AO50" s="794" t="s">
        <v>526</v>
      </c>
      <c r="AP50" s="805" t="s">
        <v>528</v>
      </c>
      <c r="AQ50" s="818" t="s">
        <v>382</v>
      </c>
      <c r="AR50" s="828" t="s">
        <v>529</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234</v>
      </c>
      <c r="AL51" s="764"/>
      <c r="AM51" s="770">
        <v>7022608</v>
      </c>
      <c r="AN51" s="783">
        <v>95537</v>
      </c>
      <c r="AO51" s="795">
        <v>47.6</v>
      </c>
      <c r="AP51" s="806">
        <v>69185</v>
      </c>
      <c r="AQ51" s="819">
        <v>-2</v>
      </c>
      <c r="AR51" s="829">
        <v>49.6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279</v>
      </c>
      <c r="AM52" s="771">
        <v>4775828</v>
      </c>
      <c r="AN52" s="784">
        <v>64971</v>
      </c>
      <c r="AO52" s="796">
        <v>48.5</v>
      </c>
      <c r="AP52" s="807">
        <v>38519</v>
      </c>
      <c r="AQ52" s="820">
        <v>3</v>
      </c>
      <c r="AR52" s="830">
        <v>45.5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530</v>
      </c>
      <c r="AL53" s="764"/>
      <c r="AM53" s="770">
        <v>5391597</v>
      </c>
      <c r="AN53" s="783">
        <v>74229</v>
      </c>
      <c r="AO53" s="795">
        <v>-22.3</v>
      </c>
      <c r="AP53" s="806">
        <v>70166</v>
      </c>
      <c r="AQ53" s="819">
        <v>1.4</v>
      </c>
      <c r="AR53" s="829">
        <v>-23.7</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279</v>
      </c>
      <c r="AM54" s="771">
        <v>3277504</v>
      </c>
      <c r="AN54" s="784">
        <v>45123</v>
      </c>
      <c r="AO54" s="796">
        <v>-30.5</v>
      </c>
      <c r="AP54" s="807">
        <v>36115</v>
      </c>
      <c r="AQ54" s="820">
        <v>-6.2</v>
      </c>
      <c r="AR54" s="830">
        <v>-24.3</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484</v>
      </c>
      <c r="AL55" s="764"/>
      <c r="AM55" s="770">
        <v>3281377</v>
      </c>
      <c r="AN55" s="783">
        <v>45708</v>
      </c>
      <c r="AO55" s="795">
        <v>-38.4</v>
      </c>
      <c r="AP55" s="806">
        <v>70329</v>
      </c>
      <c r="AQ55" s="819">
        <v>0.2</v>
      </c>
      <c r="AR55" s="829">
        <v>-38.6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279</v>
      </c>
      <c r="AM56" s="771">
        <v>1339780</v>
      </c>
      <c r="AN56" s="784">
        <v>18662</v>
      </c>
      <c r="AO56" s="796">
        <v>-58.6</v>
      </c>
      <c r="AP56" s="807">
        <v>39403</v>
      </c>
      <c r="AQ56" s="820">
        <v>9.1</v>
      </c>
      <c r="AR56" s="830">
        <v>-67.7</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531</v>
      </c>
      <c r="AL57" s="764"/>
      <c r="AM57" s="770">
        <v>3517069</v>
      </c>
      <c r="AN57" s="783">
        <v>49687</v>
      </c>
      <c r="AO57" s="795">
        <v>8.6999999999999993</v>
      </c>
      <c r="AP57" s="806">
        <v>54225</v>
      </c>
      <c r="AQ57" s="819">
        <v>-22.9</v>
      </c>
      <c r="AR57" s="829">
        <v>31.6</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279</v>
      </c>
      <c r="AM58" s="771">
        <v>2507119</v>
      </c>
      <c r="AN58" s="784">
        <v>35419</v>
      </c>
      <c r="AO58" s="796">
        <v>89.8</v>
      </c>
      <c r="AP58" s="807">
        <v>27337</v>
      </c>
      <c r="AQ58" s="820">
        <v>-30.6</v>
      </c>
      <c r="AR58" s="830">
        <v>120.4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135</v>
      </c>
      <c r="AL59" s="764"/>
      <c r="AM59" s="770">
        <v>3885559</v>
      </c>
      <c r="AN59" s="783">
        <v>55544</v>
      </c>
      <c r="AO59" s="795">
        <v>11.8</v>
      </c>
      <c r="AP59" s="806">
        <v>54016</v>
      </c>
      <c r="AQ59" s="819">
        <v>-0.4</v>
      </c>
      <c r="AR59" s="829">
        <v>12.2</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279</v>
      </c>
      <c r="AM60" s="771">
        <v>2154451</v>
      </c>
      <c r="AN60" s="784">
        <v>30798</v>
      </c>
      <c r="AO60" s="796">
        <v>-13</v>
      </c>
      <c r="AP60" s="807">
        <v>28078</v>
      </c>
      <c r="AQ60" s="820">
        <v>2.7</v>
      </c>
      <c r="AR60" s="830">
        <v>-15.7</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416</v>
      </c>
      <c r="AL61" s="767"/>
      <c r="AM61" s="770">
        <v>4619642</v>
      </c>
      <c r="AN61" s="783">
        <v>64141</v>
      </c>
      <c r="AO61" s="795">
        <v>1.5</v>
      </c>
      <c r="AP61" s="806">
        <v>63584</v>
      </c>
      <c r="AQ61" s="821">
        <v>-4.7</v>
      </c>
      <c r="AR61" s="829">
        <v>6.2</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279</v>
      </c>
      <c r="AM62" s="771">
        <v>2810936</v>
      </c>
      <c r="AN62" s="784">
        <v>38995</v>
      </c>
      <c r="AO62" s="796">
        <v>7.2</v>
      </c>
      <c r="AP62" s="807">
        <v>33890</v>
      </c>
      <c r="AQ62" s="820">
        <v>-4.4000000000000004</v>
      </c>
      <c r="AR62" s="830">
        <v>11.6</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4B8hiBUI0QpiVbMdkwNgk2EeM6FuZW1tyjld4nlONmuINMyb/VYe8xKMtAxgUx6pgnAXRDoeJVfj/bGDsdNeng==" saltValue="YKbYDpUVwaK9WJOhOAPG5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0" zoomScale="84" zoomScaleNormal="84" zoomScaleSheetLayoutView="55" workbookViewId="0">
      <selection activeCell="AC6" sqref="B6:DI35"/>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94</v>
      </c>
    </row>
    <row r="120" spans="125:125" ht="13.5" hidden="1" customHeight="1"/>
    <row r="121" spans="125:125" ht="13.5" hidden="1" customHeight="1">
      <c r="DU121" s="726"/>
    </row>
  </sheetData>
  <sheetProtection algorithmName="SHA-512" hashValue="hlAqQ2tzctaMMpIib1GfrBU0n51MpMxXHmhkUi/KmnQbxisDDOpyndWIYmuiq2zIVYbpGCv0lNcf5RRVydB71w==" saltValue="po44B2UXa9cP7TKrxwYGLw=="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6" zoomScale="71" zoomScaleNormal="71" zoomScaleSheetLayoutView="55" workbookViewId="0">
      <selection activeCell="AC6" sqref="B6:DI35"/>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94</v>
      </c>
    </row>
  </sheetData>
  <sheetProtection algorithmName="SHA-512" hashValue="wFqEaBTt/K/MEFs60lYNqdDJZtyecJw2+sJllaN+nrHUNDIVzO8aXofhcvJyiM8qj/8YjY5tTHsc8qhmw1Qz4Q==" saltValue="iI3OMgXs71ln4ZnbaHMbJ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G31" zoomScale="68" zoomScaleNormal="68" zoomScaleSheetLayoutView="100" workbookViewId="0">
      <selection activeCell="AC6" sqref="B6:DI35"/>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533</v>
      </c>
      <c r="G46" s="853" t="s">
        <v>534</v>
      </c>
      <c r="H46" s="853" t="s">
        <v>535</v>
      </c>
      <c r="I46" s="853" t="s">
        <v>536</v>
      </c>
      <c r="J46" s="858" t="s">
        <v>537</v>
      </c>
    </row>
    <row r="47" spans="2:10" ht="57.75" customHeight="1">
      <c r="B47" s="838"/>
      <c r="C47" s="842" t="s">
        <v>3</v>
      </c>
      <c r="D47" s="842"/>
      <c r="E47" s="846"/>
      <c r="F47" s="850">
        <v>47.33</v>
      </c>
      <c r="G47" s="854">
        <v>44.96</v>
      </c>
      <c r="H47" s="854">
        <v>40.65</v>
      </c>
      <c r="I47" s="854">
        <v>43.17</v>
      </c>
      <c r="J47" s="859">
        <v>48.65</v>
      </c>
    </row>
    <row r="48" spans="2:10" ht="57.75" customHeight="1">
      <c r="B48" s="839"/>
      <c r="C48" s="843" t="s">
        <v>4</v>
      </c>
      <c r="D48" s="843"/>
      <c r="E48" s="847"/>
      <c r="F48" s="851">
        <v>0.94</v>
      </c>
      <c r="G48" s="855">
        <v>0.59</v>
      </c>
      <c r="H48" s="855">
        <v>0.61</v>
      </c>
      <c r="I48" s="855">
        <v>6.05</v>
      </c>
      <c r="J48" s="860">
        <v>2.14</v>
      </c>
    </row>
    <row r="49" spans="2:10" ht="57.75" customHeight="1">
      <c r="B49" s="840"/>
      <c r="C49" s="844" t="s">
        <v>15</v>
      </c>
      <c r="D49" s="844"/>
      <c r="E49" s="848"/>
      <c r="F49" s="852" t="s">
        <v>538</v>
      </c>
      <c r="G49" s="856" t="s">
        <v>225</v>
      </c>
      <c r="H49" s="856" t="s">
        <v>168</v>
      </c>
      <c r="I49" s="856">
        <v>9.6300000000000008</v>
      </c>
      <c r="J49" s="861">
        <v>0.27</v>
      </c>
    </row>
    <row r="50" spans="2:10"/>
  </sheetData>
  <sheetProtection algorithmName="SHA-512" hashValue="4rjDNTczRa7D1bsodd+LL7K3jW9KS925VhC3WzU77MyQYDO76Ut1OzQvXHxYywLn9K7+wkihZ+EJwjGLA7JzOA==" saltValue="7gQXaskYP57+pXC22Q6T6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2024-03-18T01:23:55Z</cp:lastPrinted>
  <dcterms:created xsi:type="dcterms:W3CDTF">2024-03-14T03:59:51Z</dcterms:created>
  <dcterms:modified xsi:type="dcterms:W3CDTF">2024-03-19T02:21:06Z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2024-03-19T02:21:06Z</vt:filetime>
  </property>
</Properties>
</file>