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11315\Desktop\経営比較分析表\"/>
    </mc:Choice>
  </mc:AlternateContent>
  <workbookProtection workbookAlgorithmName="SHA-512" workbookHashValue="Fm2xrIonBVU3HCPX4ve8eJiDOjbWz7IpkVYYaie4uL/ZDuCD58CCAS9yTmjjR41Me3TpC1oxxacvnbfZlzmQGw==" workbookSaltValue="8Yd+30rfLs2e9CrYZuy47w==" workbookSpinCount="100000" lockStructure="1"/>
  <bookViews>
    <workbookView xWindow="0" yWindow="0" windowWidth="15360" windowHeight="7632"/>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KP78" i="4" s="1"/>
  <c r="DE7" i="5"/>
  <c r="DD7" i="5"/>
  <c r="DC7" i="5"/>
  <c r="DB7" i="5"/>
  <c r="DA7" i="5"/>
  <c r="CZ7" i="5"/>
  <c r="CX7" i="5"/>
  <c r="CW7" i="5"/>
  <c r="IE78" i="4" s="1"/>
  <c r="CV7" i="5"/>
  <c r="CU7" i="5"/>
  <c r="CT7" i="5"/>
  <c r="CS7" i="5"/>
  <c r="CR7" i="5"/>
  <c r="CQ7" i="5"/>
  <c r="CP7" i="5"/>
  <c r="CO7" i="5"/>
  <c r="CN7" i="5"/>
  <c r="CM7" i="5"/>
  <c r="CK7" i="5"/>
  <c r="CJ7" i="5"/>
  <c r="BK78" i="4" s="1"/>
  <c r="CI7" i="5"/>
  <c r="CH7" i="5"/>
  <c r="CG7" i="5"/>
  <c r="CF7" i="5"/>
  <c r="CE7" i="5"/>
  <c r="CD7" i="5"/>
  <c r="CC7" i="5"/>
  <c r="CB7" i="5"/>
  <c r="BZ7" i="5"/>
  <c r="BY7" i="5"/>
  <c r="BX7" i="5"/>
  <c r="BW7" i="5"/>
  <c r="JV53" i="4" s="1"/>
  <c r="BV7" i="5"/>
  <c r="BU7" i="5"/>
  <c r="BT7" i="5"/>
  <c r="BS7" i="5"/>
  <c r="BR7" i="5"/>
  <c r="BQ7" i="5"/>
  <c r="BO7" i="5"/>
  <c r="BN7" i="5"/>
  <c r="BM7" i="5"/>
  <c r="BL7" i="5"/>
  <c r="BK7" i="5"/>
  <c r="BJ7" i="5"/>
  <c r="HJ52" i="4" s="1"/>
  <c r="BI7" i="5"/>
  <c r="BH7" i="5"/>
  <c r="BG7" i="5"/>
  <c r="BF7" i="5"/>
  <c r="EL52" i="4" s="1"/>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A78" i="4"/>
  <c r="IT78" i="4"/>
  <c r="HP78" i="4"/>
  <c r="HA78" i="4"/>
  <c r="GL78" i="4"/>
  <c r="BZ78" i="4"/>
  <c r="AV78" i="4"/>
  <c r="AG78" i="4"/>
  <c r="R78" i="4"/>
  <c r="MI77" i="4"/>
  <c r="LT77" i="4"/>
  <c r="LE77" i="4"/>
  <c r="KP77" i="4"/>
  <c r="KA77" i="4"/>
  <c r="IT77" i="4"/>
  <c r="IE77" i="4"/>
  <c r="HP77" i="4"/>
  <c r="HA77" i="4"/>
  <c r="GL77" i="4"/>
  <c r="BZ77" i="4"/>
  <c r="BK77" i="4"/>
  <c r="AV77" i="4"/>
  <c r="AG77" i="4"/>
  <c r="R77" i="4"/>
  <c r="CV76" i="4"/>
  <c r="CV67" i="4"/>
  <c r="MA53" i="4"/>
  <c r="LH53" i="4"/>
  <c r="KO53" i="4"/>
  <c r="JC53" i="4"/>
  <c r="HJ53" i="4"/>
  <c r="GQ53" i="4"/>
  <c r="FX53" i="4"/>
  <c r="FE53" i="4"/>
  <c r="EL53" i="4"/>
  <c r="CS53" i="4"/>
  <c r="BZ53" i="4"/>
  <c r="BG53" i="4"/>
  <c r="AN53" i="4"/>
  <c r="U53" i="4"/>
  <c r="MA52" i="4"/>
  <c r="LH52" i="4"/>
  <c r="KO52" i="4"/>
  <c r="JV52" i="4"/>
  <c r="JC52" i="4"/>
  <c r="GQ52" i="4"/>
  <c r="FX52" i="4"/>
  <c r="FE52" i="4"/>
  <c r="CS52" i="4"/>
  <c r="BZ52" i="4"/>
  <c r="AN52" i="4"/>
  <c r="U52" i="4"/>
  <c r="MA32" i="4"/>
  <c r="LH32" i="4"/>
  <c r="KO32" i="4"/>
  <c r="JV32" i="4"/>
  <c r="JC32" i="4"/>
  <c r="HJ32" i="4"/>
  <c r="FX32" i="4"/>
  <c r="FE32" i="4"/>
  <c r="EL32" i="4"/>
  <c r="CS32" i="4"/>
  <c r="BZ32" i="4"/>
  <c r="BG32" i="4"/>
  <c r="AN32" i="4"/>
  <c r="U32" i="4"/>
  <c r="LH31" i="4"/>
  <c r="KO31" i="4"/>
  <c r="JV31" i="4"/>
  <c r="HJ31" i="4"/>
  <c r="GQ31" i="4"/>
  <c r="FX31" i="4"/>
  <c r="FE31" i="4"/>
  <c r="EL31" i="4"/>
  <c r="CS31" i="4"/>
  <c r="BZ31" i="4"/>
  <c r="AN31" i="4"/>
  <c r="U31" i="4"/>
  <c r="LJ10" i="4"/>
  <c r="JQ10" i="4"/>
  <c r="HX10" i="4"/>
  <c r="DU10" i="4"/>
  <c r="CF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FX51" i="4"/>
  <c r="KO30" i="4"/>
  <c r="HP76" i="4"/>
  <c r="BG51" i="4"/>
  <c r="FX30" i="4"/>
  <c r="LE76" i="4"/>
  <c r="KA76" i="4"/>
  <c r="EL51" i="4"/>
  <c r="JC30" i="4"/>
  <c r="GL76" i="4"/>
  <c r="U51" i="4"/>
  <c r="EL30" i="4"/>
  <c r="R76" i="4"/>
  <c r="JC51" i="4"/>
  <c r="U30" i="4"/>
  <c r="HA76" i="4"/>
  <c r="AN51" i="4"/>
  <c r="FE30" i="4"/>
  <c r="AN30" i="4"/>
  <c r="KP76" i="4"/>
  <c r="FE51" i="4"/>
  <c r="JV30" i="4"/>
  <c r="AG76" i="4"/>
  <c r="JV51" i="4"/>
</calcChain>
</file>

<file path=xl/sharedStrings.xml><?xml version="1.0" encoding="utf-8"?>
<sst xmlns="http://schemas.openxmlformats.org/spreadsheetml/2006/main" count="232" uniqueCount="126">
  <si>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</si>
  <si>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</si>
  <si>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</si>
  <si>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</si>
  <si>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</si>
  <si>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</si>
  <si>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</si>
  <si>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</si>
  <si>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</si>
  <si>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</si>
  <si>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</si>
  <si>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</si>
  <si>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</si>
  <si>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</si>
  <si>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</si>
  <si>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</si>
  <si>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</si>
  <si>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</si>
  <si>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</si>
  <si>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</si>
  <si>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</si>
  <si>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</si>
  <si>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</si>
  <si>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</si>
  <si>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</si>
  <si>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</si>
  <si>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</si>
  <si>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</si>
  <si>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</si>
  <si>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</si>
  <si>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</si>
  <si>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</si>
  <si>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</si>
  <si>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</si>
  <si>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</si>
  <si>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</si>
  <si>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</si>
  <si>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</si>
  <si>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</si>
  <si>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</si>
  <si>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</si>
  <si>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</si>
  <si>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</si>
  <si>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</si>
  <si>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</si>
  <si>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</si>
  <si>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</si>
  <si>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</si>
  <si>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</si>
  <si>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</si>
  <si>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</si>
  <si>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</si>
  <si>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</si>
  <si>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</si>
  <si>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</si>
  <si>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</si>
  <si>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</si>
  <si>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</si>
  <si>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</si>
  <si>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</si>
  <si>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</si>
  <si>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</si>
  <si>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</si>
  <si>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</si>
  <si>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</si>
  <si>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</si>
  <si>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</si>
  <si>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</si>
  <si>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</si>
  <si>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</si>
  <si>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</si>
  <si>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</si>
  <si>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</si>
  <si>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</si>
  <si>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</si>
  <si>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</si>
  <si>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</si>
  <si>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</si>
  <si>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</si>
  <si>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</si>
  <si>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</si>
  <si>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</si>
  <si>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</si>
  <si>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</si>
  <si>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</si>
  <si>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</si>
  <si>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</si>
  <si>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</si>
  <si>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</si>
  <si>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</si>
  <si>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</si>
  <si>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</si>
  <si>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</si>
  <si>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</si>
  <si>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</si>
  <si>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</si>
  <si>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</si>
  <si>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</si>
  <si>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</si>
  <si>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</si>
  <si>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</si>
  <si>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</si>
  <si>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</si>
  <si>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グラフ参照用</t>
    <rPh sb="3" eb="6">
      <t>サンショウヨウ</t>
    </rPh>
    <phoneticPr fontId="5"/>
  </si>
  <si>
    <t>表参照用</t>
    <rPh sb="0" eb="1">
      <t>ヒョウ</t>
    </rPh>
    <rPh sb="1" eb="4">
      <t>サンショウヨウ</t>
    </rPh>
    <phoneticPr fontId="5"/>
  </si>
  <si>
    <t>徳島県</t>
  </si>
  <si>
    <t>藍場町地下駐車場</t>
  </si>
  <si>
    <t>法適用</t>
  </si>
  <si>
    <t>駐車場整備事業</t>
  </si>
  <si>
    <t>-</t>
  </si>
  <si>
    <t>Ａ２Ｂ１</t>
  </si>
  <si>
    <t>自治体職員</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</si>
  <si>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</si>
  <si>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</si>
  <si>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</si>
  <si>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</si>
  <si>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</si>
  <si>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</si>
  <si>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</si>
  <si>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</si>
  <si>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</si>
  <si>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</si>
  <si>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施設は、昭和４８年から供用を開始しているため、老朽化が進んでおり、減価償却率は全国平均より高くなっている。今後、計画に基づいて施設の改良等を行っていく予定である。
⑧設備投資見込額
　施設の老朽化が進んでおり、経営計画に沿って、施設の維持に必要な設備投資を実施する予定である。</t>
    <rPh sb="1" eb="3">
      <t>ユウケイ</t>
    </rPh>
    <rPh sb="3" eb="5">
      <t>コテイ</t>
    </rPh>
    <rPh sb="5" eb="7">
      <t>シサン</t>
    </rPh>
    <rPh sb="7" eb="9">
      <t>ゲンカ</t>
    </rPh>
    <rPh sb="18" eb="20">
      <t>ショウワ</t>
    </rPh>
    <phoneticPr fontId="5"/>
  </si>
  <si>
    <t xml:space="preserve"> 今後の経営にあたっては、令和３年度改定の経営戦略(平成29年度～令和8年度)に基づき、老朽化対策も含めた効率的な経営に努める。
　また、駐車場周辺の環境変化も注視しつつ、指定管理者との連携の下、利用者のニーズを的確に把握し、利用促進につながる取組を推進する。</t>
    <phoneticPr fontId="5"/>
  </si>
  <si>
    <t>⑪稼働率
　全国平均より低い水準ではあるが、令和元年度までは100％を超えていた。新型コロナウイルス感染症等の影響で、令和２年度は利用台数が大幅に減少し稼働率も減少したが、定期駐車台数の増加に取り組むなど、適正な管理運営に努めた結果、令和３年度以降は改善傾向がみられ、令和４年度は100％を超えている。</t>
    <rPh sb="1" eb="4">
      <t>カドウリツ</t>
    </rPh>
    <rPh sb="6" eb="8">
      <t>ゼンコク</t>
    </rPh>
    <rPh sb="8" eb="10">
      <t>ヘイキン</t>
    </rPh>
    <rPh sb="12" eb="13">
      <t>ヒク</t>
    </rPh>
    <rPh sb="14" eb="16">
      <t>スイジュン</t>
    </rPh>
    <rPh sb="22" eb="24">
      <t>レイワ</t>
    </rPh>
    <rPh sb="24" eb="27">
      <t>ガンネンド</t>
    </rPh>
    <rPh sb="35" eb="36">
      <t>コ</t>
    </rPh>
    <rPh sb="41" eb="43">
      <t>シンガタ</t>
    </rPh>
    <rPh sb="50" eb="53">
      <t>カンセンショウ</t>
    </rPh>
    <rPh sb="53" eb="54">
      <t>トウ</t>
    </rPh>
    <rPh sb="55" eb="57">
      <t>エイキョウ</t>
    </rPh>
    <rPh sb="59" eb="61">
      <t>レイワ</t>
    </rPh>
    <rPh sb="62" eb="64">
      <t>ネンド</t>
    </rPh>
    <rPh sb="65" eb="67">
      <t>リヨウ</t>
    </rPh>
    <rPh sb="67" eb="69">
      <t>ダイスウ</t>
    </rPh>
    <rPh sb="70" eb="72">
      <t>オオハバ</t>
    </rPh>
    <rPh sb="73" eb="75">
      <t>ゲンショウ</t>
    </rPh>
    <rPh sb="76" eb="79">
      <t>カドウリツ</t>
    </rPh>
    <rPh sb="80" eb="82">
      <t>ゲンショウ</t>
    </rPh>
    <rPh sb="86" eb="88">
      <t>テイキ</t>
    </rPh>
    <rPh sb="88" eb="90">
      <t>チュウシャ</t>
    </rPh>
    <rPh sb="90" eb="92">
      <t>ダイスウ</t>
    </rPh>
    <rPh sb="93" eb="95">
      <t>ゾウカ</t>
    </rPh>
    <rPh sb="96" eb="97">
      <t>ト</t>
    </rPh>
    <rPh sb="98" eb="99">
      <t>ク</t>
    </rPh>
    <rPh sb="103" eb="105">
      <t>テキセイ</t>
    </rPh>
    <rPh sb="106" eb="108">
      <t>カンリ</t>
    </rPh>
    <rPh sb="108" eb="110">
      <t>ウンエイ</t>
    </rPh>
    <rPh sb="111" eb="112">
      <t>ツト</t>
    </rPh>
    <rPh sb="114" eb="116">
      <t>ケッカ</t>
    </rPh>
    <rPh sb="117" eb="119">
      <t>レイワ</t>
    </rPh>
    <rPh sb="120" eb="122">
      <t>ネンド</t>
    </rPh>
    <rPh sb="122" eb="124">
      <t>イコウ</t>
    </rPh>
    <rPh sb="125" eb="127">
      <t>カイゼン</t>
    </rPh>
    <rPh sb="127" eb="129">
      <t>ケイコウ</t>
    </rPh>
    <rPh sb="134" eb="136">
      <t>レイワ</t>
    </rPh>
    <rPh sb="137" eb="139">
      <t>ネンド</t>
    </rPh>
    <rPh sb="145" eb="146">
      <t>コ</t>
    </rPh>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</si>
  <si>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
⑤ＥＢＩＴＤＡ
　令和元年度までは、平均値以上であったが、新型コロナウイルス感染症の影響により、令和２年度以降純損失を計上し数値が低く推移しているが、徐々に回復してきている。</t>
    <rPh sb="45" eb="47">
      <t>レイワ</t>
    </rPh>
    <rPh sb="47" eb="50">
      <t>ガンネンド</t>
    </rPh>
    <rPh sb="84" eb="86">
      <t>レイワ</t>
    </rPh>
    <rPh sb="87" eb="89">
      <t>ネンド</t>
    </rPh>
    <rPh sb="89" eb="91">
      <t>イコウ</t>
    </rPh>
    <rPh sb="93" eb="95">
      <t>シンガタ</t>
    </rPh>
    <rPh sb="102" eb="105">
      <t>カンセンショウ</t>
    </rPh>
    <rPh sb="105" eb="106">
      <t>トウ</t>
    </rPh>
    <rPh sb="107" eb="109">
      <t>エイキョウ</t>
    </rPh>
    <rPh sb="112" eb="114">
      <t>シテイ</t>
    </rPh>
    <rPh sb="114" eb="117">
      <t>カンリシャ</t>
    </rPh>
    <rPh sb="120" eb="122">
      <t>コテイ</t>
    </rPh>
    <rPh sb="122" eb="125">
      <t>ノウフキン</t>
    </rPh>
    <rPh sb="126" eb="128">
      <t>ゲンメン</t>
    </rPh>
    <rPh sb="129" eb="131">
      <t>ジッシ</t>
    </rPh>
    <rPh sb="135" eb="137">
      <t>アカジ</t>
    </rPh>
    <rPh sb="233" eb="235">
      <t>レイワ</t>
    </rPh>
    <rPh sb="235" eb="238">
      <t>ガンネンド</t>
    </rPh>
    <rPh sb="242" eb="244">
      <t>ヘイキン</t>
    </rPh>
    <rPh sb="244" eb="245">
      <t>チ</t>
    </rPh>
    <rPh sb="245" eb="247">
      <t>イジョウ</t>
    </rPh>
    <rPh sb="253" eb="255">
      <t>シンガタ</t>
    </rPh>
    <rPh sb="262" eb="265">
      <t>カンセンショウ</t>
    </rPh>
    <rPh sb="266" eb="268">
      <t>エイキョウ</t>
    </rPh>
    <rPh sb="272" eb="274">
      <t>レイワ</t>
    </rPh>
    <rPh sb="275" eb="277">
      <t>ネンド</t>
    </rPh>
    <rPh sb="277" eb="279">
      <t>イコウ</t>
    </rPh>
    <rPh sb="279" eb="282">
      <t>ジュンソンシツ</t>
    </rPh>
    <rPh sb="283" eb="285">
      <t>ケイジョウ</t>
    </rPh>
    <rPh sb="286" eb="288">
      <t>スウチ</t>
    </rPh>
    <rPh sb="289" eb="290">
      <t>ヒク</t>
    </rPh>
    <rPh sb="291" eb="293">
      <t>スイイ</t>
    </rPh>
    <rPh sb="299" eb="301">
      <t>ジョジョ</t>
    </rPh>
    <rPh sb="302" eb="304">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</si>
</sst>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142.69999999999999</c:v>
                </c:pt>
                <c:pt idx="1">
                  <c:v>128.1</c:v>
                </c:pt>
                <c:pt idx="2">
                  <c:v>56.8</c:v>
                </c:pt>
                <c:pt idx="3">
                  <c:v>49</c:v>
                </c:pt>
                <c:pt idx="4">
                  <c:v>78.2</c:v>
                </c:pt>
              </c:numCache>
            </c:numRef>
          </c:val>
          <c:extLst>
            <c:ext xmlns:c16="http://schemas.microsoft.com/office/drawing/2014/chart" uri="{C3380CC4-5D6E-409C-BE32-E72D297353CC}">
              <c16:uniqueId val="{00000000-FB46-4CA9-B317-79F042290EBC}"/>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138.30000000000001</c:v>
                </c:pt>
                <c:pt idx="1">
                  <c:v>129.5</c:v>
                </c:pt>
                <c:pt idx="2">
                  <c:v>112</c:v>
                </c:pt>
                <c:pt idx="3">
                  <c:v>112.4</c:v>
                </c:pt>
                <c:pt idx="4">
                  <c:v>132.1</c:v>
                </c:pt>
              </c:numCache>
            </c:numRef>
          </c:val>
          <c:smooth val="0"/>
          <c:extLst>
            <c:ext xmlns:c16="http://schemas.microsoft.com/office/drawing/2014/chart" uri="{C3380CC4-5D6E-409C-BE32-E72D297353CC}">
              <c16:uniqueId val="{00000001-FB46-4CA9-B317-79F042290EBC}"/>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F1-47AC-B670-427C1658CFF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F1-47AC-B670-427C1658CFF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BA-416A-ACB6-626A962A72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BA-416A-ACB6-626A962A72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80.099999999999994</c:v>
                </c:pt>
                <c:pt idx="1">
                  <c:v>82.4</c:v>
                </c:pt>
                <c:pt idx="2">
                  <c:v>81.900000000000006</c:v>
                </c:pt>
                <c:pt idx="3">
                  <c:v>79.2</c:v>
                </c:pt>
                <c:pt idx="4">
                  <c:v>80.2</c:v>
                </c:pt>
              </c:numCache>
            </c:numRef>
          </c:val>
          <c:extLst>
            <c:ext xmlns:c16="http://schemas.microsoft.com/office/drawing/2014/chart" uri="{C3380CC4-5D6E-409C-BE32-E72D297353CC}">
              <c16:uniqueId val="{00000000-0E86-4AD5-B9A7-B973030D3448}"/>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67.8</c:v>
                </c:pt>
                <c:pt idx="1">
                  <c:v>69.900000000000006</c:v>
                </c:pt>
                <c:pt idx="2">
                  <c:v>70.5</c:v>
                </c:pt>
                <c:pt idx="3">
                  <c:v>70</c:v>
                </c:pt>
                <c:pt idx="4">
                  <c:v>70.099999999999994</c:v>
                </c:pt>
              </c:numCache>
            </c:numRef>
          </c:val>
          <c:smooth val="0"/>
          <c:extLst>
            <c:ext xmlns:c16="http://schemas.microsoft.com/office/drawing/2014/chart" uri="{C3380CC4-5D6E-409C-BE32-E72D297353CC}">
              <c16:uniqueId val="{00000001-0E86-4AD5-B9A7-B973030D3448}"/>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21-4F11-ACA9-A0F71485642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21-4F11-ACA9-A0F71485642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CA-48E3-B325-E3E52AFEF41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CA-48E3-B325-E3E52AFEF41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130.80000000000001</c:v>
                </c:pt>
                <c:pt idx="1">
                  <c:v>118.6</c:v>
                </c:pt>
                <c:pt idx="2">
                  <c:v>73.2</c:v>
                </c:pt>
                <c:pt idx="3">
                  <c:v>90.8</c:v>
                </c:pt>
                <c:pt idx="4">
                  <c:v>116.9</c:v>
                </c:pt>
              </c:numCache>
            </c:numRef>
          </c:val>
          <c:extLst>
            <c:ext xmlns:c16="http://schemas.microsoft.com/office/drawing/2014/chart" uri="{C3380CC4-5D6E-409C-BE32-E72D297353CC}">
              <c16:uniqueId val="{00000000-EAF4-4879-AC54-159A2985CC59}"/>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389.8</c:v>
                </c:pt>
                <c:pt idx="1">
                  <c:v>375.9</c:v>
                </c:pt>
                <c:pt idx="2">
                  <c:v>225.3</c:v>
                </c:pt>
                <c:pt idx="3">
                  <c:v>198.3</c:v>
                </c:pt>
                <c:pt idx="4">
                  <c:v>241.3</c:v>
                </c:pt>
              </c:numCache>
            </c:numRef>
          </c:val>
          <c:smooth val="0"/>
          <c:extLst>
            <c:ext xmlns:c16="http://schemas.microsoft.com/office/drawing/2014/chart" uri="{C3380CC4-5D6E-409C-BE32-E72D297353CC}">
              <c16:uniqueId val="{00000001-EAF4-4879-AC54-159A2985CC59}"/>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81.099999999999994</c:v>
                </c:pt>
                <c:pt idx="1">
                  <c:v>73.2</c:v>
                </c:pt>
                <c:pt idx="2">
                  <c:v>22.3</c:v>
                </c:pt>
                <c:pt idx="3">
                  <c:v>51.1</c:v>
                </c:pt>
                <c:pt idx="4">
                  <c:v>67.400000000000006</c:v>
                </c:pt>
              </c:numCache>
            </c:numRef>
          </c:val>
          <c:extLst>
            <c:ext xmlns:c16="http://schemas.microsoft.com/office/drawing/2014/chart" uri="{C3380CC4-5D6E-409C-BE32-E72D297353CC}">
              <c16:uniqueId val="{00000000-30A3-40CF-A280-161D8D39DC79}"/>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59.3</c:v>
                </c:pt>
                <c:pt idx="1">
                  <c:v>54.6</c:v>
                </c:pt>
                <c:pt idx="2">
                  <c:v>13.1</c:v>
                </c:pt>
                <c:pt idx="3">
                  <c:v>25.2</c:v>
                </c:pt>
                <c:pt idx="4">
                  <c:v>37.4</c:v>
                </c:pt>
              </c:numCache>
            </c:numRef>
          </c:val>
          <c:smooth val="0"/>
          <c:extLst>
            <c:ext xmlns:c16="http://schemas.microsoft.com/office/drawing/2014/chart" uri="{C3380CC4-5D6E-409C-BE32-E72D297353CC}">
              <c16:uniqueId val="{00000001-30A3-40CF-A280-161D8D39DC79}"/>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57640</c:v>
                </c:pt>
                <c:pt idx="1">
                  <c:v>52622</c:v>
                </c:pt>
                <c:pt idx="2">
                  <c:v>7822</c:v>
                </c:pt>
                <c:pt idx="3">
                  <c:v>13339</c:v>
                </c:pt>
                <c:pt idx="4">
                  <c:v>31995</c:v>
                </c:pt>
              </c:numCache>
            </c:numRef>
          </c:val>
          <c:extLst>
            <c:ext xmlns:c16="http://schemas.microsoft.com/office/drawing/2014/chart" uri="{C3380CC4-5D6E-409C-BE32-E72D297353CC}">
              <c16:uniqueId val="{00000000-66CB-44A8-90AC-951D2BE2D123}"/>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54124</c:v>
                </c:pt>
                <c:pt idx="1">
                  <c:v>50091</c:v>
                </c:pt>
                <c:pt idx="2">
                  <c:v>43003</c:v>
                </c:pt>
                <c:pt idx="3">
                  <c:v>8393</c:v>
                </c:pt>
                <c:pt idx="4">
                  <c:v>56829</c:v>
                </c:pt>
              </c:numCache>
            </c:numRef>
          </c:val>
          <c:smooth val="0"/>
          <c:extLst>
            <c:ext xmlns:c16="http://schemas.microsoft.com/office/drawing/2014/chart" uri="{C3380CC4-5D6E-409C-BE32-E72D297353CC}">
              <c16:uniqueId val="{00000001-66CB-44A8-90AC-951D2BE2D123}"/>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Z25"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徳島県　藍場町地下駐車場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自治体職員</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5400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92.4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295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7.399999999999999"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142.69999999999999</v>
      </c>
      <c r="V31" s="113"/>
      <c r="W31" s="113"/>
      <c r="X31" s="113"/>
      <c r="Y31" s="113"/>
      <c r="Z31" s="113"/>
      <c r="AA31" s="113"/>
      <c r="AB31" s="113"/>
      <c r="AC31" s="113"/>
      <c r="AD31" s="113"/>
      <c r="AE31" s="113"/>
      <c r="AF31" s="113"/>
      <c r="AG31" s="113"/>
      <c r="AH31" s="113"/>
      <c r="AI31" s="113"/>
      <c r="AJ31" s="113"/>
      <c r="AK31" s="113"/>
      <c r="AL31" s="113"/>
      <c r="AM31" s="113"/>
      <c r="AN31" s="113">
        <f>データ!Z7</f>
        <v>128.1</v>
      </c>
      <c r="AO31" s="113"/>
      <c r="AP31" s="113"/>
      <c r="AQ31" s="113"/>
      <c r="AR31" s="113"/>
      <c r="AS31" s="113"/>
      <c r="AT31" s="113"/>
      <c r="AU31" s="113"/>
      <c r="AV31" s="113"/>
      <c r="AW31" s="113"/>
      <c r="AX31" s="113"/>
      <c r="AY31" s="113"/>
      <c r="AZ31" s="113"/>
      <c r="BA31" s="113"/>
      <c r="BB31" s="113"/>
      <c r="BC31" s="113"/>
      <c r="BD31" s="113"/>
      <c r="BE31" s="113"/>
      <c r="BF31" s="113"/>
      <c r="BG31" s="113">
        <f>データ!AA7</f>
        <v>56.8</v>
      </c>
      <c r="BH31" s="113"/>
      <c r="BI31" s="113"/>
      <c r="BJ31" s="113"/>
      <c r="BK31" s="113"/>
      <c r="BL31" s="113"/>
      <c r="BM31" s="113"/>
      <c r="BN31" s="113"/>
      <c r="BO31" s="113"/>
      <c r="BP31" s="113"/>
      <c r="BQ31" s="113"/>
      <c r="BR31" s="113"/>
      <c r="BS31" s="113"/>
      <c r="BT31" s="113"/>
      <c r="BU31" s="113"/>
      <c r="BV31" s="113"/>
      <c r="BW31" s="113"/>
      <c r="BX31" s="113"/>
      <c r="BY31" s="113"/>
      <c r="BZ31" s="113">
        <f>データ!AB7</f>
        <v>49</v>
      </c>
      <c r="CA31" s="113"/>
      <c r="CB31" s="113"/>
      <c r="CC31" s="113"/>
      <c r="CD31" s="113"/>
      <c r="CE31" s="113"/>
      <c r="CF31" s="113"/>
      <c r="CG31" s="113"/>
      <c r="CH31" s="113"/>
      <c r="CI31" s="113"/>
      <c r="CJ31" s="113"/>
      <c r="CK31" s="113"/>
      <c r="CL31" s="113"/>
      <c r="CM31" s="113"/>
      <c r="CN31" s="113"/>
      <c r="CO31" s="113"/>
      <c r="CP31" s="113"/>
      <c r="CQ31" s="113"/>
      <c r="CR31" s="113"/>
      <c r="CS31" s="113">
        <f>データ!AC7</f>
        <v>78.2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130.80000000000001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118.6</v>
      </c>
      <c r="JW31" s="115"/>
      <c r="JX31" s="115"/>
      <c r="JY31" s="115"/>
      <c r="JZ31" s="115"/>
      <c r="KA31" s="115"/>
      <c r="KB31" s="115"/>
      <c r="KC31" s="115"/>
      <c r="KD31" s="115"/>
      <c r="KE31" s="115"/>
      <c r="KF31" s="115"/>
      <c r="KG31" s="115"/>
      <c r="KH31" s="115"/>
      <c r="KI31" s="115"/>
      <c r="KJ31" s="115"/>
      <c r="KK31" s="115"/>
      <c r="KL31" s="115"/>
      <c r="KM31" s="115"/>
      <c r="KN31" s="116"/>
      <c r="KO31" s="114">
        <f>データ!DM7</f>
        <v>73.2</v>
      </c>
      <c r="KP31" s="115"/>
      <c r="KQ31" s="115"/>
      <c r="KR31" s="115"/>
      <c r="KS31" s="115"/>
      <c r="KT31" s="115"/>
      <c r="KU31" s="115"/>
      <c r="KV31" s="115"/>
      <c r="KW31" s="115"/>
      <c r="KX31" s="115"/>
      <c r="KY31" s="115"/>
      <c r="KZ31" s="115"/>
      <c r="LA31" s="115"/>
      <c r="LB31" s="115"/>
      <c r="LC31" s="115"/>
      <c r="LD31" s="115"/>
      <c r="LE31" s="115"/>
      <c r="LF31" s="115"/>
      <c r="LG31" s="116"/>
      <c r="LH31" s="114">
        <f>データ!DN7</f>
        <v>90.8</v>
      </c>
      <c r="LI31" s="115"/>
      <c r="LJ31" s="115"/>
      <c r="LK31" s="115"/>
      <c r="LL31" s="115"/>
      <c r="LM31" s="115"/>
      <c r="LN31" s="115"/>
      <c r="LO31" s="115"/>
      <c r="LP31" s="115"/>
      <c r="LQ31" s="115"/>
      <c r="LR31" s="115"/>
      <c r="LS31" s="115"/>
      <c r="LT31" s="115"/>
      <c r="LU31" s="115"/>
      <c r="LV31" s="115"/>
      <c r="LW31" s="115"/>
      <c r="LX31" s="115"/>
      <c r="LY31" s="115"/>
      <c r="LZ31" s="116"/>
      <c r="MA31" s="114">
        <f>データ!DO7</f>
        <v>116.9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138.30000000000001</v>
      </c>
      <c r="V32" s="113"/>
      <c r="W32" s="113"/>
      <c r="X32" s="113"/>
      <c r="Y32" s="113"/>
      <c r="Z32" s="113"/>
      <c r="AA32" s="113"/>
      <c r="AB32" s="113"/>
      <c r="AC32" s="113"/>
      <c r="AD32" s="113"/>
      <c r="AE32" s="113"/>
      <c r="AF32" s="113"/>
      <c r="AG32" s="113"/>
      <c r="AH32" s="113"/>
      <c r="AI32" s="113"/>
      <c r="AJ32" s="113"/>
      <c r="AK32" s="113"/>
      <c r="AL32" s="113"/>
      <c r="AM32" s="113"/>
      <c r="AN32" s="113">
        <f>データ!AE7</f>
        <v>129.5</v>
      </c>
      <c r="AO32" s="113"/>
      <c r="AP32" s="113"/>
      <c r="AQ32" s="113"/>
      <c r="AR32" s="113"/>
      <c r="AS32" s="113"/>
      <c r="AT32" s="113"/>
      <c r="AU32" s="113"/>
      <c r="AV32" s="113"/>
      <c r="AW32" s="113"/>
      <c r="AX32" s="113"/>
      <c r="AY32" s="113"/>
      <c r="AZ32" s="113"/>
      <c r="BA32" s="113"/>
      <c r="BB32" s="113"/>
      <c r="BC32" s="113"/>
      <c r="BD32" s="113"/>
      <c r="BE32" s="113"/>
      <c r="BF32" s="113"/>
      <c r="BG32" s="113">
        <f>データ!AF7</f>
        <v>112</v>
      </c>
      <c r="BH32" s="113"/>
      <c r="BI32" s="113"/>
      <c r="BJ32" s="113"/>
      <c r="BK32" s="113"/>
      <c r="BL32" s="113"/>
      <c r="BM32" s="113"/>
      <c r="BN32" s="113"/>
      <c r="BO32" s="113"/>
      <c r="BP32" s="113"/>
      <c r="BQ32" s="113"/>
      <c r="BR32" s="113"/>
      <c r="BS32" s="113"/>
      <c r="BT32" s="113"/>
      <c r="BU32" s="113"/>
      <c r="BV32" s="113"/>
      <c r="BW32" s="113"/>
      <c r="BX32" s="113"/>
      <c r="BY32" s="113"/>
      <c r="BZ32" s="113">
        <f>データ!AG7</f>
        <v>112.4</v>
      </c>
      <c r="CA32" s="113"/>
      <c r="CB32" s="113"/>
      <c r="CC32" s="113"/>
      <c r="CD32" s="113"/>
      <c r="CE32" s="113"/>
      <c r="CF32" s="113"/>
      <c r="CG32" s="113"/>
      <c r="CH32" s="113"/>
      <c r="CI32" s="113"/>
      <c r="CJ32" s="113"/>
      <c r="CK32" s="113"/>
      <c r="CL32" s="113"/>
      <c r="CM32" s="113"/>
      <c r="CN32" s="113"/>
      <c r="CO32" s="113"/>
      <c r="CP32" s="113"/>
      <c r="CQ32" s="113"/>
      <c r="CR32" s="113"/>
      <c r="CS32" s="113">
        <f>データ!AH7</f>
        <v>132.1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389.8</v>
      </c>
      <c r="JD32" s="115"/>
      <c r="JE32" s="115"/>
      <c r="JF32" s="115"/>
      <c r="JG32" s="115"/>
      <c r="JH32" s="115"/>
      <c r="JI32" s="115"/>
      <c r="JJ32" s="115"/>
      <c r="JK32" s="115"/>
      <c r="JL32" s="115"/>
      <c r="JM32" s="115"/>
      <c r="JN32" s="115"/>
      <c r="JO32" s="115"/>
      <c r="JP32" s="115"/>
      <c r="JQ32" s="115"/>
      <c r="JR32" s="115"/>
      <c r="JS32" s="115"/>
      <c r="JT32" s="115"/>
      <c r="JU32" s="116"/>
      <c r="JV32" s="114">
        <f>データ!DQ7</f>
        <v>375.9</v>
      </c>
      <c r="JW32" s="115"/>
      <c r="JX32" s="115"/>
      <c r="JY32" s="115"/>
      <c r="JZ32" s="115"/>
      <c r="KA32" s="115"/>
      <c r="KB32" s="115"/>
      <c r="KC32" s="115"/>
      <c r="KD32" s="115"/>
      <c r="KE32" s="115"/>
      <c r="KF32" s="115"/>
      <c r="KG32" s="115"/>
      <c r="KH32" s="115"/>
      <c r="KI32" s="115"/>
      <c r="KJ32" s="115"/>
      <c r="KK32" s="115"/>
      <c r="KL32" s="115"/>
      <c r="KM32" s="115"/>
      <c r="KN32" s="116"/>
      <c r="KO32" s="114">
        <f>データ!DR7</f>
        <v>225.3</v>
      </c>
      <c r="KP32" s="115"/>
      <c r="KQ32" s="115"/>
      <c r="KR32" s="115"/>
      <c r="KS32" s="115"/>
      <c r="KT32" s="115"/>
      <c r="KU32" s="115"/>
      <c r="KV32" s="115"/>
      <c r="KW32" s="115"/>
      <c r="KX32" s="115"/>
      <c r="KY32" s="115"/>
      <c r="KZ32" s="115"/>
      <c r="LA32" s="115"/>
      <c r="LB32" s="115"/>
      <c r="LC32" s="115"/>
      <c r="LD32" s="115"/>
      <c r="LE32" s="115"/>
      <c r="LF32" s="115"/>
      <c r="LG32" s="116"/>
      <c r="LH32" s="114">
        <f>データ!DS7</f>
        <v>198.3</v>
      </c>
      <c r="LI32" s="115"/>
      <c r="LJ32" s="115"/>
      <c r="LK32" s="115"/>
      <c r="LL32" s="115"/>
      <c r="LM32" s="115"/>
      <c r="LN32" s="115"/>
      <c r="LO32" s="115"/>
      <c r="LP32" s="115"/>
      <c r="LQ32" s="115"/>
      <c r="LR32" s="115"/>
      <c r="LS32" s="115"/>
      <c r="LT32" s="115"/>
      <c r="LU32" s="115"/>
      <c r="LV32" s="115"/>
      <c r="LW32" s="115"/>
      <c r="LX32" s="115"/>
      <c r="LY32" s="115"/>
      <c r="LZ32" s="116"/>
      <c r="MA32" s="114">
        <f>データ!DT7</f>
        <v>241.3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122</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20" t="s">
        <v>124</v>
      </c>
      <c r="NE49" s="121"/>
      <c r="NF49" s="121"/>
      <c r="NG49" s="121"/>
      <c r="NH49" s="121"/>
      <c r="NI49" s="121"/>
      <c r="NJ49" s="121"/>
      <c r="NK49" s="121"/>
      <c r="NL49" s="121"/>
      <c r="NM49" s="121"/>
      <c r="NN49" s="121"/>
      <c r="NO49" s="121"/>
      <c r="NP49" s="121"/>
      <c r="NQ49" s="121"/>
      <c r="NR49" s="12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20"/>
      <c r="NE50" s="121"/>
      <c r="NF50" s="121"/>
      <c r="NG50" s="121"/>
      <c r="NH50" s="121"/>
      <c r="NI50" s="121"/>
      <c r="NJ50" s="121"/>
      <c r="NK50" s="121"/>
      <c r="NL50" s="121"/>
      <c r="NM50" s="121"/>
      <c r="NN50" s="121"/>
      <c r="NO50" s="121"/>
      <c r="NP50" s="121"/>
      <c r="NQ50" s="121"/>
      <c r="NR50" s="12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20"/>
      <c r="NE51" s="121"/>
      <c r="NF51" s="121"/>
      <c r="NG51" s="121"/>
      <c r="NH51" s="121"/>
      <c r="NI51" s="121"/>
      <c r="NJ51" s="121"/>
      <c r="NK51" s="121"/>
      <c r="NL51" s="121"/>
      <c r="NM51" s="121"/>
      <c r="NN51" s="121"/>
      <c r="NO51" s="121"/>
      <c r="NP51" s="121"/>
      <c r="NQ51" s="121"/>
      <c r="NR51" s="12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81.099999999999994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73.2</v>
      </c>
      <c r="FF52" s="113"/>
      <c r="FG52" s="113"/>
      <c r="FH52" s="113"/>
      <c r="FI52" s="113"/>
      <c r="FJ52" s="113"/>
      <c r="FK52" s="113"/>
      <c r="FL52" s="113"/>
      <c r="FM52" s="113"/>
      <c r="FN52" s="113"/>
      <c r="FO52" s="113"/>
      <c r="FP52" s="113"/>
      <c r="FQ52" s="113"/>
      <c r="FR52" s="113"/>
      <c r="FS52" s="113"/>
      <c r="FT52" s="113"/>
      <c r="FU52" s="113"/>
      <c r="FV52" s="113"/>
      <c r="FW52" s="113"/>
      <c r="FX52" s="113">
        <f>データ!BH7</f>
        <v>22.3</v>
      </c>
      <c r="FY52" s="113"/>
      <c r="FZ52" s="113"/>
      <c r="GA52" s="113"/>
      <c r="GB52" s="113"/>
      <c r="GC52" s="113"/>
      <c r="GD52" s="113"/>
      <c r="GE52" s="113"/>
      <c r="GF52" s="113"/>
      <c r="GG52" s="113"/>
      <c r="GH52" s="113"/>
      <c r="GI52" s="113"/>
      <c r="GJ52" s="113"/>
      <c r="GK52" s="113"/>
      <c r="GL52" s="113"/>
      <c r="GM52" s="113"/>
      <c r="GN52" s="113"/>
      <c r="GO52" s="113"/>
      <c r="GP52" s="113"/>
      <c r="GQ52" s="113">
        <f>データ!BI7</f>
        <v>51.1</v>
      </c>
      <c r="GR52" s="113"/>
      <c r="GS52" s="113"/>
      <c r="GT52" s="113"/>
      <c r="GU52" s="113"/>
      <c r="GV52" s="113"/>
      <c r="GW52" s="113"/>
      <c r="GX52" s="113"/>
      <c r="GY52" s="113"/>
      <c r="GZ52" s="113"/>
      <c r="HA52" s="113"/>
      <c r="HB52" s="113"/>
      <c r="HC52" s="113"/>
      <c r="HD52" s="113"/>
      <c r="HE52" s="113"/>
      <c r="HF52" s="113"/>
      <c r="HG52" s="113"/>
      <c r="HH52" s="113"/>
      <c r="HI52" s="113"/>
      <c r="HJ52" s="113">
        <f>データ!BJ7</f>
        <v>67.400000000000006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6">
        <f>データ!BQ7</f>
        <v>57640</v>
      </c>
      <c r="JD52" s="126"/>
      <c r="JE52" s="126"/>
      <c r="JF52" s="126"/>
      <c r="JG52" s="126"/>
      <c r="JH52" s="126"/>
      <c r="JI52" s="126"/>
      <c r="JJ52" s="126"/>
      <c r="JK52" s="126"/>
      <c r="JL52" s="126"/>
      <c r="JM52" s="126"/>
      <c r="JN52" s="126"/>
      <c r="JO52" s="126"/>
      <c r="JP52" s="126"/>
      <c r="JQ52" s="126"/>
      <c r="JR52" s="126"/>
      <c r="JS52" s="126"/>
      <c r="JT52" s="126"/>
      <c r="JU52" s="126"/>
      <c r="JV52" s="126">
        <f>データ!BR7</f>
        <v>52622</v>
      </c>
      <c r="JW52" s="126"/>
      <c r="JX52" s="126"/>
      <c r="JY52" s="126"/>
      <c r="JZ52" s="126"/>
      <c r="KA52" s="126"/>
      <c r="KB52" s="126"/>
      <c r="KC52" s="126"/>
      <c r="KD52" s="126"/>
      <c r="KE52" s="126"/>
      <c r="KF52" s="126"/>
      <c r="KG52" s="126"/>
      <c r="KH52" s="126"/>
      <c r="KI52" s="126"/>
      <c r="KJ52" s="126"/>
      <c r="KK52" s="126"/>
      <c r="KL52" s="126"/>
      <c r="KM52" s="126"/>
      <c r="KN52" s="126"/>
      <c r="KO52" s="126">
        <f>データ!BS7</f>
        <v>7822</v>
      </c>
      <c r="KP52" s="126"/>
      <c r="KQ52" s="126"/>
      <c r="KR52" s="126"/>
      <c r="KS52" s="126"/>
      <c r="KT52" s="126"/>
      <c r="KU52" s="126"/>
      <c r="KV52" s="126"/>
      <c r="KW52" s="126"/>
      <c r="KX52" s="126"/>
      <c r="KY52" s="126"/>
      <c r="KZ52" s="126"/>
      <c r="LA52" s="126"/>
      <c r="LB52" s="126"/>
      <c r="LC52" s="126"/>
      <c r="LD52" s="126"/>
      <c r="LE52" s="126"/>
      <c r="LF52" s="126"/>
      <c r="LG52" s="126"/>
      <c r="LH52" s="126">
        <f>データ!BT7</f>
        <v>13339</v>
      </c>
      <c r="LI52" s="126"/>
      <c r="LJ52" s="126"/>
      <c r="LK52" s="126"/>
      <c r="LL52" s="126"/>
      <c r="LM52" s="126"/>
      <c r="LN52" s="126"/>
      <c r="LO52" s="126"/>
      <c r="LP52" s="126"/>
      <c r="LQ52" s="126"/>
      <c r="LR52" s="126"/>
      <c r="LS52" s="126"/>
      <c r="LT52" s="126"/>
      <c r="LU52" s="126"/>
      <c r="LV52" s="126"/>
      <c r="LW52" s="126"/>
      <c r="LX52" s="126"/>
      <c r="LY52" s="126"/>
      <c r="LZ52" s="126"/>
      <c r="MA52" s="126">
        <f>データ!BU7</f>
        <v>31995</v>
      </c>
      <c r="MB52" s="126"/>
      <c r="MC52" s="126"/>
      <c r="MD52" s="126"/>
      <c r="ME52" s="126"/>
      <c r="MF52" s="126"/>
      <c r="MG52" s="126"/>
      <c r="MH52" s="126"/>
      <c r="MI52" s="126"/>
      <c r="MJ52" s="126"/>
      <c r="MK52" s="126"/>
      <c r="ML52" s="126"/>
      <c r="MM52" s="126"/>
      <c r="MN52" s="126"/>
      <c r="MO52" s="126"/>
      <c r="MP52" s="126"/>
      <c r="MQ52" s="126"/>
      <c r="MR52" s="126"/>
      <c r="MS52" s="126"/>
      <c r="MT52" s="2"/>
      <c r="MU52" s="2"/>
      <c r="MV52" s="2"/>
      <c r="MW52" s="2"/>
      <c r="MX52" s="2"/>
      <c r="MY52" s="2"/>
      <c r="MZ52" s="2"/>
      <c r="NA52" s="2"/>
      <c r="NB52" s="12"/>
      <c r="NC52" s="2"/>
      <c r="ND52" s="120"/>
      <c r="NE52" s="121"/>
      <c r="NF52" s="121"/>
      <c r="NG52" s="121"/>
      <c r="NH52" s="121"/>
      <c r="NI52" s="121"/>
      <c r="NJ52" s="121"/>
      <c r="NK52" s="121"/>
      <c r="NL52" s="121"/>
      <c r="NM52" s="121"/>
      <c r="NN52" s="121"/>
      <c r="NO52" s="121"/>
      <c r="NP52" s="121"/>
      <c r="NQ52" s="121"/>
      <c r="NR52" s="12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59.3</v>
      </c>
      <c r="EM53" s="113"/>
      <c r="EN53" s="113"/>
      <c r="EO53" s="113"/>
      <c r="EP53" s="113"/>
      <c r="EQ53" s="113"/>
      <c r="ER53" s="113"/>
      <c r="ES53" s="113"/>
      <c r="ET53" s="113"/>
      <c r="EU53" s="113"/>
      <c r="EV53" s="113"/>
      <c r="EW53" s="113"/>
      <c r="EX53" s="113"/>
      <c r="EY53" s="113"/>
      <c r="EZ53" s="113"/>
      <c r="FA53" s="113"/>
      <c r="FB53" s="113"/>
      <c r="FC53" s="113"/>
      <c r="FD53" s="113"/>
      <c r="FE53" s="113">
        <f>データ!BL7</f>
        <v>54.6</v>
      </c>
      <c r="FF53" s="113"/>
      <c r="FG53" s="113"/>
      <c r="FH53" s="113"/>
      <c r="FI53" s="113"/>
      <c r="FJ53" s="113"/>
      <c r="FK53" s="113"/>
      <c r="FL53" s="113"/>
      <c r="FM53" s="113"/>
      <c r="FN53" s="113"/>
      <c r="FO53" s="113"/>
      <c r="FP53" s="113"/>
      <c r="FQ53" s="113"/>
      <c r="FR53" s="113"/>
      <c r="FS53" s="113"/>
      <c r="FT53" s="113"/>
      <c r="FU53" s="113"/>
      <c r="FV53" s="113"/>
      <c r="FW53" s="113"/>
      <c r="FX53" s="113">
        <f>データ!BM7</f>
        <v>13.1</v>
      </c>
      <c r="FY53" s="113"/>
      <c r="FZ53" s="113"/>
      <c r="GA53" s="113"/>
      <c r="GB53" s="113"/>
      <c r="GC53" s="113"/>
      <c r="GD53" s="113"/>
      <c r="GE53" s="113"/>
      <c r="GF53" s="113"/>
      <c r="GG53" s="113"/>
      <c r="GH53" s="113"/>
      <c r="GI53" s="113"/>
      <c r="GJ53" s="113"/>
      <c r="GK53" s="113"/>
      <c r="GL53" s="113"/>
      <c r="GM53" s="113"/>
      <c r="GN53" s="113"/>
      <c r="GO53" s="113"/>
      <c r="GP53" s="113"/>
      <c r="GQ53" s="113">
        <f>データ!BN7</f>
        <v>25.2</v>
      </c>
      <c r="GR53" s="113"/>
      <c r="GS53" s="113"/>
      <c r="GT53" s="113"/>
      <c r="GU53" s="113"/>
      <c r="GV53" s="113"/>
      <c r="GW53" s="113"/>
      <c r="GX53" s="113"/>
      <c r="GY53" s="113"/>
      <c r="GZ53" s="113"/>
      <c r="HA53" s="113"/>
      <c r="HB53" s="113"/>
      <c r="HC53" s="113"/>
      <c r="HD53" s="113"/>
      <c r="HE53" s="113"/>
      <c r="HF53" s="113"/>
      <c r="HG53" s="113"/>
      <c r="HH53" s="113"/>
      <c r="HI53" s="113"/>
      <c r="HJ53" s="113">
        <f>データ!BO7</f>
        <v>37.4</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6">
        <f>データ!BV7</f>
        <v>54124</v>
      </c>
      <c r="JD53" s="126"/>
      <c r="JE53" s="126"/>
      <c r="JF53" s="126"/>
      <c r="JG53" s="126"/>
      <c r="JH53" s="126"/>
      <c r="JI53" s="126"/>
      <c r="JJ53" s="126"/>
      <c r="JK53" s="126"/>
      <c r="JL53" s="126"/>
      <c r="JM53" s="126"/>
      <c r="JN53" s="126"/>
      <c r="JO53" s="126"/>
      <c r="JP53" s="126"/>
      <c r="JQ53" s="126"/>
      <c r="JR53" s="126"/>
      <c r="JS53" s="126"/>
      <c r="JT53" s="126"/>
      <c r="JU53" s="126"/>
      <c r="JV53" s="126">
        <f>データ!BW7</f>
        <v>50091</v>
      </c>
      <c r="JW53" s="126"/>
      <c r="JX53" s="126"/>
      <c r="JY53" s="126"/>
      <c r="JZ53" s="126"/>
      <c r="KA53" s="126"/>
      <c r="KB53" s="126"/>
      <c r="KC53" s="126"/>
      <c r="KD53" s="126"/>
      <c r="KE53" s="126"/>
      <c r="KF53" s="126"/>
      <c r="KG53" s="126"/>
      <c r="KH53" s="126"/>
      <c r="KI53" s="126"/>
      <c r="KJ53" s="126"/>
      <c r="KK53" s="126"/>
      <c r="KL53" s="126"/>
      <c r="KM53" s="126"/>
      <c r="KN53" s="126"/>
      <c r="KO53" s="126">
        <f>データ!BX7</f>
        <v>43003</v>
      </c>
      <c r="KP53" s="126"/>
      <c r="KQ53" s="126"/>
      <c r="KR53" s="126"/>
      <c r="KS53" s="126"/>
      <c r="KT53" s="126"/>
      <c r="KU53" s="126"/>
      <c r="KV53" s="126"/>
      <c r="KW53" s="126"/>
      <c r="KX53" s="126"/>
      <c r="KY53" s="126"/>
      <c r="KZ53" s="126"/>
      <c r="LA53" s="126"/>
      <c r="LB53" s="126"/>
      <c r="LC53" s="126"/>
      <c r="LD53" s="126"/>
      <c r="LE53" s="126"/>
      <c r="LF53" s="126"/>
      <c r="LG53" s="126"/>
      <c r="LH53" s="126">
        <f>データ!BY7</f>
        <v>8393</v>
      </c>
      <c r="LI53" s="126"/>
      <c r="LJ53" s="126"/>
      <c r="LK53" s="126"/>
      <c r="LL53" s="126"/>
      <c r="LM53" s="126"/>
      <c r="LN53" s="126"/>
      <c r="LO53" s="126"/>
      <c r="LP53" s="126"/>
      <c r="LQ53" s="126"/>
      <c r="LR53" s="126"/>
      <c r="LS53" s="126"/>
      <c r="LT53" s="126"/>
      <c r="LU53" s="126"/>
      <c r="LV53" s="126"/>
      <c r="LW53" s="126"/>
      <c r="LX53" s="126"/>
      <c r="LY53" s="126"/>
      <c r="LZ53" s="126"/>
      <c r="MA53" s="126">
        <f>データ!BZ7</f>
        <v>56829</v>
      </c>
      <c r="MB53" s="126"/>
      <c r="MC53" s="126"/>
      <c r="MD53" s="126"/>
      <c r="ME53" s="126"/>
      <c r="MF53" s="126"/>
      <c r="MG53" s="126"/>
      <c r="MH53" s="126"/>
      <c r="MI53" s="126"/>
      <c r="MJ53" s="126"/>
      <c r="MK53" s="126"/>
      <c r="ML53" s="126"/>
      <c r="MM53" s="126"/>
      <c r="MN53" s="126"/>
      <c r="MO53" s="126"/>
      <c r="MP53" s="126"/>
      <c r="MQ53" s="126"/>
      <c r="MR53" s="126"/>
      <c r="MS53" s="126"/>
      <c r="MT53" s="2"/>
      <c r="MU53" s="2"/>
      <c r="MV53" s="2"/>
      <c r="MW53" s="2"/>
      <c r="MX53" s="2"/>
      <c r="MY53" s="2"/>
      <c r="MZ53" s="2"/>
      <c r="NA53" s="2"/>
      <c r="NB53" s="12"/>
      <c r="NC53" s="2"/>
      <c r="ND53" s="120"/>
      <c r="NE53" s="121"/>
      <c r="NF53" s="121"/>
      <c r="NG53" s="121"/>
      <c r="NH53" s="121"/>
      <c r="NI53" s="121"/>
      <c r="NJ53" s="121"/>
      <c r="NK53" s="121"/>
      <c r="NL53" s="121"/>
      <c r="NM53" s="121"/>
      <c r="NN53" s="121"/>
      <c r="NO53" s="121"/>
      <c r="NP53" s="121"/>
      <c r="NQ53" s="121"/>
      <c r="NR53" s="12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20"/>
      <c r="NE54" s="121"/>
      <c r="NF54" s="121"/>
      <c r="NG54" s="121"/>
      <c r="NH54" s="121"/>
      <c r="NI54" s="121"/>
      <c r="NJ54" s="121"/>
      <c r="NK54" s="121"/>
      <c r="NL54" s="121"/>
      <c r="NM54" s="121"/>
      <c r="NN54" s="121"/>
      <c r="NO54" s="121"/>
      <c r="NP54" s="121"/>
      <c r="NQ54" s="121"/>
      <c r="NR54" s="12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20"/>
      <c r="NE55" s="121"/>
      <c r="NF55" s="121"/>
      <c r="NG55" s="121"/>
      <c r="NH55" s="121"/>
      <c r="NI55" s="121"/>
      <c r="NJ55" s="121"/>
      <c r="NK55" s="121"/>
      <c r="NL55" s="121"/>
      <c r="NM55" s="121"/>
      <c r="NN55" s="121"/>
      <c r="NO55" s="121"/>
      <c r="NP55" s="121"/>
      <c r="NQ55" s="121"/>
      <c r="NR55" s="12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20"/>
      <c r="NE56" s="121"/>
      <c r="NF56" s="121"/>
      <c r="NG56" s="121"/>
      <c r="NH56" s="121"/>
      <c r="NI56" s="121"/>
      <c r="NJ56" s="121"/>
      <c r="NK56" s="121"/>
      <c r="NL56" s="121"/>
      <c r="NM56" s="121"/>
      <c r="NN56" s="121"/>
      <c r="NO56" s="121"/>
      <c r="NP56" s="121"/>
      <c r="NQ56" s="121"/>
      <c r="NR56" s="122"/>
    </row>
    <row r="57" spans="1:382" ht="13.5" customHeight="1" x14ac:dyDescent="0.2">
      <c r="A57" s="2"/>
      <c r="B57" s="25"/>
      <c r="NB57" s="26"/>
      <c r="NC57" s="2"/>
      <c r="ND57" s="120"/>
      <c r="NE57" s="121"/>
      <c r="NF57" s="121"/>
      <c r="NG57" s="121"/>
      <c r="NH57" s="121"/>
      <c r="NI57" s="121"/>
      <c r="NJ57" s="121"/>
      <c r="NK57" s="121"/>
      <c r="NL57" s="121"/>
      <c r="NM57" s="121"/>
      <c r="NN57" s="121"/>
      <c r="NO57" s="121"/>
      <c r="NP57" s="121"/>
      <c r="NQ57" s="121"/>
      <c r="NR57" s="12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20"/>
      <c r="NE58" s="121"/>
      <c r="NF58" s="121"/>
      <c r="NG58" s="121"/>
      <c r="NH58" s="121"/>
      <c r="NI58" s="121"/>
      <c r="NJ58" s="121"/>
      <c r="NK58" s="121"/>
      <c r="NL58" s="121"/>
      <c r="NM58" s="121"/>
      <c r="NN58" s="121"/>
      <c r="NO58" s="121"/>
      <c r="NP58" s="121"/>
      <c r="NQ58" s="121"/>
      <c r="NR58" s="12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20"/>
      <c r="NE59" s="121"/>
      <c r="NF59" s="121"/>
      <c r="NG59" s="121"/>
      <c r="NH59" s="121"/>
      <c r="NI59" s="121"/>
      <c r="NJ59" s="121"/>
      <c r="NK59" s="121"/>
      <c r="NL59" s="121"/>
      <c r="NM59" s="121"/>
      <c r="NN59" s="121"/>
      <c r="NO59" s="121"/>
      <c r="NP59" s="121"/>
      <c r="NQ59" s="121"/>
      <c r="NR59" s="12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20"/>
      <c r="NE60" s="121"/>
      <c r="NF60" s="121"/>
      <c r="NG60" s="121"/>
      <c r="NH60" s="121"/>
      <c r="NI60" s="121"/>
      <c r="NJ60" s="121"/>
      <c r="NK60" s="121"/>
      <c r="NL60" s="121"/>
      <c r="NM60" s="121"/>
      <c r="NN60" s="121"/>
      <c r="NO60" s="121"/>
      <c r="NP60" s="121"/>
      <c r="NQ60" s="121"/>
      <c r="NR60" s="12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20"/>
      <c r="NE61" s="121"/>
      <c r="NF61" s="121"/>
      <c r="NG61" s="121"/>
      <c r="NH61" s="121"/>
      <c r="NI61" s="121"/>
      <c r="NJ61" s="121"/>
      <c r="NK61" s="121"/>
      <c r="NL61" s="121"/>
      <c r="NM61" s="121"/>
      <c r="NN61" s="121"/>
      <c r="NO61" s="121"/>
      <c r="NP61" s="121"/>
      <c r="NQ61" s="121"/>
      <c r="NR61" s="12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20"/>
      <c r="NE62" s="121"/>
      <c r="NF62" s="121"/>
      <c r="NG62" s="121"/>
      <c r="NH62" s="121"/>
      <c r="NI62" s="121"/>
      <c r="NJ62" s="121"/>
      <c r="NK62" s="121"/>
      <c r="NL62" s="121"/>
      <c r="NM62" s="121"/>
      <c r="NN62" s="121"/>
      <c r="NO62" s="121"/>
      <c r="NP62" s="121"/>
      <c r="NQ62" s="121"/>
      <c r="NR62" s="12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20"/>
      <c r="NE63" s="121"/>
      <c r="NF63" s="121"/>
      <c r="NG63" s="121"/>
      <c r="NH63" s="121"/>
      <c r="NI63" s="121"/>
      <c r="NJ63" s="121"/>
      <c r="NK63" s="121"/>
      <c r="NL63" s="121"/>
      <c r="NM63" s="121"/>
      <c r="NN63" s="121"/>
      <c r="NO63" s="121"/>
      <c r="NP63" s="121"/>
      <c r="NQ63" s="121"/>
      <c r="NR63" s="12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0" t="s">
        <v>123</v>
      </c>
      <c r="NE66" s="121"/>
      <c r="NF66" s="121"/>
      <c r="NG66" s="121"/>
      <c r="NH66" s="121"/>
      <c r="NI66" s="121"/>
      <c r="NJ66" s="121"/>
      <c r="NK66" s="121"/>
      <c r="NL66" s="121"/>
      <c r="NM66" s="121"/>
      <c r="NN66" s="121"/>
      <c r="NO66" s="121"/>
      <c r="NP66" s="121"/>
      <c r="NQ66" s="121"/>
      <c r="NR66" s="12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0"/>
      <c r="NE67" s="121"/>
      <c r="NF67" s="121"/>
      <c r="NG67" s="121"/>
      <c r="NH67" s="121"/>
      <c r="NI67" s="121"/>
      <c r="NJ67" s="121"/>
      <c r="NK67" s="121"/>
      <c r="NL67" s="121"/>
      <c r="NM67" s="121"/>
      <c r="NN67" s="121"/>
      <c r="NO67" s="121"/>
      <c r="NP67" s="121"/>
      <c r="NQ67" s="121"/>
      <c r="NR67" s="12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0"/>
      <c r="NE68" s="121"/>
      <c r="NF68" s="121"/>
      <c r="NG68" s="121"/>
      <c r="NH68" s="121"/>
      <c r="NI68" s="121"/>
      <c r="NJ68" s="121"/>
      <c r="NK68" s="121"/>
      <c r="NL68" s="121"/>
      <c r="NM68" s="121"/>
      <c r="NN68" s="121"/>
      <c r="NO68" s="121"/>
      <c r="NP68" s="121"/>
      <c r="NQ68" s="121"/>
      <c r="NR68" s="12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0"/>
      <c r="NE69" s="121"/>
      <c r="NF69" s="121"/>
      <c r="NG69" s="121"/>
      <c r="NH69" s="121"/>
      <c r="NI69" s="121"/>
      <c r="NJ69" s="121"/>
      <c r="NK69" s="121"/>
      <c r="NL69" s="121"/>
      <c r="NM69" s="121"/>
      <c r="NN69" s="121"/>
      <c r="NO69" s="121"/>
      <c r="NP69" s="121"/>
      <c r="NQ69" s="121"/>
      <c r="NR69" s="12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0"/>
      <c r="NE70" s="121"/>
      <c r="NF70" s="121"/>
      <c r="NG70" s="121"/>
      <c r="NH70" s="121"/>
      <c r="NI70" s="121"/>
      <c r="NJ70" s="121"/>
      <c r="NK70" s="121"/>
      <c r="NL70" s="121"/>
      <c r="NM70" s="121"/>
      <c r="NN70" s="121"/>
      <c r="NO70" s="121"/>
      <c r="NP70" s="121"/>
      <c r="NQ70" s="121"/>
      <c r="NR70" s="12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0"/>
      <c r="NE71" s="121"/>
      <c r="NF71" s="121"/>
      <c r="NG71" s="121"/>
      <c r="NH71" s="121"/>
      <c r="NI71" s="121"/>
      <c r="NJ71" s="121"/>
      <c r="NK71" s="121"/>
      <c r="NL71" s="121"/>
      <c r="NM71" s="121"/>
      <c r="NN71" s="121"/>
      <c r="NO71" s="121"/>
      <c r="NP71" s="121"/>
      <c r="NQ71" s="121"/>
      <c r="NR71" s="12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0"/>
      <c r="NE72" s="121"/>
      <c r="NF72" s="121"/>
      <c r="NG72" s="121"/>
      <c r="NH72" s="121"/>
      <c r="NI72" s="121"/>
      <c r="NJ72" s="121"/>
      <c r="NK72" s="121"/>
      <c r="NL72" s="121"/>
      <c r="NM72" s="121"/>
      <c r="NN72" s="121"/>
      <c r="NO72" s="121"/>
      <c r="NP72" s="121"/>
      <c r="NQ72" s="121"/>
      <c r="NR72" s="12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0"/>
      <c r="NE73" s="121"/>
      <c r="NF73" s="121"/>
      <c r="NG73" s="121"/>
      <c r="NH73" s="121"/>
      <c r="NI73" s="121"/>
      <c r="NJ73" s="121"/>
      <c r="NK73" s="121"/>
      <c r="NL73" s="121"/>
      <c r="NM73" s="121"/>
      <c r="NN73" s="121"/>
      <c r="NO73" s="121"/>
      <c r="NP73" s="121"/>
      <c r="NQ73" s="121"/>
      <c r="NR73" s="12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0"/>
      <c r="NE74" s="121"/>
      <c r="NF74" s="121"/>
      <c r="NG74" s="121"/>
      <c r="NH74" s="121"/>
      <c r="NI74" s="121"/>
      <c r="NJ74" s="121"/>
      <c r="NK74" s="121"/>
      <c r="NL74" s="121"/>
      <c r="NM74" s="121"/>
      <c r="NN74" s="121"/>
      <c r="NO74" s="121"/>
      <c r="NP74" s="121"/>
      <c r="NQ74" s="121"/>
      <c r="NR74" s="12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0"/>
      <c r="NE75" s="121"/>
      <c r="NF75" s="121"/>
      <c r="NG75" s="121"/>
      <c r="NH75" s="121"/>
      <c r="NI75" s="121"/>
      <c r="NJ75" s="121"/>
      <c r="NK75" s="121"/>
      <c r="NL75" s="121"/>
      <c r="NM75" s="121"/>
      <c r="NN75" s="121"/>
      <c r="NO75" s="121"/>
      <c r="NP75" s="121"/>
      <c r="NQ75" s="121"/>
      <c r="NR75" s="122"/>
    </row>
    <row r="76" spans="1:382" ht="13.5" customHeight="1" x14ac:dyDescent="0.2">
      <c r="A76" s="2"/>
      <c r="B76" s="11"/>
      <c r="C76" s="2"/>
      <c r="D76" s="2"/>
      <c r="E76" s="2"/>
      <c r="F76" s="2"/>
      <c r="I76" s="2"/>
      <c r="J76" s="2"/>
      <c r="K76" s="2"/>
      <c r="L76" s="2"/>
      <c r="M76" s="2"/>
      <c r="N76" s="2"/>
      <c r="O76" s="2"/>
      <c r="P76" s="2"/>
      <c r="Q76" s="2"/>
      <c r="R76" s="137" t="str">
        <f>データ!$B$11</f>
        <v>H30</v>
      </c>
      <c r="S76" s="138"/>
      <c r="T76" s="138"/>
      <c r="U76" s="138"/>
      <c r="V76" s="138"/>
      <c r="W76" s="138"/>
      <c r="X76" s="138"/>
      <c r="Y76" s="138"/>
      <c r="Z76" s="138"/>
      <c r="AA76" s="138"/>
      <c r="AB76" s="138"/>
      <c r="AC76" s="138"/>
      <c r="AD76" s="138"/>
      <c r="AE76" s="138"/>
      <c r="AF76" s="139"/>
      <c r="AG76" s="137" t="str">
        <f>データ!$C$11</f>
        <v>R01</v>
      </c>
      <c r="AH76" s="138"/>
      <c r="AI76" s="138"/>
      <c r="AJ76" s="138"/>
      <c r="AK76" s="138"/>
      <c r="AL76" s="138"/>
      <c r="AM76" s="138"/>
      <c r="AN76" s="138"/>
      <c r="AO76" s="138"/>
      <c r="AP76" s="138"/>
      <c r="AQ76" s="138"/>
      <c r="AR76" s="138"/>
      <c r="AS76" s="138"/>
      <c r="AT76" s="138"/>
      <c r="AU76" s="139"/>
      <c r="AV76" s="137" t="str">
        <f>データ!$D$11</f>
        <v>R02</v>
      </c>
      <c r="AW76" s="138"/>
      <c r="AX76" s="138"/>
      <c r="AY76" s="138"/>
      <c r="AZ76" s="138"/>
      <c r="BA76" s="138"/>
      <c r="BB76" s="138"/>
      <c r="BC76" s="138"/>
      <c r="BD76" s="138"/>
      <c r="BE76" s="138"/>
      <c r="BF76" s="138"/>
      <c r="BG76" s="138"/>
      <c r="BH76" s="138"/>
      <c r="BI76" s="138"/>
      <c r="BJ76" s="139"/>
      <c r="BK76" s="137" t="str">
        <f>データ!$E$11</f>
        <v>R03</v>
      </c>
      <c r="BL76" s="138"/>
      <c r="BM76" s="138"/>
      <c r="BN76" s="138"/>
      <c r="BO76" s="138"/>
      <c r="BP76" s="138"/>
      <c r="BQ76" s="138"/>
      <c r="BR76" s="138"/>
      <c r="BS76" s="138"/>
      <c r="BT76" s="138"/>
      <c r="BU76" s="138"/>
      <c r="BV76" s="138"/>
      <c r="BW76" s="138"/>
      <c r="BX76" s="138"/>
      <c r="BY76" s="139"/>
      <c r="BZ76" s="137" t="str">
        <f>データ!$F$11</f>
        <v>R04</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279200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H30</v>
      </c>
      <c r="GM76" s="138"/>
      <c r="GN76" s="138"/>
      <c r="GO76" s="138"/>
      <c r="GP76" s="138"/>
      <c r="GQ76" s="138"/>
      <c r="GR76" s="138"/>
      <c r="GS76" s="138"/>
      <c r="GT76" s="138"/>
      <c r="GU76" s="138"/>
      <c r="GV76" s="138"/>
      <c r="GW76" s="138"/>
      <c r="GX76" s="138"/>
      <c r="GY76" s="138"/>
      <c r="GZ76" s="139"/>
      <c r="HA76" s="137" t="str">
        <f>データ!$C$11</f>
        <v>R01</v>
      </c>
      <c r="HB76" s="138"/>
      <c r="HC76" s="138"/>
      <c r="HD76" s="138"/>
      <c r="HE76" s="138"/>
      <c r="HF76" s="138"/>
      <c r="HG76" s="138"/>
      <c r="HH76" s="138"/>
      <c r="HI76" s="138"/>
      <c r="HJ76" s="138"/>
      <c r="HK76" s="138"/>
      <c r="HL76" s="138"/>
      <c r="HM76" s="138"/>
      <c r="HN76" s="138"/>
      <c r="HO76" s="139"/>
      <c r="HP76" s="137" t="str">
        <f>データ!$D$11</f>
        <v>R02</v>
      </c>
      <c r="HQ76" s="138"/>
      <c r="HR76" s="138"/>
      <c r="HS76" s="138"/>
      <c r="HT76" s="138"/>
      <c r="HU76" s="138"/>
      <c r="HV76" s="138"/>
      <c r="HW76" s="138"/>
      <c r="HX76" s="138"/>
      <c r="HY76" s="138"/>
      <c r="HZ76" s="138"/>
      <c r="IA76" s="138"/>
      <c r="IB76" s="138"/>
      <c r="IC76" s="138"/>
      <c r="ID76" s="139"/>
      <c r="IE76" s="137" t="str">
        <f>データ!$E$11</f>
        <v>R03</v>
      </c>
      <c r="IF76" s="138"/>
      <c r="IG76" s="138"/>
      <c r="IH76" s="138"/>
      <c r="II76" s="138"/>
      <c r="IJ76" s="138"/>
      <c r="IK76" s="138"/>
      <c r="IL76" s="138"/>
      <c r="IM76" s="138"/>
      <c r="IN76" s="138"/>
      <c r="IO76" s="138"/>
      <c r="IP76" s="138"/>
      <c r="IQ76" s="138"/>
      <c r="IR76" s="138"/>
      <c r="IS76" s="139"/>
      <c r="IT76" s="137" t="str">
        <f>データ!$F$11</f>
        <v>R04</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H30</v>
      </c>
      <c r="KB76" s="138"/>
      <c r="KC76" s="138"/>
      <c r="KD76" s="138"/>
      <c r="KE76" s="138"/>
      <c r="KF76" s="138"/>
      <c r="KG76" s="138"/>
      <c r="KH76" s="138"/>
      <c r="KI76" s="138"/>
      <c r="KJ76" s="138"/>
      <c r="KK76" s="138"/>
      <c r="KL76" s="138"/>
      <c r="KM76" s="138"/>
      <c r="KN76" s="138"/>
      <c r="KO76" s="139"/>
      <c r="KP76" s="137" t="str">
        <f>データ!$C$11</f>
        <v>R01</v>
      </c>
      <c r="KQ76" s="138"/>
      <c r="KR76" s="138"/>
      <c r="KS76" s="138"/>
      <c r="KT76" s="138"/>
      <c r="KU76" s="138"/>
      <c r="KV76" s="138"/>
      <c r="KW76" s="138"/>
      <c r="KX76" s="138"/>
      <c r="KY76" s="138"/>
      <c r="KZ76" s="138"/>
      <c r="LA76" s="138"/>
      <c r="LB76" s="138"/>
      <c r="LC76" s="138"/>
      <c r="LD76" s="139"/>
      <c r="LE76" s="137" t="str">
        <f>データ!$D$11</f>
        <v>R02</v>
      </c>
      <c r="LF76" s="138"/>
      <c r="LG76" s="138"/>
      <c r="LH76" s="138"/>
      <c r="LI76" s="138"/>
      <c r="LJ76" s="138"/>
      <c r="LK76" s="138"/>
      <c r="LL76" s="138"/>
      <c r="LM76" s="138"/>
      <c r="LN76" s="138"/>
      <c r="LO76" s="138"/>
      <c r="LP76" s="138"/>
      <c r="LQ76" s="138"/>
      <c r="LR76" s="138"/>
      <c r="LS76" s="139"/>
      <c r="LT76" s="137" t="str">
        <f>データ!$E$11</f>
        <v>R03</v>
      </c>
      <c r="LU76" s="138"/>
      <c r="LV76" s="138"/>
      <c r="LW76" s="138"/>
      <c r="LX76" s="138"/>
      <c r="LY76" s="138"/>
      <c r="LZ76" s="138"/>
      <c r="MA76" s="138"/>
      <c r="MB76" s="138"/>
      <c r="MC76" s="138"/>
      <c r="MD76" s="138"/>
      <c r="ME76" s="138"/>
      <c r="MF76" s="138"/>
      <c r="MG76" s="138"/>
      <c r="MH76" s="139"/>
      <c r="MI76" s="137" t="str">
        <f>データ!$F$11</f>
        <v>R04</v>
      </c>
      <c r="MJ76" s="138"/>
      <c r="MK76" s="138"/>
      <c r="ML76" s="138"/>
      <c r="MM76" s="138"/>
      <c r="MN76" s="138"/>
      <c r="MO76" s="138"/>
      <c r="MP76" s="138"/>
      <c r="MQ76" s="138"/>
      <c r="MR76" s="138"/>
      <c r="MS76" s="138"/>
      <c r="MT76" s="138"/>
      <c r="MU76" s="138"/>
      <c r="MV76" s="138"/>
      <c r="MW76" s="139"/>
      <c r="MX76" s="2"/>
      <c r="MY76" s="2"/>
      <c r="MZ76" s="2"/>
      <c r="NA76" s="2"/>
      <c r="NB76" s="2"/>
      <c r="NC76" s="32"/>
      <c r="ND76" s="120"/>
      <c r="NE76" s="121"/>
      <c r="NF76" s="121"/>
      <c r="NG76" s="121"/>
      <c r="NH76" s="121"/>
      <c r="NI76" s="121"/>
      <c r="NJ76" s="121"/>
      <c r="NK76" s="121"/>
      <c r="NL76" s="121"/>
      <c r="NM76" s="121"/>
      <c r="NN76" s="121"/>
      <c r="NO76" s="121"/>
      <c r="NP76" s="121"/>
      <c r="NQ76" s="121"/>
      <c r="NR76" s="122"/>
    </row>
    <row r="77" spans="1:382" ht="13.5" customHeight="1" x14ac:dyDescent="0.2">
      <c r="A77" s="2"/>
      <c r="B77" s="11"/>
      <c r="C77" s="2"/>
      <c r="D77" s="2"/>
      <c r="E77" s="2"/>
      <c r="F77" s="2"/>
      <c r="I77" s="140" t="s">
        <v>27</v>
      </c>
      <c r="J77" s="140"/>
      <c r="K77" s="140"/>
      <c r="L77" s="140"/>
      <c r="M77" s="140"/>
      <c r="N77" s="140"/>
      <c r="O77" s="140"/>
      <c r="P77" s="140"/>
      <c r="Q77" s="140"/>
      <c r="R77" s="114">
        <f>データ!CB7</f>
        <v>80.099999999999994</v>
      </c>
      <c r="S77" s="115"/>
      <c r="T77" s="115"/>
      <c r="U77" s="115"/>
      <c r="V77" s="115"/>
      <c r="W77" s="115"/>
      <c r="X77" s="115"/>
      <c r="Y77" s="115"/>
      <c r="Z77" s="115"/>
      <c r="AA77" s="115"/>
      <c r="AB77" s="115"/>
      <c r="AC77" s="115"/>
      <c r="AD77" s="115"/>
      <c r="AE77" s="115"/>
      <c r="AF77" s="116"/>
      <c r="AG77" s="114">
        <f>データ!CC7</f>
        <v>82.4</v>
      </c>
      <c r="AH77" s="115"/>
      <c r="AI77" s="115"/>
      <c r="AJ77" s="115"/>
      <c r="AK77" s="115"/>
      <c r="AL77" s="115"/>
      <c r="AM77" s="115"/>
      <c r="AN77" s="115"/>
      <c r="AO77" s="115"/>
      <c r="AP77" s="115"/>
      <c r="AQ77" s="115"/>
      <c r="AR77" s="115"/>
      <c r="AS77" s="115"/>
      <c r="AT77" s="115"/>
      <c r="AU77" s="116"/>
      <c r="AV77" s="114">
        <f>データ!CD7</f>
        <v>81.900000000000006</v>
      </c>
      <c r="AW77" s="115"/>
      <c r="AX77" s="115"/>
      <c r="AY77" s="115"/>
      <c r="AZ77" s="115"/>
      <c r="BA77" s="115"/>
      <c r="BB77" s="115"/>
      <c r="BC77" s="115"/>
      <c r="BD77" s="115"/>
      <c r="BE77" s="115"/>
      <c r="BF77" s="115"/>
      <c r="BG77" s="115"/>
      <c r="BH77" s="115"/>
      <c r="BI77" s="115"/>
      <c r="BJ77" s="116"/>
      <c r="BK77" s="114">
        <f>データ!CE7</f>
        <v>79.2</v>
      </c>
      <c r="BL77" s="115"/>
      <c r="BM77" s="115"/>
      <c r="BN77" s="115"/>
      <c r="BO77" s="115"/>
      <c r="BP77" s="115"/>
      <c r="BQ77" s="115"/>
      <c r="BR77" s="115"/>
      <c r="BS77" s="115"/>
      <c r="BT77" s="115"/>
      <c r="BU77" s="115"/>
      <c r="BV77" s="115"/>
      <c r="BW77" s="115"/>
      <c r="BX77" s="115"/>
      <c r="BY77" s="116"/>
      <c r="BZ77" s="114">
        <f>データ!CF7</f>
        <v>80.2</v>
      </c>
      <c r="CA77" s="115"/>
      <c r="CB77" s="115"/>
      <c r="CC77" s="115"/>
      <c r="CD77" s="115"/>
      <c r="CE77" s="115"/>
      <c r="CF77" s="115"/>
      <c r="CG77" s="115"/>
      <c r="CH77" s="115"/>
      <c r="CI77" s="115"/>
      <c r="CJ77" s="115"/>
      <c r="CK77" s="115"/>
      <c r="CL77" s="115"/>
      <c r="CM77" s="115"/>
      <c r="CN77" s="116"/>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40" t="s">
        <v>27</v>
      </c>
      <c r="JS77" s="140"/>
      <c r="JT77" s="140"/>
      <c r="JU77" s="140"/>
      <c r="JV77" s="140"/>
      <c r="JW77" s="140"/>
      <c r="JX77" s="140"/>
      <c r="JY77" s="140"/>
      <c r="JZ77" s="140"/>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20"/>
      <c r="NE77" s="121"/>
      <c r="NF77" s="121"/>
      <c r="NG77" s="121"/>
      <c r="NH77" s="121"/>
      <c r="NI77" s="121"/>
      <c r="NJ77" s="121"/>
      <c r="NK77" s="121"/>
      <c r="NL77" s="121"/>
      <c r="NM77" s="121"/>
      <c r="NN77" s="121"/>
      <c r="NO77" s="121"/>
      <c r="NP77" s="121"/>
      <c r="NQ77" s="121"/>
      <c r="NR77" s="122"/>
    </row>
    <row r="78" spans="1:382" ht="13.5" customHeight="1" x14ac:dyDescent="0.2">
      <c r="A78" s="2"/>
      <c r="B78" s="11"/>
      <c r="C78" s="2"/>
      <c r="D78" s="2"/>
      <c r="E78" s="2"/>
      <c r="F78" s="2"/>
      <c r="I78" s="140" t="s">
        <v>29</v>
      </c>
      <c r="J78" s="140"/>
      <c r="K78" s="140"/>
      <c r="L78" s="140"/>
      <c r="M78" s="140"/>
      <c r="N78" s="140"/>
      <c r="O78" s="140"/>
      <c r="P78" s="140"/>
      <c r="Q78" s="140"/>
      <c r="R78" s="114">
        <f>データ!CG7</f>
        <v>67.8</v>
      </c>
      <c r="S78" s="115"/>
      <c r="T78" s="115"/>
      <c r="U78" s="115"/>
      <c r="V78" s="115"/>
      <c r="W78" s="115"/>
      <c r="X78" s="115"/>
      <c r="Y78" s="115"/>
      <c r="Z78" s="115"/>
      <c r="AA78" s="115"/>
      <c r="AB78" s="115"/>
      <c r="AC78" s="115"/>
      <c r="AD78" s="115"/>
      <c r="AE78" s="115"/>
      <c r="AF78" s="116"/>
      <c r="AG78" s="114">
        <f>データ!CH7</f>
        <v>69.900000000000006</v>
      </c>
      <c r="AH78" s="115"/>
      <c r="AI78" s="115"/>
      <c r="AJ78" s="115"/>
      <c r="AK78" s="115"/>
      <c r="AL78" s="115"/>
      <c r="AM78" s="115"/>
      <c r="AN78" s="115"/>
      <c r="AO78" s="115"/>
      <c r="AP78" s="115"/>
      <c r="AQ78" s="115"/>
      <c r="AR78" s="115"/>
      <c r="AS78" s="115"/>
      <c r="AT78" s="115"/>
      <c r="AU78" s="116"/>
      <c r="AV78" s="114">
        <f>データ!CI7</f>
        <v>70.5</v>
      </c>
      <c r="AW78" s="115"/>
      <c r="AX78" s="115"/>
      <c r="AY78" s="115"/>
      <c r="AZ78" s="115"/>
      <c r="BA78" s="115"/>
      <c r="BB78" s="115"/>
      <c r="BC78" s="115"/>
      <c r="BD78" s="115"/>
      <c r="BE78" s="115"/>
      <c r="BF78" s="115"/>
      <c r="BG78" s="115"/>
      <c r="BH78" s="115"/>
      <c r="BI78" s="115"/>
      <c r="BJ78" s="116"/>
      <c r="BK78" s="114">
        <f>データ!CJ7</f>
        <v>70</v>
      </c>
      <c r="BL78" s="115"/>
      <c r="BM78" s="115"/>
      <c r="BN78" s="115"/>
      <c r="BO78" s="115"/>
      <c r="BP78" s="115"/>
      <c r="BQ78" s="115"/>
      <c r="BR78" s="115"/>
      <c r="BS78" s="115"/>
      <c r="BT78" s="115"/>
      <c r="BU78" s="115"/>
      <c r="BV78" s="115"/>
      <c r="BW78" s="115"/>
      <c r="BX78" s="115"/>
      <c r="BY78" s="116"/>
      <c r="BZ78" s="114">
        <f>データ!CK7</f>
        <v>70.099999999999994</v>
      </c>
      <c r="CA78" s="115"/>
      <c r="CB78" s="115"/>
      <c r="CC78" s="115"/>
      <c r="CD78" s="115"/>
      <c r="CE78" s="115"/>
      <c r="CF78" s="115"/>
      <c r="CG78" s="115"/>
      <c r="CH78" s="115"/>
      <c r="CI78" s="115"/>
      <c r="CJ78" s="115"/>
      <c r="CK78" s="115"/>
      <c r="CL78" s="115"/>
      <c r="CM78" s="115"/>
      <c r="CN78" s="116"/>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40" t="s">
        <v>29</v>
      </c>
      <c r="JS78" s="140"/>
      <c r="JT78" s="140"/>
      <c r="JU78" s="140"/>
      <c r="JV78" s="140"/>
      <c r="JW78" s="140"/>
      <c r="JX78" s="140"/>
      <c r="JY78" s="140"/>
      <c r="JZ78" s="140"/>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20"/>
      <c r="NE78" s="121"/>
      <c r="NF78" s="121"/>
      <c r="NG78" s="121"/>
      <c r="NH78" s="121"/>
      <c r="NI78" s="121"/>
      <c r="NJ78" s="121"/>
      <c r="NK78" s="121"/>
      <c r="NL78" s="121"/>
      <c r="NM78" s="121"/>
      <c r="NN78" s="121"/>
      <c r="NO78" s="121"/>
      <c r="NP78" s="121"/>
      <c r="NQ78" s="121"/>
      <c r="NR78" s="12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0"/>
      <c r="NE79" s="121"/>
      <c r="NF79" s="121"/>
      <c r="NG79" s="121"/>
      <c r="NH79" s="121"/>
      <c r="NI79" s="121"/>
      <c r="NJ79" s="121"/>
      <c r="NK79" s="121"/>
      <c r="NL79" s="121"/>
      <c r="NM79" s="121"/>
      <c r="NN79" s="121"/>
      <c r="NO79" s="121"/>
      <c r="NP79" s="121"/>
      <c r="NQ79" s="121"/>
      <c r="NR79" s="12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0"/>
      <c r="NE80" s="121"/>
      <c r="NF80" s="121"/>
      <c r="NG80" s="121"/>
      <c r="NH80" s="121"/>
      <c r="NI80" s="121"/>
      <c r="NJ80" s="121"/>
      <c r="NK80" s="121"/>
      <c r="NL80" s="121"/>
      <c r="NM80" s="121"/>
      <c r="NN80" s="121"/>
      <c r="NO80" s="121"/>
      <c r="NP80" s="121"/>
      <c r="NQ80" s="121"/>
      <c r="NR80" s="12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0"/>
      <c r="NE81" s="121"/>
      <c r="NF81" s="121"/>
      <c r="NG81" s="121"/>
      <c r="NH81" s="121"/>
      <c r="NI81" s="121"/>
      <c r="NJ81" s="121"/>
      <c r="NK81" s="121"/>
      <c r="NL81" s="121"/>
      <c r="NM81" s="121"/>
      <c r="NN81" s="121"/>
      <c r="NO81" s="121"/>
      <c r="NP81" s="121"/>
      <c r="NQ81" s="121"/>
      <c r="NR81" s="12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LJIT0WYUV2ZlgVkES++G0skfw5N5bQdF0pTxuGP/QsZ4OTtLEjFG+gUFjvm57cOIX5vKww18A/ALC3nQG96lpg==" saltValue="0mVh6zEoCgqTocoRN4WJf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99</v>
      </c>
      <c r="AW5" s="47" t="s">
        <v>90</v>
      </c>
      <c r="AX5" s="47" t="s">
        <v>100</v>
      </c>
      <c r="AY5" s="47" t="s">
        <v>101</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101</v>
      </c>
      <c r="BV5" s="47" t="s">
        <v>93</v>
      </c>
      <c r="BW5" s="47" t="s">
        <v>94</v>
      </c>
      <c r="BX5" s="47" t="s">
        <v>95</v>
      </c>
      <c r="BY5" s="47" t="s">
        <v>96</v>
      </c>
      <c r="BZ5" s="47" t="s">
        <v>97</v>
      </c>
      <c r="CA5" s="47" t="s">
        <v>98</v>
      </c>
      <c r="CB5" s="47" t="s">
        <v>88</v>
      </c>
      <c r="CC5" s="47" t="s">
        <v>99</v>
      </c>
      <c r="CD5" s="47" t="s">
        <v>90</v>
      </c>
      <c r="CE5" s="47" t="s">
        <v>91</v>
      </c>
      <c r="CF5" s="47" t="s">
        <v>92</v>
      </c>
      <c r="CG5" s="47" t="s">
        <v>93</v>
      </c>
      <c r="CH5" s="47" t="s">
        <v>94</v>
      </c>
      <c r="CI5" s="47" t="s">
        <v>95</v>
      </c>
      <c r="CJ5" s="47" t="s">
        <v>96</v>
      </c>
      <c r="CK5" s="47" t="s">
        <v>97</v>
      </c>
      <c r="CL5" s="47" t="s">
        <v>98</v>
      </c>
      <c r="CM5" s="151"/>
      <c r="CN5" s="151"/>
      <c r="CO5" s="47" t="s">
        <v>102</v>
      </c>
      <c r="CP5" s="47" t="s">
        <v>99</v>
      </c>
      <c r="CQ5" s="47" t="s">
        <v>90</v>
      </c>
      <c r="CR5" s="47" t="s">
        <v>91</v>
      </c>
      <c r="CS5" s="47" t="s">
        <v>92</v>
      </c>
      <c r="CT5" s="47" t="s">
        <v>93</v>
      </c>
      <c r="CU5" s="47" t="s">
        <v>94</v>
      </c>
      <c r="CV5" s="47" t="s">
        <v>95</v>
      </c>
      <c r="CW5" s="47" t="s">
        <v>96</v>
      </c>
      <c r="CX5" s="47" t="s">
        <v>97</v>
      </c>
      <c r="CY5" s="47" t="s">
        <v>98</v>
      </c>
      <c r="CZ5" s="47" t="s">
        <v>102</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103</v>
      </c>
      <c r="B6" s="48">
        <f>B8</f>
        <v>2022</v>
      </c>
      <c r="C6" s="48">
        <f t="shared" ref="C6:X6" si="1">C8</f>
        <v>360007</v>
      </c>
      <c r="D6" s="48">
        <f t="shared" si="1"/>
        <v>46</v>
      </c>
      <c r="E6" s="48">
        <f t="shared" si="1"/>
        <v>14</v>
      </c>
      <c r="F6" s="48">
        <f t="shared" si="1"/>
        <v>0</v>
      </c>
      <c r="G6" s="48">
        <f t="shared" si="1"/>
        <v>1</v>
      </c>
      <c r="H6" s="48" t="str">
        <f>SUBSTITUTE(H8,"　","")</f>
        <v>徳島県</v>
      </c>
      <c r="I6" s="48" t="str">
        <f t="shared" si="1"/>
        <v>藍場町地下駐車場</v>
      </c>
      <c r="J6" s="48" t="str">
        <f t="shared" si="1"/>
        <v>法適用</v>
      </c>
      <c r="K6" s="48" t="str">
        <f t="shared" si="1"/>
        <v>駐車場整備事業</v>
      </c>
      <c r="L6" s="48" t="str">
        <f t="shared" si="1"/>
        <v>-</v>
      </c>
      <c r="M6" s="48" t="str">
        <f t="shared" si="1"/>
        <v>Ａ２Ｂ１</v>
      </c>
      <c r="N6" s="48" t="str">
        <f t="shared" si="1"/>
        <v>自治体職員</v>
      </c>
      <c r="O6" s="49">
        <f t="shared" si="1"/>
        <v>92.4</v>
      </c>
      <c r="P6" s="50" t="str">
        <f t="shared" si="1"/>
        <v>都市計画駐車場</v>
      </c>
      <c r="Q6" s="50" t="str">
        <f t="shared" si="1"/>
        <v>地下式</v>
      </c>
      <c r="R6" s="51">
        <f t="shared" si="1"/>
        <v>50</v>
      </c>
      <c r="S6" s="50" t="str">
        <f t="shared" si="1"/>
        <v>商業施設</v>
      </c>
      <c r="T6" s="50" t="str">
        <f t="shared" si="1"/>
        <v>無</v>
      </c>
      <c r="U6" s="51">
        <f t="shared" si="1"/>
        <v>5400</v>
      </c>
      <c r="V6" s="51">
        <f t="shared" si="1"/>
        <v>295</v>
      </c>
      <c r="W6" s="51">
        <f t="shared" si="1"/>
        <v>300</v>
      </c>
      <c r="X6" s="50" t="str">
        <f t="shared" si="1"/>
        <v>利用料金制</v>
      </c>
      <c r="Y6" s="52">
        <f>IF(Y8="-",NA(),Y8)</f>
        <v>142.69999999999999</v>
      </c>
      <c r="Z6" s="52">
        <f t="shared" ref="Z6:AH6" si="2">IF(Z8="-",NA(),Z8)</f>
        <v>128.1</v>
      </c>
      <c r="AA6" s="52">
        <f t="shared" si="2"/>
        <v>56.8</v>
      </c>
      <c r="AB6" s="52">
        <f t="shared" si="2"/>
        <v>49</v>
      </c>
      <c r="AC6" s="52">
        <f t="shared" si="2"/>
        <v>78.2</v>
      </c>
      <c r="AD6" s="52">
        <f t="shared" si="2"/>
        <v>138.30000000000001</v>
      </c>
      <c r="AE6" s="52">
        <f t="shared" si="2"/>
        <v>129.5</v>
      </c>
      <c r="AF6" s="52">
        <f t="shared" si="2"/>
        <v>112</v>
      </c>
      <c r="AG6" s="52">
        <f t="shared" si="2"/>
        <v>112.4</v>
      </c>
      <c r="AH6" s="52">
        <f t="shared" si="2"/>
        <v>132.1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81.099999999999994</v>
      </c>
      <c r="BG6" s="52">
        <f t="shared" ref="BG6:BO6" si="5">IF(BG8="-",NA(),BG8)</f>
        <v>73.2</v>
      </c>
      <c r="BH6" s="52">
        <f t="shared" si="5"/>
        <v>22.3</v>
      </c>
      <c r="BI6" s="52">
        <f t="shared" si="5"/>
        <v>51.1</v>
      </c>
      <c r="BJ6" s="52">
        <f t="shared" si="5"/>
        <v>67.400000000000006</v>
      </c>
      <c r="BK6" s="52">
        <f t="shared" si="5"/>
        <v>59.3</v>
      </c>
      <c r="BL6" s="52">
        <f t="shared" si="5"/>
        <v>54.6</v>
      </c>
      <c r="BM6" s="52">
        <f t="shared" si="5"/>
        <v>13.1</v>
      </c>
      <c r="BN6" s="52">
        <f t="shared" si="5"/>
        <v>25.2</v>
      </c>
      <c r="BO6" s="52">
        <f t="shared" si="5"/>
        <v>37.4</v>
      </c>
      <c r="BP6" s="49" t="str">
        <f>IF(BP8="-","",IF(BP8="-","【-】","【"&amp;SUBSTITUTE(TEXT(BP8,"#,##0.0"),"-","△")&amp;"】"))</f>
        <v>【35.6】</v>
      </c>
      <c r="BQ6" s="53">
        <f>IF(BQ8="-",NA(),BQ8)</f>
        <v>57640</v>
      </c>
      <c r="BR6" s="53">
        <f t="shared" ref="BR6:BZ6" si="6">IF(BR8="-",NA(),BR8)</f>
        <v>52622</v>
      </c>
      <c r="BS6" s="53">
        <f t="shared" si="6"/>
        <v>7822</v>
      </c>
      <c r="BT6" s="53">
        <f t="shared" si="6"/>
        <v>13339</v>
      </c>
      <c r="BU6" s="53">
        <f t="shared" si="6"/>
        <v>31995</v>
      </c>
      <c r="BV6" s="53">
        <f t="shared" si="6"/>
        <v>54124</v>
      </c>
      <c r="BW6" s="53">
        <f t="shared" si="6"/>
        <v>50091</v>
      </c>
      <c r="BX6" s="53">
        <f t="shared" si="6"/>
        <v>43003</v>
      </c>
      <c r="BY6" s="53">
        <f t="shared" si="6"/>
        <v>8393</v>
      </c>
      <c r="BZ6" s="53">
        <f t="shared" si="6"/>
        <v>56829</v>
      </c>
      <c r="CA6" s="51" t="str">
        <f>IF(CA8="-","",IF(CA8="-","【-】","【"&amp;SUBSTITUTE(TEXT(CA8,"#,##0"),"-","△")&amp;"】"))</f>
        <v>【25,769】</v>
      </c>
      <c r="CB6" s="52">
        <f>IF(CB8="-",NA(),CB8)</f>
        <v>80.099999999999994</v>
      </c>
      <c r="CC6" s="52">
        <f t="shared" ref="CC6:CK6" si="7">IF(CC8="-",NA(),CC8)</f>
        <v>82.4</v>
      </c>
      <c r="CD6" s="52">
        <f t="shared" si="7"/>
        <v>81.900000000000006</v>
      </c>
      <c r="CE6" s="52">
        <f t="shared" si="7"/>
        <v>79.2</v>
      </c>
      <c r="CF6" s="52">
        <f t="shared" si="7"/>
        <v>80.2</v>
      </c>
      <c r="CG6" s="52">
        <f t="shared" si="7"/>
        <v>67.8</v>
      </c>
      <c r="CH6" s="52">
        <f t="shared" si="7"/>
        <v>69.900000000000006</v>
      </c>
      <c r="CI6" s="52">
        <f t="shared" si="7"/>
        <v>70.5</v>
      </c>
      <c r="CJ6" s="52">
        <f t="shared" si="7"/>
        <v>70</v>
      </c>
      <c r="CK6" s="52">
        <f t="shared" si="7"/>
        <v>70.099999999999994</v>
      </c>
      <c r="CL6" s="49" t="str">
        <f>IF(CL8="-","",IF(CL8="-","【-】","【"&amp;SUBSTITUTE(TEXT(CL8,"#,##0.0"),"-","△")&amp;"】"))</f>
        <v>【57.2】</v>
      </c>
      <c r="CM6" s="51">
        <f t="shared" ref="CM6:CN6" si="8">CM8</f>
        <v>0</v>
      </c>
      <c r="CN6" s="51">
        <f t="shared" si="8"/>
        <v>279200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130.80000000000001</v>
      </c>
      <c r="DL6" s="52">
        <f t="shared" ref="DL6:DT6" si="11">IF(DL8="-",NA(),DL8)</f>
        <v>118.6</v>
      </c>
      <c r="DM6" s="52">
        <f t="shared" si="11"/>
        <v>73.2</v>
      </c>
      <c r="DN6" s="52">
        <f t="shared" si="11"/>
        <v>90.8</v>
      </c>
      <c r="DO6" s="52">
        <f t="shared" si="11"/>
        <v>116.9</v>
      </c>
      <c r="DP6" s="52">
        <f t="shared" si="11"/>
        <v>389.8</v>
      </c>
      <c r="DQ6" s="52">
        <f t="shared" si="11"/>
        <v>375.9</v>
      </c>
      <c r="DR6" s="52">
        <f t="shared" si="11"/>
        <v>225.3</v>
      </c>
      <c r="DS6" s="52">
        <f t="shared" si="11"/>
        <v>198.3</v>
      </c>
      <c r="DT6" s="52">
        <f t="shared" si="11"/>
        <v>241.3</v>
      </c>
      <c r="DU6" s="49" t="str">
        <f>IF(DU8="-","",IF(DU8="-","【-】","【"&amp;SUBSTITUTE(TEXT(DU8,"#,##0.0"),"-","△")&amp;"】"))</f>
        <v>【124.6】</v>
      </c>
    </row>
    <row r="7" spans="1:125" s="54" customFormat="1" x14ac:dyDescent="0.2">
      <c r="A7" s="37" t="s">
        <v>104</v>
      </c>
      <c r="B7" s="48">
        <f t="shared" ref="B7:X7" si="12">B8</f>
        <v>2022</v>
      </c>
      <c r="C7" s="48">
        <f t="shared" si="12"/>
        <v>360007</v>
      </c>
      <c r="D7" s="48">
        <f t="shared" si="12"/>
        <v>46</v>
      </c>
      <c r="E7" s="48">
        <f t="shared" si="12"/>
        <v>14</v>
      </c>
      <c r="F7" s="48">
        <f t="shared" si="12"/>
        <v>0</v>
      </c>
      <c r="G7" s="48">
        <f t="shared" si="12"/>
        <v>1</v>
      </c>
      <c r="H7" s="48" t="str">
        <f t="shared" si="12"/>
        <v>徳島県</v>
      </c>
      <c r="I7" s="48" t="str">
        <f t="shared" si="12"/>
        <v>藍場町地下駐車場</v>
      </c>
      <c r="J7" s="48" t="str">
        <f t="shared" si="12"/>
        <v>法適用</v>
      </c>
      <c r="K7" s="48" t="str">
        <f t="shared" si="12"/>
        <v>駐車場整備事業</v>
      </c>
      <c r="L7" s="48" t="str">
        <f t="shared" si="12"/>
        <v>-</v>
      </c>
      <c r="M7" s="48" t="str">
        <f t="shared" si="12"/>
        <v>Ａ２Ｂ１</v>
      </c>
      <c r="N7" s="48" t="str">
        <f t="shared" si="12"/>
        <v>自治体職員</v>
      </c>
      <c r="O7" s="49">
        <f t="shared" si="12"/>
        <v>92.4</v>
      </c>
      <c r="P7" s="50" t="str">
        <f t="shared" si="12"/>
        <v>都市計画駐車場</v>
      </c>
      <c r="Q7" s="50" t="str">
        <f t="shared" si="12"/>
        <v>地下式</v>
      </c>
      <c r="R7" s="51">
        <f t="shared" si="12"/>
        <v>50</v>
      </c>
      <c r="S7" s="50" t="str">
        <f t="shared" si="12"/>
        <v>商業施設</v>
      </c>
      <c r="T7" s="50" t="str">
        <f t="shared" si="12"/>
        <v>無</v>
      </c>
      <c r="U7" s="51">
        <f t="shared" si="12"/>
        <v>5400</v>
      </c>
      <c r="V7" s="51">
        <f t="shared" si="12"/>
        <v>295</v>
      </c>
      <c r="W7" s="51">
        <f t="shared" si="12"/>
        <v>300</v>
      </c>
      <c r="X7" s="50" t="str">
        <f t="shared" si="12"/>
        <v>利用料金制</v>
      </c>
      <c r="Y7" s="52">
        <f>Y8</f>
        <v>142.69999999999999</v>
      </c>
      <c r="Z7" s="52">
        <f t="shared" ref="Z7:AH7" si="13">Z8</f>
        <v>128.1</v>
      </c>
      <c r="AA7" s="52">
        <f t="shared" si="13"/>
        <v>56.8</v>
      </c>
      <c r="AB7" s="52">
        <f t="shared" si="13"/>
        <v>49</v>
      </c>
      <c r="AC7" s="52">
        <f t="shared" si="13"/>
        <v>78.2</v>
      </c>
      <c r="AD7" s="52">
        <f t="shared" si="13"/>
        <v>138.30000000000001</v>
      </c>
      <c r="AE7" s="52">
        <f t="shared" si="13"/>
        <v>129.5</v>
      </c>
      <c r="AF7" s="52">
        <f t="shared" si="13"/>
        <v>112</v>
      </c>
      <c r="AG7" s="52">
        <f t="shared" si="13"/>
        <v>112.4</v>
      </c>
      <c r="AH7" s="52">
        <f t="shared" si="13"/>
        <v>132.1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81.099999999999994</v>
      </c>
      <c r="BG7" s="52">
        <f t="shared" ref="BG7:BO7" si="16">BG8</f>
        <v>73.2</v>
      </c>
      <c r="BH7" s="52">
        <f t="shared" si="16"/>
        <v>22.3</v>
      </c>
      <c r="BI7" s="52">
        <f t="shared" si="16"/>
        <v>51.1</v>
      </c>
      <c r="BJ7" s="52">
        <f t="shared" si="16"/>
        <v>67.400000000000006</v>
      </c>
      <c r="BK7" s="52">
        <f t="shared" si="16"/>
        <v>59.3</v>
      </c>
      <c r="BL7" s="52">
        <f t="shared" si="16"/>
        <v>54.6</v>
      </c>
      <c r="BM7" s="52">
        <f t="shared" si="16"/>
        <v>13.1</v>
      </c>
      <c r="BN7" s="52">
        <f t="shared" si="16"/>
        <v>25.2</v>
      </c>
      <c r="BO7" s="52">
        <f t="shared" si="16"/>
        <v>37.4</v>
      </c>
      <c r="BP7" s="49"/>
      <c r="BQ7" s="53">
        <f>BQ8</f>
        <v>57640</v>
      </c>
      <c r="BR7" s="53">
        <f t="shared" ref="BR7:BZ7" si="17">BR8</f>
        <v>52622</v>
      </c>
      <c r="BS7" s="53">
        <f t="shared" si="17"/>
        <v>7822</v>
      </c>
      <c r="BT7" s="53">
        <f t="shared" si="17"/>
        <v>13339</v>
      </c>
      <c r="BU7" s="53">
        <f t="shared" si="17"/>
        <v>31995</v>
      </c>
      <c r="BV7" s="53">
        <f t="shared" si="17"/>
        <v>54124</v>
      </c>
      <c r="BW7" s="53">
        <f t="shared" si="17"/>
        <v>50091</v>
      </c>
      <c r="BX7" s="53">
        <f t="shared" si="17"/>
        <v>43003</v>
      </c>
      <c r="BY7" s="53">
        <f t="shared" si="17"/>
        <v>8393</v>
      </c>
      <c r="BZ7" s="53">
        <f t="shared" si="17"/>
        <v>56829</v>
      </c>
      <c r="CA7" s="51"/>
      <c r="CB7" s="52">
        <f>CB8</f>
        <v>80.099999999999994</v>
      </c>
      <c r="CC7" s="52">
        <f t="shared" ref="CC7:CK7" si="18">CC8</f>
        <v>82.4</v>
      </c>
      <c r="CD7" s="52">
        <f t="shared" si="18"/>
        <v>81.900000000000006</v>
      </c>
      <c r="CE7" s="52">
        <f t="shared" si="18"/>
        <v>79.2</v>
      </c>
      <c r="CF7" s="52">
        <f t="shared" si="18"/>
        <v>80.2</v>
      </c>
      <c r="CG7" s="52">
        <f t="shared" si="18"/>
        <v>67.8</v>
      </c>
      <c r="CH7" s="52">
        <f t="shared" si="18"/>
        <v>69.900000000000006</v>
      </c>
      <c r="CI7" s="52">
        <f t="shared" si="18"/>
        <v>70.5</v>
      </c>
      <c r="CJ7" s="52">
        <f t="shared" si="18"/>
        <v>70</v>
      </c>
      <c r="CK7" s="52">
        <f t="shared" si="18"/>
        <v>70.099999999999994</v>
      </c>
      <c r="CL7" s="49"/>
      <c r="CM7" s="51">
        <f>CM8</f>
        <v>0</v>
      </c>
      <c r="CN7" s="51">
        <f>CN8</f>
        <v>279200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130.80000000000001</v>
      </c>
      <c r="DL7" s="52">
        <f t="shared" ref="DL7:DT7" si="21">DL8</f>
        <v>118.6</v>
      </c>
      <c r="DM7" s="52">
        <f t="shared" si="21"/>
        <v>73.2</v>
      </c>
      <c r="DN7" s="52">
        <f t="shared" si="21"/>
        <v>90.8</v>
      </c>
      <c r="DO7" s="52">
        <f t="shared" si="21"/>
        <v>116.9</v>
      </c>
      <c r="DP7" s="52">
        <f t="shared" si="21"/>
        <v>389.8</v>
      </c>
      <c r="DQ7" s="52">
        <f t="shared" si="21"/>
        <v>375.9</v>
      </c>
      <c r="DR7" s="52">
        <f t="shared" si="21"/>
        <v>225.3</v>
      </c>
      <c r="DS7" s="52">
        <f t="shared" si="21"/>
        <v>198.3</v>
      </c>
      <c r="DT7" s="52">
        <f t="shared" si="21"/>
        <v>241.3</v>
      </c>
      <c r="DU7" s="49"/>
    </row>
    <row r="8" spans="1:125" s="54" customFormat="1" x14ac:dyDescent="0.2">
      <c r="A8" s="37"/>
      <c r="B8" s="55">
        <v>2022</v>
      </c>
      <c r="C8" s="55">
        <v>360007</v>
      </c>
      <c r="D8" s="55">
        <v>46</v>
      </c>
      <c r="E8" s="55">
        <v>14</v>
      </c>
      <c r="F8" s="55">
        <v>0</v>
      </c>
      <c r="G8" s="55">
        <v>1</v>
      </c>
      <c r="H8" s="55" t="s">
        <v>105</v>
      </c>
      <c r="I8" s="55" t="s">
        <v>106</v>
      </c>
      <c r="J8" s="55" t="s">
        <v>107</v>
      </c>
      <c r="K8" s="55" t="s">
        <v>108</v>
      </c>
      <c r="L8" s="55" t="s">
        <v>109</v>
      </c>
      <c r="M8" s="55" t="s">
        <v>110</v>
      </c>
      <c r="N8" s="55" t="s">
        <v>111</v>
      </c>
      <c r="O8" s="56">
        <v>92.4</v>
      </c>
      <c r="P8" s="57" t="s">
        <v>112</v>
      </c>
      <c r="Q8" s="57" t="s">
        <v>113</v>
      </c>
      <c r="R8" s="58">
        <v>50</v>
      </c>
      <c r="S8" s="57" t="s">
        <v>114</v>
      </c>
      <c r="T8" s="57" t="s">
        <v>115</v>
      </c>
      <c r="U8" s="58">
        <v>5400</v>
      </c>
      <c r="V8" s="58">
        <v>295</v>
      </c>
      <c r="W8" s="58">
        <v>300</v>
      </c>
      <c r="X8" s="57" t="s">
        <v>116</v>
      </c>
      <c r="Y8" s="59">
        <v>142.69999999999999</v>
      </c>
      <c r="Z8" s="59">
        <v>128.1</v>
      </c>
      <c r="AA8" s="59">
        <v>56.8</v>
      </c>
      <c r="AB8" s="59">
        <v>49</v>
      </c>
      <c r="AC8" s="59">
        <v>78.2</v>
      </c>
      <c r="AD8" s="59">
        <v>138.30000000000001</v>
      </c>
      <c r="AE8" s="59">
        <v>129.5</v>
      </c>
      <c r="AF8" s="59">
        <v>112</v>
      </c>
      <c r="AG8" s="59">
        <v>112.4</v>
      </c>
      <c r="AH8" s="59">
        <v>132.1</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81.099999999999994</v>
      </c>
      <c r="BG8" s="59">
        <v>73.2</v>
      </c>
      <c r="BH8" s="59">
        <v>22.3</v>
      </c>
      <c r="BI8" s="59">
        <v>51.1</v>
      </c>
      <c r="BJ8" s="59">
        <v>67.400000000000006</v>
      </c>
      <c r="BK8" s="59">
        <v>59.3</v>
      </c>
      <c r="BL8" s="59">
        <v>54.6</v>
      </c>
      <c r="BM8" s="59">
        <v>13.1</v>
      </c>
      <c r="BN8" s="59">
        <v>25.2</v>
      </c>
      <c r="BO8" s="59">
        <v>37.4</v>
      </c>
      <c r="BP8" s="56">
        <v>35.6</v>
      </c>
      <c r="BQ8" s="60">
        <v>57640</v>
      </c>
      <c r="BR8" s="60">
        <v>52622</v>
      </c>
      <c r="BS8" s="60">
        <v>7822</v>
      </c>
      <c r="BT8" s="61">
        <v>13339</v>
      </c>
      <c r="BU8" s="61">
        <v>31995</v>
      </c>
      <c r="BV8" s="60">
        <v>54124</v>
      </c>
      <c r="BW8" s="60">
        <v>50091</v>
      </c>
      <c r="BX8" s="60">
        <v>43003</v>
      </c>
      <c r="BY8" s="60">
        <v>8393</v>
      </c>
      <c r="BZ8" s="60">
        <v>56829</v>
      </c>
      <c r="CA8" s="58">
        <v>25769</v>
      </c>
      <c r="CB8" s="59">
        <v>80.099999999999994</v>
      </c>
      <c r="CC8" s="59">
        <v>82.4</v>
      </c>
      <c r="CD8" s="59">
        <v>81.900000000000006</v>
      </c>
      <c r="CE8" s="59">
        <v>79.2</v>
      </c>
      <c r="CF8" s="59">
        <v>80.2</v>
      </c>
      <c r="CG8" s="59">
        <v>67.8</v>
      </c>
      <c r="CH8" s="59">
        <v>69.900000000000006</v>
      </c>
      <c r="CI8" s="59">
        <v>70.5</v>
      </c>
      <c r="CJ8" s="59">
        <v>70</v>
      </c>
      <c r="CK8" s="59">
        <v>70.099999999999994</v>
      </c>
      <c r="CL8" s="56">
        <v>57.2</v>
      </c>
      <c r="CM8" s="58">
        <v>0</v>
      </c>
      <c r="CN8" s="58">
        <v>279200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130.80000000000001</v>
      </c>
      <c r="DL8" s="59">
        <v>118.6</v>
      </c>
      <c r="DM8" s="59">
        <v>73.2</v>
      </c>
      <c r="DN8" s="59">
        <v>90.8</v>
      </c>
      <c r="DO8" s="59">
        <v>116.9</v>
      </c>
      <c r="DP8" s="59">
        <v>389.8</v>
      </c>
      <c r="DQ8" s="59">
        <v>375.9</v>
      </c>
      <c r="DR8" s="59">
        <v>225.3</v>
      </c>
      <c r="DS8" s="59">
        <v>198.3</v>
      </c>
      <c r="DT8" s="59">
        <v>241.3</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nonose yoshie</cp:lastModifiedBy>
  <dcterms:created xsi:type="dcterms:W3CDTF">2023-12-05T01:09:31Z</dcterms:created>
  <dcterms:modified xsi:type="dcterms:W3CDTF">2024-01-22T06:29:46Z</dcterms:modified>
  <cp:category/>
</cp:coreProperties>
</file>