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ity-miyoshi.lg.jp\DFSRoot\DFSAllDocuments\0110033\Documents\22.4～財政課\公営企業会計関係\R5年度\R6.1.17【2.7〆】公営企業に係る経営比較分析表（令和４年度決算）の分析等について\三好市回答\"/>
    </mc:Choice>
  </mc:AlternateContent>
  <xr:revisionPtr revIDLastSave="0" documentId="13_ncr:1_{BC9C76ED-120C-44E0-AC50-686449DEB311}" xr6:coauthVersionLast="47" xr6:coauthVersionMax="47" xr10:uidLastSave="{00000000-0000-0000-0000-000000000000}"/>
  <workbookProtection workbookAlgorithmName="SHA-512" workbookHashValue="iKZZ2GYssKsYXJhGgIs/loJ1Bn9by9SvU/7ND+EvDuQxHzhPMBnLtA4uIuzImfRilWNwpclX5BSQ7UyVkxoluw==" workbookSaltValue="tCX0HQIocL2qv+BdY9DWX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BB8" i="4"/>
  <c r="AD8" i="4"/>
  <c r="I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<sst xmlns="http://schemas.openxmlformats.org/spreadsheetml/2006/main" count="247" uniqueCount="121">
  <si>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</si>
  <si>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</si>
  <si>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</si>
  <si>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</si>
  <si>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</si>
  <si>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</si>
  <si>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</si>
  <si>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</si>
  <si>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</si>
  <si>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</si>
  <si>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</si>
  <si>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</si>
  <si>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</si>
  <si>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</si>
  <si>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</si>
  <si>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</si>
  <si>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</si>
  <si>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</si>
  <si>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</si>
  <si>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</si>
  <si>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</si>
  <si>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</si>
  <si>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</si>
  <si>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</si>
  <si>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</si>
  <si>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</si>
  <si>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</si>
  <si>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</si>
  <si>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</si>
  <si>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</si>
  <si>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</si>
  <si>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</si>
  <si>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</si>
  <si>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</si>
  <si>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</si>
  <si>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</si>
  <si>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</si>
  <si>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</si>
  <si>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</si>
  <si>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</si>
  <si>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</si>
  <si>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</si>
  <si>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</si>
  <si>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</si>
  <si>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</si>
  <si>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</si>
  <si>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</si>
  <si>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</si>
  <si>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</si>
  <si>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</si>
  <si>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</si>
  <si>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</si>
  <si>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</si>
  <si>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</si>
  <si>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</si>
  <si>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</si>
  <si>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</si>
  <si>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</si>
  <si>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</si>
  <si>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</si>
  <si>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</si>
  <si>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</si>
  <si>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</si>
  <si>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</si>
  <si>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</si>
  <si>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</si>
  <si>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</si>
  <si>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</si>
  <si>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</si>
  <si>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</si>
  <si>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</si>
  <si>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</si>
  <si>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</si>
  <si>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</si>
  <si>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</si>
  <si>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</si>
  <si>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</si>
  <si>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</si>
  <si>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</si>
  <si>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</si>
  <si>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</si>
  <si>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</si>
  <si>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</si>
  <si>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</si>
  <si>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</si>
  <si>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</si>
  <si>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</si>
  <si>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</si>
  <si>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</si>
  <si>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</si>
  <si>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</si>
  <si>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</si>
  <si>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</si>
  <si>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</si>
  <si>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</si>
  <si>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</si>
  <si>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</si>
  <si>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</si>
  <si>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</si>
  <si>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</si>
  <si>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</si>
  <si>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</si>
  <si>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</si>
  <si>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</si>
  <si>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</si>
  <si>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</si>
  <si>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</si>
  <si>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</si>
  <si>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</si>
  <si>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</si>
  <si>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</si>
  <si>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</si>
  <si>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</si>
  <si>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</si>
  <si>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</si>
  <si>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</si>
  <si>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</si>
  <si>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</si>
  <si>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市が管理する公共浄化槽（市町村設置型）のうち設置後10年以上を経過したものの修繕費用が今後増加する見込。今後は、令和3年度に策定した「三好市公共浄化槽長寿命化計画」に基づいた計画的かつ効率的に改修・修繕を行いながら、公共浄化槽の長寿命化や維持管理負担の平準化を図る必要がある。</t>
    <rPh sb="0" eb="1">
      <t>シ</t>
    </rPh>
    <rPh sb="2" eb="4">
      <t>カンリ</t>
    </rPh>
    <rPh sb="40" eb="42">
      <t>ヒヨウ</t>
    </rPh>
    <rPh sb="43" eb="45">
      <t>コンゴ</t>
    </rPh>
    <rPh sb="45" eb="47">
      <t>ゾウカ</t>
    </rPh>
    <rPh sb="49" eb="51">
      <t>ミコミ</t>
    </rPh>
    <rPh sb="56" eb="58">
      <t>レイワ</t>
    </rPh>
    <rPh sb="59" eb="61">
      <t>ネンド</t>
    </rPh>
    <rPh sb="62" eb="64">
      <t>サクテイ</t>
    </rPh>
    <rPh sb="83" eb="84">
      <t>モト</t>
    </rPh>
    <rPh sb="102" eb="103">
      <t>オコナ</t>
    </rPh>
    <rPh sb="119" eb="121">
      <t>イジ</t>
    </rPh>
    <rPh sb="121" eb="123">
      <t>カンリ</t>
    </rPh>
    <rPh sb="132" eb="134">
      <t>ヒツヨウ</t>
    </rPh>
    <phoneticPr fontId="4"/>
  </si>
  <si>
    <t>平成27年度より、全市において民間活力を導入したPFI方式での公共浄化槽（市町村設置型）の整備及び維持管理を行っており、計画的でスピード感をもった生活排水の適正処理及び汚水処理率の向上に継続的に取り組んでいる。今後も引き続き、持続可能な事業運営に向けて、経費削減や設備の長寿命化に努めていく。</t>
    <rPh sb="93" eb="96">
      <t>ケイゾクテキ</t>
    </rPh>
    <phoneticPr fontId="4"/>
  </si>
  <si>
    <t>令和4年度は収益的収支比率が100％を下回っているが、前年度に比べ数値は改善している。今後は浄化槽の管理基数が増えるにつれ経常的な費用は増加していくが、特に当市ではPFI事業方式による維持管理を行っているため、使用料収入のみでは補えない範囲がある。これらは市の主要施策に必要な経費として、これまで同様に一般会計繰入金で補うことを見込んでいるが、今後は、地方公営企業法に基づく企業会計（一部適用）に移行されるため、今まで以上の経営の健全性や効率性が求められる。</t>
    <rPh sb="46" eb="49">
      <t>ジョウカソウ</t>
    </rPh>
    <rPh sb="50" eb="52">
      <t>カンリ</t>
    </rPh>
    <rPh sb="52" eb="54">
      <t>キスウ</t>
    </rPh>
    <rPh sb="55" eb="56">
      <t>フ</t>
    </rPh>
    <rPh sb="61" eb="64">
      <t>ケイジョウテキ</t>
    </rPh>
    <rPh sb="65" eb="67">
      <t>ヒヨウ</t>
    </rPh>
    <rPh sb="68" eb="70">
      <t>ゾウカ</t>
    </rPh>
    <rPh sb="128" eb="129">
      <t>シ</t>
    </rPh>
    <rPh sb="130" eb="132">
      <t>シュヨウ</t>
    </rPh>
    <rPh sb="132" eb="134">
      <t>シサク</t>
    </rPh>
    <rPh sb="135" eb="137">
      <t>ヒツヨウ</t>
    </rPh>
    <rPh sb="138" eb="140">
      <t>ケイヒ</t>
    </rPh>
    <rPh sb="148" eb="150">
      <t>ドウヨウ</t>
    </rPh>
    <rPh sb="151" eb="153">
      <t>イッパン</t>
    </rPh>
    <rPh sb="153" eb="155">
      <t>カイケイ</t>
    </rPh>
    <rPh sb="155" eb="158">
      <t>クリイレキン</t>
    </rPh>
    <rPh sb="159" eb="160">
      <t>オギナ</t>
    </rPh>
    <rPh sb="164" eb="166">
      <t>ミコ</t>
    </rPh>
    <rPh sb="172" eb="174">
      <t>コンゴ</t>
    </rPh>
    <rPh sb="176" eb="178">
      <t>チホウ</t>
    </rPh>
    <rPh sb="178" eb="180">
      <t>コウエイ</t>
    </rPh>
    <rPh sb="180" eb="182">
      <t>キギョウ</t>
    </rPh>
    <rPh sb="182" eb="183">
      <t>ホウ</t>
    </rPh>
    <rPh sb="184" eb="185">
      <t>モト</t>
    </rPh>
    <rPh sb="187" eb="191">
      <t>キギョウカイケイ</t>
    </rPh>
    <rPh sb="192" eb="194">
      <t>イチブ</t>
    </rPh>
    <rPh sb="194" eb="196">
      <t>テキヨウ</t>
    </rPh>
    <rPh sb="198" eb="200">
      <t>イコウ</t>
    </rPh>
    <rPh sb="206" eb="207">
      <t>イマ</t>
    </rPh>
    <rPh sb="209" eb="211">
      <t>イジョウ</t>
    </rPh>
    <rPh sb="212" eb="214">
      <t>ケイエイ</t>
    </rPh>
    <rPh sb="215" eb="218">
      <t>ケンゼンセイ</t>
    </rPh>
    <rPh sb="219" eb="222">
      <t>コウリツセイ</t>
    </rPh>
    <rPh sb="223" eb="22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</si>
</sst>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D8-436B-B11A-5DBF82E40D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FD8-436B-B11A-5DBF82E40D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C99-4C74-85A6-84AE414649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5C99-4C74-85A6-84AE414649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A7A-4A57-A743-E7DAD052B8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8A7A-4A57-A743-E7DAD052B8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98.88</c:v>
                </c:pt>
                <c:pt idx="1">
                  <c:v>101.25</c:v>
                </c:pt>
                <c:pt idx="2">
                  <c:v>86.8</c:v>
                </c:pt>
                <c:pt idx="3">
                  <c:v>87.44</c:v>
                </c:pt>
                <c:pt idx="4">
                  <c:v>88</c:v>
                </c:pt>
              </c:numCache>
            </c:numRef>
          </c:val>
          <c:extLst>
            <c:ext xmlns:c16="http://schemas.microsoft.com/office/drawing/2014/chart" uri="{C3380CC4-5D6E-409C-BE32-E72D297353CC}">
              <c16:uniqueId val="{00000000-1650-4E58-A205-3A720920DB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0-4E58-A205-3A720920DB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4A-4733-B49F-21829CE6A9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4A-4733-B49F-21829CE6A9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92-4672-A655-1AB5462C41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92-4672-A655-1AB5462C41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74-439D-8533-C89996B7BD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74-439D-8533-C89996B7BD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5-48F0-B475-D189A5C6A2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5-48F0-B475-D189A5C6A2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931.99</c:v>
                </c:pt>
                <c:pt idx="1">
                  <c:v>809.58</c:v>
                </c:pt>
                <c:pt idx="2">
                  <c:v>782.29</c:v>
                </c:pt>
                <c:pt idx="3">
                  <c:v>833.42</c:v>
                </c:pt>
                <c:pt idx="4">
                  <c:v>731.35</c:v>
                </c:pt>
              </c:numCache>
            </c:numRef>
          </c:val>
          <c:extLst>
            <c:ext xmlns:c16="http://schemas.microsoft.com/office/drawing/2014/chart" uri="{C3380CC4-5D6E-409C-BE32-E72D297353CC}">
              <c16:uniqueId val="{00000000-E77D-4B8D-9831-4A8F0DE904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77D-4B8D-9831-4A8F0DE904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81.83</c:v>
                </c:pt>
                <c:pt idx="1">
                  <c:v>82.15</c:v>
                </c:pt>
                <c:pt idx="2">
                  <c:v>83.74</c:v>
                </c:pt>
                <c:pt idx="3">
                  <c:v>84.2</c:v>
                </c:pt>
                <c:pt idx="4">
                  <c:v>83.67</c:v>
                </c:pt>
              </c:numCache>
            </c:numRef>
          </c:val>
          <c:extLst>
            <c:ext xmlns:c16="http://schemas.microsoft.com/office/drawing/2014/chart" uri="{C3380CC4-5D6E-409C-BE32-E72D297353CC}">
              <c16:uniqueId val="{00000000-A0C7-40E2-8CD7-378BEF0058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A0C7-40E2-8CD7-378BEF0058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207.34</c:v>
                </c:pt>
                <c:pt idx="1">
                  <c:v>207.39</c:v>
                </c:pt>
                <c:pt idx="2">
                  <c:v>213.34</c:v>
                </c:pt>
                <c:pt idx="3">
                  <c:v>200.45</c:v>
                </c:pt>
                <c:pt idx="4">
                  <c:v>202.47</c:v>
                </c:pt>
              </c:numCache>
            </c:numRef>
          </c:val>
          <c:extLst>
            <c:ext xmlns:c16="http://schemas.microsoft.com/office/drawing/2014/chart" uri="{C3380CC4-5D6E-409C-BE32-E72D297353CC}">
              <c16:uniqueId val="{00000000-4914-496A-A22C-E17091956C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4914-496A-A22C-E17091956C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N4" zoomScaleNormal="90" zoomScaleSheetLayoutView="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三好市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23530</v>
      </c>
      <c r="AM8" s="37"/>
      <c r="AN8" s="37"/>
      <c r="AO8" s="37"/>
      <c r="AP8" s="37"/>
      <c r="AQ8" s="37"/>
      <c r="AR8" s="37"/>
      <c r="AS8" s="37"/>
      <c r="AT8" s="38">
        <f>データ!T6</f>
        <v>721.42</v>
      </c>
      <c r="AU8" s="38"/>
      <c r="AV8" s="38"/>
      <c r="AW8" s="38"/>
      <c r="AX8" s="38"/>
      <c r="AY8" s="38"/>
      <c r="AZ8" s="38"/>
      <c r="BA8" s="38"/>
      <c r="BB8" s="38">
        <f>データ!U6</f>
        <v>32.619999999999997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14.9</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3467</v>
      </c>
      <c r="AM10" s="37"/>
      <c r="AN10" s="37"/>
      <c r="AO10" s="37"/>
      <c r="AP10" s="37"/>
      <c r="AQ10" s="37"/>
      <c r="AR10" s="37"/>
      <c r="AS10" s="37"/>
      <c r="AT10" s="38">
        <f>データ!W6</f>
        <v>209.72</v>
      </c>
      <c r="AU10" s="38"/>
      <c r="AV10" s="38"/>
      <c r="AW10" s="38"/>
      <c r="AX10" s="38"/>
      <c r="AY10" s="38"/>
      <c r="AZ10" s="38"/>
      <c r="BA10" s="38"/>
      <c r="BB10" s="38">
        <f>データ!X6</f>
        <v>16.53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45</v>
      </c>
      <c r="O86" s="12" t="str">
        <f>データ!EO6</f>
        <v>【-】</v>
      </c>
    </row>
  </sheetData>
  <sheetProtection algorithmName="SHA-512" hashValue="D34CxzzrqEhMgAO2jOZKe9F4ZUqAdj834ZzkRrMroJ2cxXpi9Gbdq+TnhGuvxC287Lnh3Xe2qRut1Kkz71yk+A==" saltValue="ehZp6EJlWg40KTaPpH/ys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362085</v>
      </c>
      <c r="D6" s="19">
        <f t="shared" si="3"/>
        <v>47</v>
      </c>
      <c r="E6" s="19">
        <f t="shared" si="3"/>
        <v>18</v>
      </c>
      <c r="F6" s="19">
        <f t="shared" si="3"/>
        <v>0</v>
      </c>
      <c r="G6" s="19">
        <f t="shared" si="3"/>
        <v>0</v>
      </c>
      <c r="H6" s="19" t="str">
        <f t="shared" si="3"/>
        <v>徳島県　三好市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14.9</v>
      </c>
      <c r="Q6" s="20">
        <f t="shared" si="3"/>
        <v>100</v>
      </c>
      <c r="R6" s="20">
        <f t="shared" si="3"/>
        <v>3850</v>
      </c>
      <c r="S6" s="20">
        <f t="shared" si="3"/>
        <v>23530</v>
      </c>
      <c r="T6" s="20">
        <f t="shared" si="3"/>
        <v>721.42</v>
      </c>
      <c r="U6" s="20">
        <f t="shared" si="3"/>
        <v>32.619999999999997</v>
      </c>
      <c r="V6" s="20">
        <f t="shared" si="3"/>
        <v>3467</v>
      </c>
      <c r="W6" s="20">
        <f t="shared" si="3"/>
        <v>209.72</v>
      </c>
      <c r="X6" s="20">
        <f t="shared" si="3"/>
        <v>16.53</v>
      </c>
      <c r="Y6" s="21">
        <f>IF(Y7="",NA(),Y7)</f>
        <v>98.88</v>
      </c>
      <c r="Z6" s="21">
        <f t="shared" ref="Z6:AH6" si="4">IF(Z7="",NA(),Z7)</f>
        <v>101.25</v>
      </c>
      <c r="AA6" s="21">
        <f t="shared" si="4"/>
        <v>86.8</v>
      </c>
      <c r="AB6" s="21">
        <f t="shared" si="4"/>
        <v>87.44</v>
      </c>
      <c r="AC6" s="21">
        <f t="shared" si="4"/>
        <v>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931.99</v>
      </c>
      <c r="BG6" s="21">
        <f t="shared" ref="BG6:BO6" si="7">IF(BG7="",NA(),BG7)</f>
        <v>809.58</v>
      </c>
      <c r="BH6" s="21">
        <f t="shared" si="7"/>
        <v>782.29</v>
      </c>
      <c r="BI6" s="21">
        <f t="shared" si="7"/>
        <v>833.42</v>
      </c>
      <c r="BJ6" s="21">
        <f t="shared" si="7"/>
        <v>731.35</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81.83</v>
      </c>
      <c r="BR6" s="21">
        <f t="shared" ref="BR6:BZ6" si="8">IF(BR7="",NA(),BR7)</f>
        <v>82.15</v>
      </c>
      <c r="BS6" s="21">
        <f t="shared" si="8"/>
        <v>83.74</v>
      </c>
      <c r="BT6" s="21">
        <f t="shared" si="8"/>
        <v>84.2</v>
      </c>
      <c r="BU6" s="21">
        <f t="shared" si="8"/>
        <v>83.67</v>
      </c>
      <c r="BV6" s="21">
        <f t="shared" si="8"/>
        <v>55.85</v>
      </c>
      <c r="BW6" s="21">
        <f t="shared" si="8"/>
        <v>62.5</v>
      </c>
      <c r="BX6" s="21">
        <f t="shared" si="8"/>
        <v>60.59</v>
      </c>
      <c r="BY6" s="21">
        <f t="shared" si="8"/>
        <v>60</v>
      </c>
      <c r="BZ6" s="21">
        <f t="shared" si="8"/>
        <v>59.01</v>
      </c>
      <c r="CA6" s="20" t="str">
        <f>IF(CA7="","",IF(CA7="-","【-】","【"&amp;SUBSTITUTE(TEXT(CA7,"#,##0.00"),"-","△")&amp;"】"))</f>
        <v>【57.03】</v>
      </c>
      <c r="CB6" s="21">
        <f>IF(CB7="",NA(),CB7)</f>
        <v>207.34</v>
      </c>
      <c r="CC6" s="21">
        <f t="shared" ref="CC6:CK6" si="9">IF(CC7="",NA(),CC7)</f>
        <v>207.39</v>
      </c>
      <c r="CD6" s="21">
        <f t="shared" si="9"/>
        <v>213.34</v>
      </c>
      <c r="CE6" s="21">
        <f t="shared" si="9"/>
        <v>200.45</v>
      </c>
      <c r="CF6" s="21">
        <f t="shared" si="9"/>
        <v>202.47</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54.93</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362085</v>
      </c>
      <c r="D7" s="23">
        <v>47</v>
      </c>
      <c r="E7" s="23">
        <v>18</v>
      </c>
      <c r="F7" s="23">
        <v>0</v>
      </c>
      <c r="G7" s="23">
        <v>0</v>
      </c>
      <c r="H7" s="23" t="s">
        <v>99</v>
      </c>
      <c r="I7" s="23" t="s">
        <v>100</v>
      </c>
      <c r="J7" s="23" t="s">
        <v>101</v>
      </c>
      <c r="K7" s="23" t="s">
        <v>102</v>
      </c>
      <c r="L7" s="23" t="s">
        <v>103</v>
      </c>
      <c r="M7" s="23" t="s">
        <v>104</v>
      </c>
      <c r="N7" s="24" t="s">
        <v>105</v>
      </c>
      <c r="O7" s="24" t="s">
        <v>106</v>
      </c>
      <c r="P7" s="24">
        <v>14.9</v>
      </c>
      <c r="Q7" s="24">
        <v>100</v>
      </c>
      <c r="R7" s="24">
        <v>3850</v>
      </c>
      <c r="S7" s="24">
        <v>23530</v>
      </c>
      <c r="T7" s="24">
        <v>721.42</v>
      </c>
      <c r="U7" s="24">
        <v>32.619999999999997</v>
      </c>
      <c r="V7" s="24">
        <v>3467</v>
      </c>
      <c r="W7" s="24">
        <v>209.72</v>
      </c>
      <c r="X7" s="24">
        <v>16.53</v>
      </c>
      <c r="Y7" s="24">
        <v>98.88</v>
      </c>
      <c r="Z7" s="24">
        <v>101.25</v>
      </c>
      <c r="AA7" s="24">
        <v>86.8</v>
      </c>
      <c r="AB7" s="24">
        <v>87.44</v>
      </c>
      <c r="AC7" s="24">
        <v>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931.99</v>
      </c>
      <c r="BG7" s="24">
        <v>809.58</v>
      </c>
      <c r="BH7" s="24">
        <v>782.29</v>
      </c>
      <c r="BI7" s="24">
        <v>833.42</v>
      </c>
      <c r="BJ7" s="24">
        <v>731.35</v>
      </c>
      <c r="BK7" s="24">
        <v>386.46</v>
      </c>
      <c r="BL7" s="24">
        <v>270.57</v>
      </c>
      <c r="BM7" s="24">
        <v>294.27</v>
      </c>
      <c r="BN7" s="24">
        <v>294.08999999999997</v>
      </c>
      <c r="BO7" s="24">
        <v>294.08999999999997</v>
      </c>
      <c r="BP7" s="24">
        <v>307.39</v>
      </c>
      <c r="BQ7" s="24">
        <v>81.83</v>
      </c>
      <c r="BR7" s="24">
        <v>82.15</v>
      </c>
      <c r="BS7" s="24">
        <v>83.74</v>
      </c>
      <c r="BT7" s="24">
        <v>84.2</v>
      </c>
      <c r="BU7" s="24">
        <v>83.67</v>
      </c>
      <c r="BV7" s="24">
        <v>55.85</v>
      </c>
      <c r="BW7" s="24">
        <v>62.5</v>
      </c>
      <c r="BX7" s="24">
        <v>60.59</v>
      </c>
      <c r="BY7" s="24">
        <v>60</v>
      </c>
      <c r="BZ7" s="24">
        <v>59.01</v>
      </c>
      <c r="CA7" s="24">
        <v>57.03</v>
      </c>
      <c r="CB7" s="24">
        <v>207.34</v>
      </c>
      <c r="CC7" s="24">
        <v>207.39</v>
      </c>
      <c r="CD7" s="24">
        <v>213.34</v>
      </c>
      <c r="CE7" s="24">
        <v>200.45</v>
      </c>
      <c r="CF7" s="24">
        <v>202.47</v>
      </c>
      <c r="CG7" s="24">
        <v>287.91000000000003</v>
      </c>
      <c r="CH7" s="24">
        <v>269.33</v>
      </c>
      <c r="CI7" s="24">
        <v>280.23</v>
      </c>
      <c r="CJ7" s="24">
        <v>282.70999999999998</v>
      </c>
      <c r="CK7" s="24">
        <v>291.82</v>
      </c>
      <c r="CL7" s="24">
        <v>294.83</v>
      </c>
      <c r="CM7" s="24">
        <v>100</v>
      </c>
      <c r="CN7" s="24">
        <v>100</v>
      </c>
      <c r="CO7" s="24">
        <v>100</v>
      </c>
      <c r="CP7" s="24">
        <v>100</v>
      </c>
      <c r="CQ7" s="24">
        <v>100</v>
      </c>
      <c r="CR7" s="24">
        <v>54.93</v>
      </c>
      <c r="CS7" s="24">
        <v>59.64</v>
      </c>
      <c r="CT7" s="24">
        <v>58.19</v>
      </c>
      <c r="CU7" s="24">
        <v>56.52</v>
      </c>
      <c r="CV7" s="24">
        <v>88.45</v>
      </c>
      <c r="CW7" s="24">
        <v>84.27</v>
      </c>
      <c r="CX7" s="24">
        <v>100</v>
      </c>
      <c r="CY7" s="24">
        <v>100</v>
      </c>
      <c r="CZ7" s="24">
        <v>100</v>
      </c>
      <c r="DA7" s="24">
        <v>100</v>
      </c>
      <c r="DB7" s="24">
        <v>100</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MiyoshiCity</cp:lastModifiedBy>
  <cp:lastPrinted>2024-02-07T07:02:57Z</cp:lastPrinted>
  <dcterms:created xsi:type="dcterms:W3CDTF">2023-12-12T03:00:47Z</dcterms:created>
  <dcterms:modified xsi:type="dcterms:W3CDTF">2024-02-07T07:02:59Z</dcterms:modified>
  <cp:category/>
</cp:coreProperties>
</file>