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総務課\大谷さんデスクトップ\★R5\4.公営企業\20240117【0207〆】公営企業に係る経営比較分析表（令和４年度決算）の分析等について\【経営比較分析表】14_那賀町\"/>
    </mc:Choice>
  </mc:AlternateContent>
  <xr:revisionPtr revIDLastSave="0" documentId="13_ncr:1_{ACC5BD9F-8A5C-4E1C-A6A5-F601DD6DD406}" xr6:coauthVersionLast="45" xr6:coauthVersionMax="47" xr10:uidLastSave="{00000000-0000-0000-0000-000000000000}"/>
  <workbookProtection workbookAlgorithmName="SHA-512" workbookHashValue="y1Djmurz47WeOadc8uqtJJCfZqsliHRJ6NDgyiuQLuB+jDQsVOBxBR1BeFF0gXgN/3FFAgcjxkc1ko+4aj+FTA==" workbookSaltValue="afm2S59n58mk3PoDSPwvr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D10" i="4"/>
  <c r="I10"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<sst xmlns="http://schemas.openxmlformats.org/spreadsheetml/2006/main" count="236" uniqueCount="120">
  <si>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</si>
  <si>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</si>
  <si>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</si>
  <si>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</si>
  <si>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</si>
  <si>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</si>
  <si>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</si>
  <si>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</si>
  <si>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</si>
  <si>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</si>
  <si>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</si>
  <si>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</si>
  <si>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</si>
  <si>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</si>
  <si>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</si>
  <si>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</si>
  <si>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</si>
  <si>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</si>
  <si>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</si>
  <si>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</si>
  <si>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</si>
  <si>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</si>
  <si>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</si>
  <si>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</si>
  <si>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</si>
  <si>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</si>
  <si>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</si>
  <si>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</si>
  <si>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</si>
  <si>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</si>
  <si>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</si>
  <si>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</si>
  <si>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</si>
  <si>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</si>
  <si>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</si>
  <si>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</si>
  <si>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</si>
  <si>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</si>
  <si>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</si>
  <si>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</si>
  <si>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</si>
  <si>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</si>
  <si>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</si>
  <si>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</si>
  <si>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</si>
  <si>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</si>
  <si>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</si>
  <si>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</si>
  <si>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</si>
  <si>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</si>
  <si>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</si>
  <si>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</si>
  <si>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</si>
  <si>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</si>
  <si>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</si>
  <si>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</si>
  <si>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</si>
  <si>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</si>
  <si>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</si>
  <si>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</si>
  <si>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</si>
  <si>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</si>
  <si>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</si>
  <si>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</si>
  <si>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</si>
  <si>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</si>
  <si>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</si>
  <si>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</si>
  <si>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</si>
  <si>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</si>
  <si>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</si>
  <si>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</si>
  <si>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</si>
  <si>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</si>
  <si>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</si>
  <si>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</si>
  <si>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</si>
  <si>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</si>
  <si>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</si>
  <si>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</si>
  <si>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</si>
  <si>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</si>
  <si>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</si>
  <si>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</si>
  <si>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</si>
  <si>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</si>
  <si>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</si>
  <si>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</si>
  <si>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</si>
  <si>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</si>
  <si>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</si>
  <si>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</si>
  <si>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</si>
  <si>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</si>
  <si>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</si>
  <si>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</si>
  <si>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</si>
  <si>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</si>
  <si>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</si>
  <si>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</si>
  <si>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</si>
  <si>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</si>
  <si>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</si>
  <si>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</si>
  <si>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</si>
  <si>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</si>
  <si>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</si>
  <si>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</si>
  <si>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</si>
  <si>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</si>
  <si>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</si>
  <si>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</si>
  <si>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</si>
  <si>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</si>
  <si>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</si>
  <si>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</si>
  <si>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</si>
  <si>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2. 老朽化の状況
③管渠改善率
　当該指標は、当該年度に更新した管渠延長を割合を示したもので管渠の更新ペースを把握できるものである。
耐用年数50年に達していないため更新していない。</t>
    <rPh sb="11" eb="13">
      <t>カンキョ</t>
    </rPh>
    <rPh sb="13" eb="16">
      <t>カイゼンリツ</t>
    </rPh>
    <rPh sb="18" eb="22">
      <t>トウガイシヒョウ</t>
    </rPh>
    <rPh sb="24" eb="26">
      <t>トウガイ</t>
    </rPh>
    <rPh sb="26" eb="28">
      <t>ネンド</t>
    </rPh>
    <rPh sb="29" eb="31">
      <t>コウシン</t>
    </rPh>
    <rPh sb="33" eb="35">
      <t>カンキョ</t>
    </rPh>
    <rPh sb="35" eb="37">
      <t>エンチョウ</t>
    </rPh>
    <rPh sb="38" eb="40">
      <t>ワリアイ</t>
    </rPh>
    <rPh sb="41" eb="42">
      <t>シメ</t>
    </rPh>
    <rPh sb="47" eb="49">
      <t>カンキョ</t>
    </rPh>
    <rPh sb="50" eb="52">
      <t>コウシン</t>
    </rPh>
    <rPh sb="56" eb="58">
      <t>ハアク</t>
    </rPh>
    <rPh sb="68" eb="70">
      <t>タイヨウ</t>
    </rPh>
    <rPh sb="70" eb="72">
      <t>ネンスウ</t>
    </rPh>
    <rPh sb="74" eb="75">
      <t>ネン</t>
    </rPh>
    <rPh sb="76" eb="77">
      <t>タッ</t>
    </rPh>
    <rPh sb="84" eb="86">
      <t>コウシン</t>
    </rPh>
    <phoneticPr fontId="4"/>
  </si>
  <si>
    <t>　山間の集落で、少子高齢の影響で今後、使用料の減少や施設老朽化による更新等により経営悪化が見込まれる。経営改善のため、利用者の加入促進や維持管理の適正化により一層のコスト縮減に努めるとともに、計画的な更新を進めていかなければならない。</t>
    <rPh sb="1" eb="3">
      <t>ヤマアイ</t>
    </rPh>
    <rPh sb="4" eb="6">
      <t>シュウラク</t>
    </rPh>
    <rPh sb="8" eb="12">
      <t>ショウシコウレイ</t>
    </rPh>
    <rPh sb="13" eb="15">
      <t>エイキョウ</t>
    </rPh>
    <rPh sb="68" eb="72">
      <t>イジカンリ</t>
    </rPh>
    <rPh sb="73" eb="76">
      <t>テキセイカ</t>
    </rPh>
    <phoneticPr fontId="4"/>
  </si>
  <si>
    <t>①収益的収支比率について
　当該指標は、100％以上で単年度の収支が黒字であることを示し、100％未満の場合は単年度収支が赤字であることを示しており、当会計は若干ながら使用料収入だけで賄えておらず、一般会計からの繰入を行っている。
④企業債残高対象事業規模比率
　当該指標は、使用料収入に対する企業債残高の割合であり、企業債残高の規模を表しています。企業債残高が少なくなるほど率が低いとなるため、年々減少傾向にありますが依然高い状態である。
⑤経費回収率
　当該指標は、使用料で回収すべき経費をどの程度使用料で賄えているかを表しており、当会計は、使用料収入のみで補えておらず、一般会計からの繰入を行っている。
⑥汚水処理原価
　当該指標は、有収水量１㎥あたりの汚水処理に要した費用汚水処理にかかるコストを表したものであり、R4はR3よりより若干下がったものの、汚水処理原価は高いままである。
⑦施設利用率
　当該指標は、施設設備が一日に対応可能な処理能力に対する、一日平均処理水量の割合の表示であり、当会計は、限られた山間の集落の汚水処理を補っており、少子高齢の影響を受けている。
⑧水洗化率
　当該指標は、実際に水洗化トイレを設置し汚水処理を行っている割合を表示したものであり、類似団体に比べ高い種順で維持しており、汚水処理が適正にできていることを示す。</t>
    <rPh sb="1" eb="4">
      <t>シュウエキテキ</t>
    </rPh>
    <rPh sb="4" eb="6">
      <t>シュウシ</t>
    </rPh>
    <rPh sb="6" eb="8">
      <t>ヒリツ</t>
    </rPh>
    <rPh sb="14" eb="16">
      <t>トウガイ</t>
    </rPh>
    <rPh sb="16" eb="18">
      <t>シヒョウ</t>
    </rPh>
    <rPh sb="24" eb="26">
      <t>イジョウ</t>
    </rPh>
    <rPh sb="27" eb="30">
      <t>タンネンド</t>
    </rPh>
    <rPh sb="31" eb="33">
      <t>シュウシ</t>
    </rPh>
    <rPh sb="34" eb="36">
      <t>クロジ</t>
    </rPh>
    <rPh sb="42" eb="43">
      <t>シメ</t>
    </rPh>
    <rPh sb="49" eb="51">
      <t>ミマン</t>
    </rPh>
    <rPh sb="52" eb="54">
      <t>バアイ</t>
    </rPh>
    <rPh sb="55" eb="58">
      <t>タンネンド</t>
    </rPh>
    <rPh sb="58" eb="60">
      <t>シュウシ</t>
    </rPh>
    <rPh sb="61" eb="63">
      <t>アカジ</t>
    </rPh>
    <rPh sb="69" eb="70">
      <t>シメ</t>
    </rPh>
    <rPh sb="75" eb="76">
      <t>トウ</t>
    </rPh>
    <rPh sb="76" eb="78">
      <t>カイケイ</t>
    </rPh>
    <rPh sb="79" eb="81">
      <t>ジャッカン</t>
    </rPh>
    <rPh sb="84" eb="89">
      <t>シヨウリョウシュウニュウ</t>
    </rPh>
    <rPh sb="92" eb="93">
      <t>マカナ</t>
    </rPh>
    <rPh sb="99" eb="103">
      <t>イッパンカイケイ</t>
    </rPh>
    <rPh sb="109" eb="110">
      <t>オコナ</t>
    </rPh>
    <rPh sb="117" eb="120">
      <t>キギョウサイ</t>
    </rPh>
    <rPh sb="120" eb="122">
      <t>ザンダカ</t>
    </rPh>
    <rPh sb="122" eb="124">
      <t>タイショウ</t>
    </rPh>
    <rPh sb="124" eb="130">
      <t>ジギョウキボヒリツ</t>
    </rPh>
    <rPh sb="132" eb="136">
      <t>トウガイシヒョウ</t>
    </rPh>
    <rPh sb="138" eb="143">
      <t>シヨウリョウシュウニュウ</t>
    </rPh>
    <rPh sb="144" eb="145">
      <t>タイ</t>
    </rPh>
    <rPh sb="147" eb="150">
      <t>キギョウサイ</t>
    </rPh>
    <rPh sb="150" eb="152">
      <t>ザンダカ</t>
    </rPh>
    <rPh sb="153" eb="155">
      <t>ワリアイ</t>
    </rPh>
    <rPh sb="159" eb="164">
      <t>キギョウサイザンダカ</t>
    </rPh>
    <rPh sb="165" eb="167">
      <t>キボ</t>
    </rPh>
    <rPh sb="168" eb="169">
      <t>アラワ</t>
    </rPh>
    <rPh sb="175" eb="178">
      <t>キギョウサイ</t>
    </rPh>
    <rPh sb="178" eb="180">
      <t>ザンダカ</t>
    </rPh>
    <rPh sb="181" eb="182">
      <t>スク</t>
    </rPh>
    <rPh sb="188" eb="189">
      <t>リツ</t>
    </rPh>
    <rPh sb="190" eb="191">
      <t>ヒク</t>
    </rPh>
    <rPh sb="198" eb="200">
      <t>ネンネン</t>
    </rPh>
    <rPh sb="200" eb="202">
      <t>ゲンショウ</t>
    </rPh>
    <rPh sb="202" eb="204">
      <t>ケイコウ</t>
    </rPh>
    <rPh sb="210" eb="212">
      <t>イゼン</t>
    </rPh>
    <rPh sb="212" eb="213">
      <t>タカ</t>
    </rPh>
    <rPh sb="214" eb="216">
      <t>ジョウタイ</t>
    </rPh>
    <rPh sb="222" eb="227">
      <t>ケイヒカイシュウリツ</t>
    </rPh>
    <rPh sb="229" eb="233">
      <t>トウガイシヒョウ</t>
    </rPh>
    <rPh sb="235" eb="238">
      <t>シヨウリョウ</t>
    </rPh>
    <rPh sb="239" eb="241">
      <t>カイシュウ</t>
    </rPh>
    <rPh sb="244" eb="246">
      <t>ケイヒ</t>
    </rPh>
    <rPh sb="249" eb="251">
      <t>テイド</t>
    </rPh>
    <rPh sb="251" eb="254">
      <t>シヨウリョウ</t>
    </rPh>
    <rPh sb="255" eb="256">
      <t>マカナ</t>
    </rPh>
    <rPh sb="262" eb="263">
      <t>アラワ</t>
    </rPh>
    <rPh sb="268" eb="269">
      <t>トウ</t>
    </rPh>
    <rPh sb="269" eb="271">
      <t>カイケイ</t>
    </rPh>
    <rPh sb="273" eb="276">
      <t>シヨウリョウ</t>
    </rPh>
    <rPh sb="276" eb="278">
      <t>シュウニュウ</t>
    </rPh>
    <rPh sb="281" eb="282">
      <t>オギナ</t>
    </rPh>
    <rPh sb="288" eb="292">
      <t>イッパンカイケイ</t>
    </rPh>
    <rPh sb="306" eb="312">
      <t>オスイショリゲンカ</t>
    </rPh>
    <rPh sb="314" eb="318">
      <t>トウガイシヒョウ</t>
    </rPh>
    <rPh sb="320" eb="321">
      <t>ユウ</t>
    </rPh>
    <rPh sb="321" eb="322">
      <t>シュウ</t>
    </rPh>
    <rPh sb="322" eb="324">
      <t>スイリョウ</t>
    </rPh>
    <rPh sb="330" eb="334">
      <t>オスイショリ</t>
    </rPh>
    <rPh sb="335" eb="336">
      <t>ヨウ</t>
    </rPh>
    <rPh sb="338" eb="340">
      <t>ヒヨウ</t>
    </rPh>
    <rPh sb="340" eb="344">
      <t>オスイショリ</t>
    </rPh>
    <rPh sb="352" eb="353">
      <t>アラワ</t>
    </rPh>
    <rPh sb="370" eb="372">
      <t>ジャッカン</t>
    </rPh>
    <rPh sb="372" eb="373">
      <t>サ</t>
    </rPh>
    <rPh sb="380" eb="386">
      <t>オスイショリゲンカ</t>
    </rPh>
    <rPh sb="387" eb="388">
      <t>タカ</t>
    </rPh>
    <rPh sb="397" eb="402">
      <t>シセツリヨウリツ</t>
    </rPh>
    <rPh sb="404" eb="408">
      <t>トウガイシヒョウ</t>
    </rPh>
    <rPh sb="410" eb="412">
      <t>シセツ</t>
    </rPh>
    <rPh sb="412" eb="414">
      <t>セツビ</t>
    </rPh>
    <rPh sb="415" eb="417">
      <t>イチニチ</t>
    </rPh>
    <rPh sb="418" eb="422">
      <t>タイオウカノウ</t>
    </rPh>
    <rPh sb="423" eb="427">
      <t>ショリノウリョク</t>
    </rPh>
    <rPh sb="428" eb="429">
      <t>タイ</t>
    </rPh>
    <rPh sb="432" eb="436">
      <t>イチニチヘイキン</t>
    </rPh>
    <rPh sb="436" eb="440">
      <t>ショリスイリョウ</t>
    </rPh>
    <rPh sb="441" eb="443">
      <t>ワリアイ</t>
    </rPh>
    <rPh sb="444" eb="446">
      <t>ヒョウジ</t>
    </rPh>
    <rPh sb="450" eb="451">
      <t>トウ</t>
    </rPh>
    <rPh sb="451" eb="453">
      <t>カイケイ</t>
    </rPh>
    <rPh sb="455" eb="456">
      <t>カギ</t>
    </rPh>
    <rPh sb="459" eb="461">
      <t>ヤマアイ</t>
    </rPh>
    <rPh sb="462" eb="464">
      <t>シュウラク</t>
    </rPh>
    <rPh sb="465" eb="469">
      <t>オスイショリ</t>
    </rPh>
    <rPh sb="470" eb="471">
      <t>オギナ</t>
    </rPh>
    <rPh sb="476" eb="480">
      <t>ショウシコウレイ</t>
    </rPh>
    <rPh sb="481" eb="483">
      <t>エイキョウ</t>
    </rPh>
    <rPh sb="484" eb="485">
      <t>ウ</t>
    </rPh>
    <rPh sb="492" eb="496">
      <t>スイセンカリツ</t>
    </rPh>
    <rPh sb="498" eb="502">
      <t>トウガイシヒョウ</t>
    </rPh>
    <rPh sb="504" eb="506">
      <t>ジッサイ</t>
    </rPh>
    <rPh sb="507" eb="510">
      <t>スイセンカ</t>
    </rPh>
    <rPh sb="514" eb="516">
      <t>セッチ</t>
    </rPh>
    <rPh sb="517" eb="521">
      <t>オスイショリ</t>
    </rPh>
    <rPh sb="522" eb="523">
      <t>オコナ</t>
    </rPh>
    <rPh sb="527" eb="529">
      <t>ワリアイ</t>
    </rPh>
    <rPh sb="530" eb="532">
      <t>ヒョウジ</t>
    </rPh>
    <rPh sb="540" eb="544">
      <t>ルイジダンタイ</t>
    </rPh>
    <rPh sb="545" eb="546">
      <t>クラ</t>
    </rPh>
    <rPh sb="547" eb="548">
      <t>タカ</t>
    </rPh>
    <rPh sb="549" eb="551">
      <t>シュジュン</t>
    </rPh>
    <rPh sb="552" eb="554">
      <t>イジ</t>
    </rPh>
    <rPh sb="559" eb="563">
      <t>オスイショリ</t>
    </rPh>
    <rPh sb="564" eb="566">
      <t>テキセイ</t>
    </rPh>
    <rPh sb="575" eb="576">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</si>
</sst>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7A-41BE-8FB5-5ADFFC4015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7A-41BE-8FB5-5ADFFC4015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c:v>
                </c:pt>
                <c:pt idx="1">
                  <c:v>30</c:v>
                </c:pt>
                <c:pt idx="2">
                  <c:v>32.86</c:v>
                </c:pt>
                <c:pt idx="3">
                  <c:v>32.86</c:v>
                </c:pt>
                <c:pt idx="4">
                  <c:v>30</c:v>
                </c:pt>
              </c:numCache>
            </c:numRef>
          </c:val>
          <c:extLst>
            <c:ext xmlns:c16="http://schemas.microsoft.com/office/drawing/2014/chart" uri="{C3380CC4-5D6E-409C-BE32-E72D297353CC}">
              <c16:uniqueId val="{00000000-C069-46F8-8A6C-3350FDDE04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C069-46F8-8A6C-3350FDDE04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94.05</c:v>
                </c:pt>
                <c:pt idx="1">
                  <c:v>92.59</c:v>
                </c:pt>
                <c:pt idx="2">
                  <c:v>92.21</c:v>
                </c:pt>
                <c:pt idx="3">
                  <c:v>93.06</c:v>
                </c:pt>
                <c:pt idx="4">
                  <c:v>92.75</c:v>
                </c:pt>
              </c:numCache>
            </c:numRef>
          </c:val>
          <c:extLst>
            <c:ext xmlns:c16="http://schemas.microsoft.com/office/drawing/2014/chart" uri="{C3380CC4-5D6E-409C-BE32-E72D297353CC}">
              <c16:uniqueId val="{00000000-5FAC-4E05-AF9B-FB6F8E6FD2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5FAC-4E05-AF9B-FB6F8E6FD2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98.29</c:v>
                </c:pt>
                <c:pt idx="1">
                  <c:v>107.88</c:v>
                </c:pt>
                <c:pt idx="2">
                  <c:v>95.63</c:v>
                </c:pt>
                <c:pt idx="3">
                  <c:v>94.39</c:v>
                </c:pt>
                <c:pt idx="4">
                  <c:v>94.67</c:v>
                </c:pt>
              </c:numCache>
            </c:numRef>
          </c:val>
          <c:extLst>
            <c:ext xmlns:c16="http://schemas.microsoft.com/office/drawing/2014/chart" uri="{C3380CC4-5D6E-409C-BE32-E72D297353CC}">
              <c16:uniqueId val="{00000000-FE49-4D5C-AD95-CC3B7877D3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9-4D5C-AD95-CC3B7877D3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F1-4863-971A-708E94B022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F1-4863-971A-708E94B022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AA-4F4D-9A1F-EC0D000CCF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AA-4F4D-9A1F-EC0D000CCF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7-46DB-999B-EA55FA5C69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7-46DB-999B-EA55FA5C69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B8-4E55-8C06-86292FE2C5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B8-4E55-8C06-86292FE2C5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1714.18</c:v>
                </c:pt>
                <c:pt idx="1">
                  <c:v>1588.96</c:v>
                </c:pt>
                <c:pt idx="2">
                  <c:v>1513.17</c:v>
                </c:pt>
                <c:pt idx="3">
                  <c:v>1417.55</c:v>
                </c:pt>
                <c:pt idx="4">
                  <c:v>1308.3900000000001</c:v>
                </c:pt>
              </c:numCache>
            </c:numRef>
          </c:val>
          <c:extLst>
            <c:ext xmlns:c16="http://schemas.microsoft.com/office/drawing/2014/chart" uri="{C3380CC4-5D6E-409C-BE32-E72D297353CC}">
              <c16:uniqueId val="{00000000-8E59-44C8-98B3-3D78DE36D8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8E59-44C8-98B3-3D78DE36D8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45.07</c:v>
                </c:pt>
                <c:pt idx="1">
                  <c:v>60.41</c:v>
                </c:pt>
                <c:pt idx="2">
                  <c:v>52.17</c:v>
                </c:pt>
                <c:pt idx="3">
                  <c:v>35.76</c:v>
                </c:pt>
                <c:pt idx="4">
                  <c:v>51.02</c:v>
                </c:pt>
              </c:numCache>
            </c:numRef>
          </c:val>
          <c:extLst>
            <c:ext xmlns:c16="http://schemas.microsoft.com/office/drawing/2014/chart" uri="{C3380CC4-5D6E-409C-BE32-E72D297353CC}">
              <c16:uniqueId val="{00000000-EAE4-4717-82F7-E9BD12A84F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EAE4-4717-82F7-E9BD12A84F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475.42</c:v>
                </c:pt>
                <c:pt idx="1">
                  <c:v>332.67</c:v>
                </c:pt>
                <c:pt idx="2">
                  <c:v>365.34</c:v>
                </c:pt>
                <c:pt idx="3">
                  <c:v>534.34</c:v>
                </c:pt>
                <c:pt idx="4">
                  <c:v>401.85</c:v>
                </c:pt>
              </c:numCache>
            </c:numRef>
          </c:val>
          <c:extLst>
            <c:ext xmlns:c16="http://schemas.microsoft.com/office/drawing/2014/chart" uri="{C3380CC4-5D6E-409C-BE32-E72D297353CC}">
              <c16:uniqueId val="{00000000-AD2C-46CD-8D86-D1D5BF1854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AD2C-46CD-8D86-D1D5BF1854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3"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　那賀町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7490</v>
      </c>
      <c r="AM8" s="42"/>
      <c r="AN8" s="42"/>
      <c r="AO8" s="42"/>
      <c r="AP8" s="42"/>
      <c r="AQ8" s="42"/>
      <c r="AR8" s="42"/>
      <c r="AS8" s="42"/>
      <c r="AT8" s="35">
        <f>データ!T6</f>
        <v>694.98</v>
      </c>
      <c r="AU8" s="35"/>
      <c r="AV8" s="35"/>
      <c r="AW8" s="35"/>
      <c r="AX8" s="35"/>
      <c r="AY8" s="35"/>
      <c r="AZ8" s="35"/>
      <c r="BA8" s="35"/>
      <c r="BB8" s="35">
        <f>データ!U6</f>
        <v>10.78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0.93</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69</v>
      </c>
      <c r="AM10" s="42"/>
      <c r="AN10" s="42"/>
      <c r="AO10" s="42"/>
      <c r="AP10" s="42"/>
      <c r="AQ10" s="42"/>
      <c r="AR10" s="42"/>
      <c r="AS10" s="42"/>
      <c r="AT10" s="35">
        <f>データ!W6</f>
        <v>0.11</v>
      </c>
      <c r="AU10" s="35"/>
      <c r="AV10" s="35"/>
      <c r="AW10" s="35"/>
      <c r="AX10" s="35"/>
      <c r="AY10" s="35"/>
      <c r="AZ10" s="35"/>
      <c r="BA10" s="35"/>
      <c r="BB10" s="35">
        <f>データ!X6</f>
        <v>627.27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44</v>
      </c>
      <c r="N86" s="12" t="s">
        <v>44</v>
      </c>
      <c r="O86" s="12" t="str">
        <f>データ!EO6</f>
        <v>【0.00】</v>
      </c>
    </row>
  </sheetData>
  <sheetProtection algorithmName="SHA-512" hashValue="goPQXL1AdBBNPAiKR8AlKDzJz86Pc5CmTnZgxZbzrv+0W9Oabl3E0mJPsO+Zx2QNUS9Po4as12yKdhbVjUD9jg==" saltValue="aCUB0y8EACpNdtUQYUsQ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363685</v>
      </c>
      <c r="D6" s="19">
        <f t="shared" si="3"/>
        <v>47</v>
      </c>
      <c r="E6" s="19">
        <f t="shared" si="3"/>
        <v>17</v>
      </c>
      <c r="F6" s="19">
        <f t="shared" si="3"/>
        <v>7</v>
      </c>
      <c r="G6" s="19">
        <f t="shared" si="3"/>
        <v>0</v>
      </c>
      <c r="H6" s="19" t="str">
        <f t="shared" si="3"/>
        <v>徳島県　那賀町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0.93</v>
      </c>
      <c r="Q6" s="20">
        <f t="shared" si="3"/>
        <v>100</v>
      </c>
      <c r="R6" s="20">
        <f t="shared" si="3"/>
        <v>3850</v>
      </c>
      <c r="S6" s="20">
        <f t="shared" si="3"/>
        <v>7490</v>
      </c>
      <c r="T6" s="20">
        <f t="shared" si="3"/>
        <v>694.98</v>
      </c>
      <c r="U6" s="20">
        <f t="shared" si="3"/>
        <v>10.78</v>
      </c>
      <c r="V6" s="20">
        <f t="shared" si="3"/>
        <v>69</v>
      </c>
      <c r="W6" s="20">
        <f t="shared" si="3"/>
        <v>0.11</v>
      </c>
      <c r="X6" s="20">
        <f t="shared" si="3"/>
        <v>627.27</v>
      </c>
      <c r="Y6" s="21">
        <f>IF(Y7="",NA(),Y7)</f>
        <v>98.29</v>
      </c>
      <c r="Z6" s="21">
        <f t="shared" ref="Z6:AH6" si="4">IF(Z7="",NA(),Z7)</f>
        <v>107.88</v>
      </c>
      <c r="AA6" s="21">
        <f t="shared" si="4"/>
        <v>95.63</v>
      </c>
      <c r="AB6" s="21">
        <f t="shared" si="4"/>
        <v>94.39</v>
      </c>
      <c r="AC6" s="21">
        <f t="shared" si="4"/>
        <v>94.67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1714.18</v>
      </c>
      <c r="BG6" s="21">
        <f t="shared" ref="BG6:BO6" si="7">IF(BG7="",NA(),BG7)</f>
        <v>1588.96</v>
      </c>
      <c r="BH6" s="21">
        <f t="shared" si="7"/>
        <v>1513.17</v>
      </c>
      <c r="BI6" s="21">
        <f t="shared" si="7"/>
        <v>1417.55</v>
      </c>
      <c r="BJ6" s="21">
        <f t="shared" si="7"/>
        <v>1308.3900000000001</v>
      </c>
      <c r="BK6" s="21">
        <f t="shared" si="7"/>
        <v>506.14</v>
      </c>
      <c r="BL6" s="21">
        <f t="shared" si="7"/>
        <v>544.96</v>
      </c>
      <c r="BM6" s="21">
        <f t="shared" si="7"/>
        <v>406.44</v>
      </c>
      <c r="BN6" s="21">
        <f t="shared" si="7"/>
        <v>254.5</v>
      </c>
      <c r="BO6" s="21">
        <f t="shared" si="7"/>
        <v>365.75</v>
      </c>
      <c r="BP6" s="20" t="str">
        <f>IF(BP7="","",IF(BP7="-","【-】","【"&amp;SUBSTITUTE(TEXT(BP7,"#,##0.00"),"-","△")&amp;"】"))</f>
        <v>【395.81】</v>
      </c>
      <c r="BQ6" s="21">
        <f>IF(BQ7="",NA(),BQ7)</f>
        <v>45.07</v>
      </c>
      <c r="BR6" s="21">
        <f t="shared" ref="BR6:BZ6" si="8">IF(BR7="",NA(),BR7)</f>
        <v>60.41</v>
      </c>
      <c r="BS6" s="21">
        <f t="shared" si="8"/>
        <v>52.17</v>
      </c>
      <c r="BT6" s="21">
        <f t="shared" si="8"/>
        <v>35.76</v>
      </c>
      <c r="BU6" s="21">
        <f t="shared" si="8"/>
        <v>51.02</v>
      </c>
      <c r="BV6" s="21">
        <f t="shared" si="8"/>
        <v>35.86</v>
      </c>
      <c r="BW6" s="21">
        <f t="shared" si="8"/>
        <v>42.51</v>
      </c>
      <c r="BX6" s="21">
        <f t="shared" si="8"/>
        <v>35.93</v>
      </c>
      <c r="BY6" s="21">
        <f t="shared" si="8"/>
        <v>36.1</v>
      </c>
      <c r="BZ6" s="21">
        <f t="shared" si="8"/>
        <v>35.5</v>
      </c>
      <c r="CA6" s="20" t="str">
        <f>IF(CA7="","",IF(CA7="-","【-】","【"&amp;SUBSTITUTE(TEXT(CA7,"#,##0.00"),"-","△")&amp;"】"))</f>
        <v>【34.97】</v>
      </c>
      <c r="CB6" s="21">
        <f>IF(CB7="",NA(),CB7)</f>
        <v>475.42</v>
      </c>
      <c r="CC6" s="21">
        <f t="shared" ref="CC6:CK6" si="9">IF(CC7="",NA(),CC7)</f>
        <v>332.67</v>
      </c>
      <c r="CD6" s="21">
        <f t="shared" si="9"/>
        <v>365.34</v>
      </c>
      <c r="CE6" s="21">
        <f t="shared" si="9"/>
        <v>534.34</v>
      </c>
      <c r="CF6" s="21">
        <f t="shared" si="9"/>
        <v>401.85</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30</v>
      </c>
      <c r="CN6" s="21">
        <f t="shared" ref="CN6:CV6" si="10">IF(CN7="",NA(),CN7)</f>
        <v>30</v>
      </c>
      <c r="CO6" s="21">
        <f t="shared" si="10"/>
        <v>32.86</v>
      </c>
      <c r="CP6" s="21">
        <f t="shared" si="10"/>
        <v>32.86</v>
      </c>
      <c r="CQ6" s="21">
        <f t="shared" si="10"/>
        <v>30</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94.05</v>
      </c>
      <c r="CY6" s="21">
        <f t="shared" ref="CY6:DG6" si="11">IF(CY7="",NA(),CY7)</f>
        <v>92.59</v>
      </c>
      <c r="CZ6" s="21">
        <f t="shared" si="11"/>
        <v>92.21</v>
      </c>
      <c r="DA6" s="21">
        <f t="shared" si="11"/>
        <v>93.06</v>
      </c>
      <c r="DB6" s="21">
        <f t="shared" si="11"/>
        <v>92.75</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363685</v>
      </c>
      <c r="D7" s="23">
        <v>47</v>
      </c>
      <c r="E7" s="23">
        <v>17</v>
      </c>
      <c r="F7" s="23">
        <v>7</v>
      </c>
      <c r="G7" s="23">
        <v>0</v>
      </c>
      <c r="H7" s="23" t="s">
        <v>98</v>
      </c>
      <c r="I7" s="23" t="s">
        <v>99</v>
      </c>
      <c r="J7" s="23" t="s">
        <v>100</v>
      </c>
      <c r="K7" s="23" t="s">
        <v>101</v>
      </c>
      <c r="L7" s="23" t="s">
        <v>102</v>
      </c>
      <c r="M7" s="23" t="s">
        <v>103</v>
      </c>
      <c r="N7" s="24" t="s">
        <v>104</v>
      </c>
      <c r="O7" s="24" t="s">
        <v>105</v>
      </c>
      <c r="P7" s="24">
        <v>0.93</v>
      </c>
      <c r="Q7" s="24">
        <v>100</v>
      </c>
      <c r="R7" s="24">
        <v>3850</v>
      </c>
      <c r="S7" s="24">
        <v>7490</v>
      </c>
      <c r="T7" s="24">
        <v>694.98</v>
      </c>
      <c r="U7" s="24">
        <v>10.78</v>
      </c>
      <c r="V7" s="24">
        <v>69</v>
      </c>
      <c r="W7" s="24">
        <v>0.11</v>
      </c>
      <c r="X7" s="24">
        <v>627.27</v>
      </c>
      <c r="Y7" s="24">
        <v>98.29</v>
      </c>
      <c r="Z7" s="24">
        <v>107.88</v>
      </c>
      <c r="AA7" s="24">
        <v>95.63</v>
      </c>
      <c r="AB7" s="24">
        <v>94.39</v>
      </c>
      <c r="AC7" s="24">
        <v>94.67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1714.18</v>
      </c>
      <c r="BG7" s="24">
        <v>1588.96</v>
      </c>
      <c r="BH7" s="24">
        <v>1513.17</v>
      </c>
      <c r="BI7" s="24">
        <v>1417.55</v>
      </c>
      <c r="BJ7" s="24">
        <v>1308.3900000000001</v>
      </c>
      <c r="BK7" s="24">
        <v>506.14</v>
      </c>
      <c r="BL7" s="24">
        <v>544.96</v>
      </c>
      <c r="BM7" s="24">
        <v>406.44</v>
      </c>
      <c r="BN7" s="24">
        <v>254.5</v>
      </c>
      <c r="BO7" s="24">
        <v>365.75</v>
      </c>
      <c r="BP7" s="24">
        <v>395.81</v>
      </c>
      <c r="BQ7" s="24">
        <v>45.07</v>
      </c>
      <c r="BR7" s="24">
        <v>60.41</v>
      </c>
      <c r="BS7" s="24">
        <v>52.17</v>
      </c>
      <c r="BT7" s="24">
        <v>35.76</v>
      </c>
      <c r="BU7" s="24">
        <v>51.02</v>
      </c>
      <c r="BV7" s="24">
        <v>35.86</v>
      </c>
      <c r="BW7" s="24">
        <v>42.51</v>
      </c>
      <c r="BX7" s="24">
        <v>35.93</v>
      </c>
      <c r="BY7" s="24">
        <v>36.1</v>
      </c>
      <c r="BZ7" s="24">
        <v>35.5</v>
      </c>
      <c r="CA7" s="24">
        <v>34.97</v>
      </c>
      <c r="CB7" s="24">
        <v>475.42</v>
      </c>
      <c r="CC7" s="24">
        <v>332.67</v>
      </c>
      <c r="CD7" s="24">
        <v>365.34</v>
      </c>
      <c r="CE7" s="24">
        <v>534.34</v>
      </c>
      <c r="CF7" s="24">
        <v>401.85</v>
      </c>
      <c r="CG7" s="24">
        <v>448.63</v>
      </c>
      <c r="CH7" s="24">
        <v>447.34</v>
      </c>
      <c r="CI7" s="24">
        <v>499.55</v>
      </c>
      <c r="CJ7" s="24">
        <v>529.77</v>
      </c>
      <c r="CK7" s="24">
        <v>523.41999999999996</v>
      </c>
      <c r="CL7" s="24">
        <v>526.99</v>
      </c>
      <c r="CM7" s="24">
        <v>30</v>
      </c>
      <c r="CN7" s="24">
        <v>30</v>
      </c>
      <c r="CO7" s="24">
        <v>32.86</v>
      </c>
      <c r="CP7" s="24">
        <v>32.86</v>
      </c>
      <c r="CQ7" s="24">
        <v>30</v>
      </c>
      <c r="CR7" s="24">
        <v>48.01</v>
      </c>
      <c r="CS7" s="24">
        <v>40.28</v>
      </c>
      <c r="CT7" s="24">
        <v>42.48</v>
      </c>
      <c r="CU7" s="24">
        <v>39.770000000000003</v>
      </c>
      <c r="CV7" s="24">
        <v>38.96</v>
      </c>
      <c r="CW7" s="24">
        <v>39.369999999999997</v>
      </c>
      <c r="CX7" s="24">
        <v>94.05</v>
      </c>
      <c r="CY7" s="24">
        <v>92.59</v>
      </c>
      <c r="CZ7" s="24">
        <v>92.21</v>
      </c>
      <c r="DA7" s="24">
        <v>93.06</v>
      </c>
      <c r="DB7" s="24">
        <v>92.75</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2024-01-19T04:15:33Z</cp:lastPrinted>
  <dcterms:created xsi:type="dcterms:W3CDTF">2023-12-12T02:58:31Z</dcterms:created>
  <dcterms:modified xsi:type="dcterms:W3CDTF">2024-01-19T05:48:04Z</dcterms:modified>
  <cp:category/>
</cp:coreProperties>
</file>