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引継ぎデータ\8_各種調査\R5各種調査\R6_2_7〆 公営企業に係る経営比較分析表（令和４年度決算）の分析等について\!提出_財政にて入力→各課確認してもらい提出\"/>
    </mc:Choice>
  </mc:AlternateContent>
  <xr:revisionPtr revIDLastSave="0" documentId="13_ncr:1_{60103BF6-E6D0-45CD-9339-542F762E4149}" xr6:coauthVersionLast="47" xr6:coauthVersionMax="47" xr10:uidLastSave="{00000000-0000-0000-0000-000000000000}"/>
  <workbookProtection workbookAlgorithmName="SHA-512" workbookHashValue="IKWxgDWBhCD/6MLyRi0a6/RyWu/XhTleGxryZU7nSPv/p88xHwaiNDC8hvq20mFJG9G9rIbhhtfjv6BcbIR20g==" workbookSaltValue="UUiY9XoPfJaL5RvhpfC62Q==" workbookSpinCount="100000" lockStructure="1"/>
  <bookViews>
    <workbookView xWindow="-28800" yWindow="-4680" windowWidth="14400" windowHeight="157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AD10" i="4"/>
  <c r="P10" i="4"/>
  <c r="B10" i="4"/>
  <c r="AD8" i="4"/>
  <c r="W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<sst xmlns="http://schemas.openxmlformats.org/spreadsheetml/2006/main" count="236" uniqueCount="121">
  <si>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</si>
  <si>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</si>
  <si>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</si>
  <si>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</si>
  <si>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</si>
  <si>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</si>
  <si>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</si>
  <si>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</si>
  <si>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</si>
  <si>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</si>
  <si>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</si>
  <si>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</si>
  <si>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</si>
  <si>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</si>
  <si>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</si>
  <si>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</si>
  <si>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</si>
  <si>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</si>
  <si>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</si>
  <si>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</si>
  <si>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</si>
  <si>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</si>
  <si>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</si>
  <si>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</si>
  <si>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</si>
  <si>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</si>
  <si>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</si>
  <si>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</si>
  <si>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</si>
  <si>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</si>
  <si>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</si>
  <si>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</si>
  <si>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</si>
  <si>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</si>
  <si>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</si>
  <si>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</si>
  <si>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</si>
  <si>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</si>
  <si>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</si>
  <si>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</si>
  <si>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</si>
  <si>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</si>
  <si>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</si>
  <si>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</si>
  <si>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</si>
  <si>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</si>
  <si>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</si>
  <si>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</si>
  <si>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</si>
  <si>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</si>
  <si>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</si>
  <si>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</si>
  <si>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</si>
  <si>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</si>
  <si>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</si>
  <si>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</si>
  <si>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</si>
  <si>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</si>
  <si>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</si>
  <si>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</si>
  <si>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</si>
  <si>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</si>
  <si>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</si>
  <si>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</si>
  <si>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</si>
  <si>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</si>
  <si>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</si>
  <si>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</si>
  <si>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</si>
  <si>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</si>
  <si>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</si>
  <si>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</si>
  <si>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</si>
  <si>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</si>
  <si>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</si>
  <si>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</si>
  <si>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</si>
  <si>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</si>
  <si>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</si>
  <si>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</si>
  <si>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</si>
  <si>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</si>
  <si>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</si>
  <si>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</si>
  <si>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</si>
  <si>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</si>
  <si>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</si>
  <si>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</si>
  <si>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</si>
  <si>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</si>
  <si>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</si>
  <si>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</si>
  <si>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</si>
  <si>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</si>
  <si>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</si>
  <si>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</si>
  <si>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</si>
  <si>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</si>
  <si>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</si>
  <si>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</si>
  <si>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</si>
  <si>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</si>
  <si>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</si>
  <si>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</si>
  <si>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</si>
  <si>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</si>
  <si>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</si>
  <si>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</si>
  <si>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</si>
  <si>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</si>
  <si>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</si>
  <si>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</si>
  <si>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</si>
  <si>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</si>
  <si>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</si>
  <si>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</si>
  <si>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</si>
  <si>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</si>
  <si>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収益的収支比率は100％以上であり、健全である。
　しかし、使用料以外の収入である一般会計からの繰入金に依存している。
　経費回収率は類似団体平均値よりも低い値で遷移している。汚水処理原価は類似団体平均値と比較して低く抑えられてきたが、上昇傾向にあり注意が必要である。
　施設利用率は類似団体平均値と比較して高いが、40％を下回っており、さらに年々減少しているため施設の処理能力には余裕がある。
　水洗化率については、類似団体平均値と比較して高い値で遷移しているが、減少傾向である。</t>
    <rPh sb="119" eb="121">
      <t>ジョウショウ</t>
    </rPh>
    <rPh sb="121" eb="123">
      <t>ケイコウ</t>
    </rPh>
    <rPh sb="126" eb="128">
      <t>チュウイ</t>
    </rPh>
    <rPh sb="129" eb="131">
      <t>ヒツヨウ</t>
    </rPh>
    <rPh sb="173" eb="175">
      <t>ネンネン</t>
    </rPh>
    <rPh sb="175" eb="177">
      <t>ゲンショウ</t>
    </rPh>
    <rPh sb="234" eb="236">
      <t>ゲンショウ</t>
    </rPh>
    <rPh sb="236" eb="238">
      <t>ケイコウ</t>
    </rPh>
    <phoneticPr fontId="4"/>
  </si>
  <si>
    <t>　供用開始が平成13年度及び平成22年度であり、平成13年度供用開始の施設は老朽化が進んで来ていることから、施設機能診断調査・最適整備構想の結果を基に施設修繕を計画的に行っていく。
今後は徐々に耐用年数を経過するものが増えてくるため、適切な時期に更新していくことが必要である。</t>
    <rPh sb="91" eb="93">
      <t>コンゴ</t>
    </rPh>
    <rPh sb="94" eb="96">
      <t>ジョジョ</t>
    </rPh>
    <rPh sb="97" eb="99">
      <t>タイヨウ</t>
    </rPh>
    <rPh sb="99" eb="101">
      <t>ネンスウ</t>
    </rPh>
    <rPh sb="102" eb="104">
      <t>ケイカ</t>
    </rPh>
    <rPh sb="109" eb="110">
      <t>フ</t>
    </rPh>
    <rPh sb="117" eb="119">
      <t>テキセツ</t>
    </rPh>
    <rPh sb="120" eb="122">
      <t>ジキ</t>
    </rPh>
    <rPh sb="123" eb="125">
      <t>コウシン</t>
    </rPh>
    <rPh sb="132" eb="134">
      <t>ヒツヨウ</t>
    </rPh>
    <phoneticPr fontId="4"/>
  </si>
  <si>
    <t>　おおむね健全であると認められる。しかし、一般会計からの繰入金に依存しているため、効率的な経営に努める必要がある。
令和5年度末には公営企業会計への移行及び下水道事業会計への統合が予定されているため、数値の変動に注意が必要である。</t>
    <rPh sb="58" eb="60">
      <t>レイワ</t>
    </rPh>
    <rPh sb="61" eb="63">
      <t>ネンド</t>
    </rPh>
    <rPh sb="63" eb="64">
      <t>マツ</t>
    </rPh>
    <rPh sb="66" eb="72">
      <t>コウエイキギョウカイケイ</t>
    </rPh>
    <rPh sb="74" eb="76">
      <t>イコウ</t>
    </rPh>
    <rPh sb="76" eb="77">
      <t>オヨ</t>
    </rPh>
    <rPh sb="78" eb="81">
      <t>ゲスイドウ</t>
    </rPh>
    <rPh sb="81" eb="83">
      <t>ジギョウ</t>
    </rPh>
    <rPh sb="83" eb="85">
      <t>カイケイ</t>
    </rPh>
    <rPh sb="87" eb="89">
      <t>トウゴウ</t>
    </rPh>
    <rPh sb="90" eb="92">
      <t>ヨテイ</t>
    </rPh>
    <rPh sb="100" eb="102">
      <t>スウチ</t>
    </rPh>
    <rPh sb="103" eb="105">
      <t>ヘンドウ</t>
    </rPh>
    <rPh sb="106" eb="108">
      <t>チュウイ</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</si>
</sst>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3A-45CA-B6E8-F2F636B066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A13A-45CA-B6E8-F2F636B066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37.33</c:v>
                </c:pt>
                <c:pt idx="1">
                  <c:v>36</c:v>
                </c:pt>
                <c:pt idx="2">
                  <c:v>36</c:v>
                </c:pt>
                <c:pt idx="3">
                  <c:v>34</c:v>
                </c:pt>
                <c:pt idx="4">
                  <c:v>31.33</c:v>
                </c:pt>
              </c:numCache>
            </c:numRef>
          </c:val>
          <c:extLst>
            <c:ext xmlns:c16="http://schemas.microsoft.com/office/drawing/2014/chart" uri="{C3380CC4-5D6E-409C-BE32-E72D297353CC}">
              <c16:uniqueId val="{00000000-5087-4CB2-B64C-AD24F8DADD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5087-4CB2-B64C-AD24F8DADD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c:v>
                </c:pt>
                <c:pt idx="1">
                  <c:v>91.88</c:v>
                </c:pt>
                <c:pt idx="2">
                  <c:v>91.74</c:v>
                </c:pt>
                <c:pt idx="3">
                  <c:v>85.59</c:v>
                </c:pt>
                <c:pt idx="4">
                  <c:v>85.12</c:v>
                </c:pt>
              </c:numCache>
            </c:numRef>
          </c:val>
          <c:extLst>
            <c:ext xmlns:c16="http://schemas.microsoft.com/office/drawing/2014/chart" uri="{C3380CC4-5D6E-409C-BE32-E72D297353CC}">
              <c16:uniqueId val="{00000000-D5DD-47AE-AA7C-75205E3CAF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D5DD-47AE-AA7C-75205E3CAF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99.95</c:v>
                </c:pt>
                <c:pt idx="2">
                  <c:v>136.41</c:v>
                </c:pt>
                <c:pt idx="3">
                  <c:v>100.69</c:v>
                </c:pt>
                <c:pt idx="4">
                  <c:v>109.96</c:v>
                </c:pt>
              </c:numCache>
            </c:numRef>
          </c:val>
          <c:extLst>
            <c:ext xmlns:c16="http://schemas.microsoft.com/office/drawing/2014/chart" uri="{C3380CC4-5D6E-409C-BE32-E72D297353CC}">
              <c16:uniqueId val="{00000000-3AE3-4D13-96DD-A2B7A2ABED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3-4D13-96DD-A2B7A2ABED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4-4B6B-9332-AD3085DA69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4-4B6B-9332-AD3085DA69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6-47FC-9C17-32C0A7D73B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6-47FC-9C17-32C0A7D73B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9-457F-BB59-ADF5AF37C1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9-457F-BB59-ADF5AF37C1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BF-4303-B8AA-836F7BF097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BF-4303-B8AA-836F7BF097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3969.1</c:v>
                </c:pt>
                <c:pt idx="1">
                  <c:v>3785.17</c:v>
                </c:pt>
                <c:pt idx="2">
                  <c:v>3498.94</c:v>
                </c:pt>
                <c:pt idx="3">
                  <c:v>3359.93</c:v>
                </c:pt>
                <c:pt idx="4">
                  <c:v>3399.17</c:v>
                </c:pt>
              </c:numCache>
            </c:numRef>
          </c:val>
          <c:extLst>
            <c:ext xmlns:c16="http://schemas.microsoft.com/office/drawing/2014/chart" uri="{C3380CC4-5D6E-409C-BE32-E72D297353CC}">
              <c16:uniqueId val="{00000000-5DC3-4B3F-9FD5-7C3941CD07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DC3-4B3F-9FD5-7C3941CD07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29.7</c:v>
                </c:pt>
                <c:pt idx="1">
                  <c:v>27.2</c:v>
                </c:pt>
                <c:pt idx="2">
                  <c:v>26.47</c:v>
                </c:pt>
                <c:pt idx="3">
                  <c:v>30.06</c:v>
                </c:pt>
                <c:pt idx="4">
                  <c:v>25.9</c:v>
                </c:pt>
              </c:numCache>
            </c:numRef>
          </c:val>
          <c:extLst>
            <c:ext xmlns:c16="http://schemas.microsoft.com/office/drawing/2014/chart" uri="{C3380CC4-5D6E-409C-BE32-E72D297353CC}">
              <c16:uniqueId val="{00000000-A6E6-43CE-A15A-B7B50D522B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6E6-43CE-A15A-B7B50D522B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376.88</c:v>
                </c:pt>
                <c:pt idx="1">
                  <c:v>418.4</c:v>
                </c:pt>
                <c:pt idx="2">
                  <c:v>428.94</c:v>
                </c:pt>
                <c:pt idx="3">
                  <c:v>378.99</c:v>
                </c:pt>
                <c:pt idx="4">
                  <c:v>450.88</c:v>
                </c:pt>
              </c:numCache>
            </c:numRef>
          </c:val>
          <c:extLst>
            <c:ext xmlns:c16="http://schemas.microsoft.com/office/drawing/2014/chart" uri="{C3380CC4-5D6E-409C-BE32-E72D297353CC}">
              <c16:uniqueId val="{00000000-F175-43ED-A353-CF7C8FAF79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F175-43ED-A353-CF7C8FAF79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W51" zoomScaleNormal="100" workbookViewId="0">
      <selection activeCell="BV90" sqref="BV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美波町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6071</v>
      </c>
      <c r="AM8" s="55"/>
      <c r="AN8" s="55"/>
      <c r="AO8" s="55"/>
      <c r="AP8" s="55"/>
      <c r="AQ8" s="55"/>
      <c r="AR8" s="55"/>
      <c r="AS8" s="55"/>
      <c r="AT8" s="54">
        <f>データ!T6</f>
        <v>140.74</v>
      </c>
      <c r="AU8" s="54"/>
      <c r="AV8" s="54"/>
      <c r="AW8" s="54"/>
      <c r="AX8" s="54"/>
      <c r="AY8" s="54"/>
      <c r="AZ8" s="54"/>
      <c r="BA8" s="54"/>
      <c r="BB8" s="54">
        <f>データ!U6</f>
        <v>43.14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3.57</v>
      </c>
      <c r="Q10" s="54"/>
      <c r="R10" s="54"/>
      <c r="S10" s="54"/>
      <c r="T10" s="54"/>
      <c r="U10" s="54"/>
      <c r="V10" s="54"/>
      <c r="W10" s="54">
        <f>データ!Q6</f>
        <v>102.29</v>
      </c>
      <c r="X10" s="54"/>
      <c r="Y10" s="54"/>
      <c r="Z10" s="54"/>
      <c r="AA10" s="54"/>
      <c r="AB10" s="54"/>
      <c r="AC10" s="54"/>
      <c r="AD10" s="55">
        <f>データ!R6</f>
        <v>2090</v>
      </c>
      <c r="AE10" s="55"/>
      <c r="AF10" s="55"/>
      <c r="AG10" s="55"/>
      <c r="AH10" s="55"/>
      <c r="AI10" s="55"/>
      <c r="AJ10" s="55"/>
      <c r="AK10" s="2"/>
      <c r="AL10" s="55">
        <f>データ!V6</f>
        <v>215</v>
      </c>
      <c r="AM10" s="55"/>
      <c r="AN10" s="55"/>
      <c r="AO10" s="55"/>
      <c r="AP10" s="55"/>
      <c r="AQ10" s="55"/>
      <c r="AR10" s="55"/>
      <c r="AS10" s="55"/>
      <c r="AT10" s="54">
        <f>データ!W6</f>
        <v>0.08</v>
      </c>
      <c r="AU10" s="54"/>
      <c r="AV10" s="54"/>
      <c r="AW10" s="54"/>
      <c r="AX10" s="54"/>
      <c r="AY10" s="54"/>
      <c r="AZ10" s="54"/>
      <c r="BA10" s="54"/>
      <c r="BB10" s="54">
        <f>データ!X6</f>
        <v>2687.5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E5WIjqb8mYuBrkIQKTakOgdVkfaHYZwUS9zXaX+87X2GoZME7gKQOO9RKVKkUt7HuosgBhHBxY0IOHP2RxFbcQ==" saltValue="kOoPDTiUr7+N88KLgVX0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363871</v>
      </c>
      <c r="D6" s="19">
        <f t="shared" si="3"/>
        <v>47</v>
      </c>
      <c r="E6" s="19">
        <f t="shared" si="3"/>
        <v>17</v>
      </c>
      <c r="F6" s="19">
        <f t="shared" si="3"/>
        <v>6</v>
      </c>
      <c r="G6" s="19">
        <f t="shared" si="3"/>
        <v>0</v>
      </c>
      <c r="H6" s="19" t="str">
        <f t="shared" si="3"/>
        <v>徳島県　美波町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3.57</v>
      </c>
      <c r="Q6" s="20">
        <f t="shared" si="3"/>
        <v>102.29</v>
      </c>
      <c r="R6" s="20">
        <f t="shared" si="3"/>
        <v>2090</v>
      </c>
      <c r="S6" s="20">
        <f t="shared" si="3"/>
        <v>6071</v>
      </c>
      <c r="T6" s="20">
        <f t="shared" si="3"/>
        <v>140.74</v>
      </c>
      <c r="U6" s="20">
        <f t="shared" si="3"/>
        <v>43.14</v>
      </c>
      <c r="V6" s="20">
        <f t="shared" si="3"/>
        <v>215</v>
      </c>
      <c r="W6" s="20">
        <f t="shared" si="3"/>
        <v>0.08</v>
      </c>
      <c r="X6" s="20">
        <f t="shared" si="3"/>
        <v>2687.5</v>
      </c>
      <c r="Y6" s="21">
        <f>IF(Y7="",NA(),Y7)</f>
        <v>100.02</v>
      </c>
      <c r="Z6" s="21">
        <f t="shared" ref="Z6:AH6" si="4">IF(Z7="",NA(),Z7)</f>
        <v>99.95</v>
      </c>
      <c r="AA6" s="21">
        <f t="shared" si="4"/>
        <v>136.41</v>
      </c>
      <c r="AB6" s="21">
        <f t="shared" si="4"/>
        <v>100.69</v>
      </c>
      <c r="AC6" s="21">
        <f t="shared" si="4"/>
        <v>109.96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3969.1</v>
      </c>
      <c r="BG6" s="21">
        <f t="shared" ref="BG6:BO6" si="7">IF(BG7="",NA(),BG7)</f>
        <v>3785.17</v>
      </c>
      <c r="BH6" s="21">
        <f t="shared" si="7"/>
        <v>3498.94</v>
      </c>
      <c r="BI6" s="21">
        <f t="shared" si="7"/>
        <v>3359.93</v>
      </c>
      <c r="BJ6" s="21">
        <f t="shared" si="7"/>
        <v>3399.17</v>
      </c>
      <c r="BK6" s="21">
        <f t="shared" si="7"/>
        <v>1006.65</v>
      </c>
      <c r="BL6" s="21">
        <f t="shared" si="7"/>
        <v>998.42</v>
      </c>
      <c r="BM6" s="21">
        <f t="shared" si="7"/>
        <v>1095.52</v>
      </c>
      <c r="BN6" s="21">
        <f t="shared" si="7"/>
        <v>1056.55</v>
      </c>
      <c r="BO6" s="21">
        <f t="shared" si="7"/>
        <v>1278.54</v>
      </c>
      <c r="BP6" s="20" t="str">
        <f>IF(BP7="","",IF(BP7="-","【-】","【"&amp;SUBSTITUTE(TEXT(BP7,"#,##0.00"),"-","△")&amp;"】"))</f>
        <v>【1,078.44】</v>
      </c>
      <c r="BQ6" s="21">
        <f>IF(BQ7="",NA(),BQ7)</f>
        <v>29.7</v>
      </c>
      <c r="BR6" s="21">
        <f t="shared" ref="BR6:BZ6" si="8">IF(BR7="",NA(),BR7)</f>
        <v>27.2</v>
      </c>
      <c r="BS6" s="21">
        <f t="shared" si="8"/>
        <v>26.47</v>
      </c>
      <c r="BT6" s="21">
        <f t="shared" si="8"/>
        <v>30.06</v>
      </c>
      <c r="BU6" s="21">
        <f t="shared" si="8"/>
        <v>25.9</v>
      </c>
      <c r="BV6" s="21">
        <f t="shared" si="8"/>
        <v>43.43</v>
      </c>
      <c r="BW6" s="21">
        <f t="shared" si="8"/>
        <v>41.41</v>
      </c>
      <c r="BX6" s="21">
        <f t="shared" si="8"/>
        <v>39.64</v>
      </c>
      <c r="BY6" s="21">
        <f t="shared" si="8"/>
        <v>40</v>
      </c>
      <c r="BZ6" s="21">
        <f t="shared" si="8"/>
        <v>38.74</v>
      </c>
      <c r="CA6" s="20" t="str">
        <f>IF(CA7="","",IF(CA7="-","【-】","【"&amp;SUBSTITUTE(TEXT(CA7,"#,##0.00"),"-","△")&amp;"】"))</f>
        <v>【41.91】</v>
      </c>
      <c r="CB6" s="21">
        <f>IF(CB7="",NA(),CB7)</f>
        <v>376.88</v>
      </c>
      <c r="CC6" s="21">
        <f t="shared" ref="CC6:CK6" si="9">IF(CC7="",NA(),CC7)</f>
        <v>418.4</v>
      </c>
      <c r="CD6" s="21">
        <f t="shared" si="9"/>
        <v>428.94</v>
      </c>
      <c r="CE6" s="21">
        <f t="shared" si="9"/>
        <v>378.99</v>
      </c>
      <c r="CF6" s="21">
        <f t="shared" si="9"/>
        <v>450.88</v>
      </c>
      <c r="CG6" s="21">
        <f t="shared" si="9"/>
        <v>400.44</v>
      </c>
      <c r="CH6" s="21">
        <f t="shared" si="9"/>
        <v>417.56</v>
      </c>
      <c r="CI6" s="21">
        <f t="shared" si="9"/>
        <v>449.72</v>
      </c>
      <c r="CJ6" s="21">
        <f t="shared" si="9"/>
        <v>437.27</v>
      </c>
      <c r="CK6" s="21">
        <f t="shared" si="9"/>
        <v>456.72</v>
      </c>
      <c r="CL6" s="20" t="str">
        <f>IF(CL7="","",IF(CL7="-","【-】","【"&amp;SUBSTITUTE(TEXT(CL7,"#,##0.00"),"-","△")&amp;"】"))</f>
        <v>【420.17】</v>
      </c>
      <c r="CM6" s="21">
        <f>IF(CM7="",NA(),CM7)</f>
        <v>37.33</v>
      </c>
      <c r="CN6" s="21">
        <f t="shared" ref="CN6:CV6" si="10">IF(CN7="",NA(),CN7)</f>
        <v>36</v>
      </c>
      <c r="CO6" s="21">
        <f t="shared" si="10"/>
        <v>36</v>
      </c>
      <c r="CP6" s="21">
        <f t="shared" si="10"/>
        <v>34</v>
      </c>
      <c r="CQ6" s="21">
        <f t="shared" si="10"/>
        <v>31.33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91.9</v>
      </c>
      <c r="CY6" s="21">
        <f t="shared" ref="CY6:DG6" si="11">IF(CY7="",NA(),CY7)</f>
        <v>91.88</v>
      </c>
      <c r="CZ6" s="21">
        <f t="shared" si="11"/>
        <v>91.74</v>
      </c>
      <c r="DA6" s="21">
        <f t="shared" si="11"/>
        <v>85.59</v>
      </c>
      <c r="DB6" s="21">
        <f t="shared" si="11"/>
        <v>85.12</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363871</v>
      </c>
      <c r="D7" s="23">
        <v>47</v>
      </c>
      <c r="E7" s="23">
        <v>17</v>
      </c>
      <c r="F7" s="23">
        <v>6</v>
      </c>
      <c r="G7" s="23">
        <v>0</v>
      </c>
      <c r="H7" s="23" t="s">
        <v>98</v>
      </c>
      <c r="I7" s="23" t="s">
        <v>99</v>
      </c>
      <c r="J7" s="23" t="s">
        <v>100</v>
      </c>
      <c r="K7" s="23" t="s">
        <v>101</v>
      </c>
      <c r="L7" s="23" t="s">
        <v>102</v>
      </c>
      <c r="M7" s="23" t="s">
        <v>103</v>
      </c>
      <c r="N7" s="24" t="s">
        <v>104</v>
      </c>
      <c r="O7" s="24" t="s">
        <v>105</v>
      </c>
      <c r="P7" s="24">
        <v>3.57</v>
      </c>
      <c r="Q7" s="24">
        <v>102.29</v>
      </c>
      <c r="R7" s="24">
        <v>2090</v>
      </c>
      <c r="S7" s="24">
        <v>6071</v>
      </c>
      <c r="T7" s="24">
        <v>140.74</v>
      </c>
      <c r="U7" s="24">
        <v>43.14</v>
      </c>
      <c r="V7" s="24">
        <v>215</v>
      </c>
      <c r="W7" s="24">
        <v>0.08</v>
      </c>
      <c r="X7" s="24">
        <v>2687.5</v>
      </c>
      <c r="Y7" s="24">
        <v>100.02</v>
      </c>
      <c r="Z7" s="24">
        <v>99.95</v>
      </c>
      <c r="AA7" s="24">
        <v>136.41</v>
      </c>
      <c r="AB7" s="24">
        <v>100.69</v>
      </c>
      <c r="AC7" s="24">
        <v>109.96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3969.1</v>
      </c>
      <c r="BG7" s="24">
        <v>3785.17</v>
      </c>
      <c r="BH7" s="24">
        <v>3498.94</v>
      </c>
      <c r="BI7" s="24">
        <v>3359.93</v>
      </c>
      <c r="BJ7" s="24">
        <v>3399.17</v>
      </c>
      <c r="BK7" s="24">
        <v>1006.65</v>
      </c>
      <c r="BL7" s="24">
        <v>998.42</v>
      </c>
      <c r="BM7" s="24">
        <v>1095.52</v>
      </c>
      <c r="BN7" s="24">
        <v>1056.55</v>
      </c>
      <c r="BO7" s="24">
        <v>1278.54</v>
      </c>
      <c r="BP7" s="24">
        <v>1078.44</v>
      </c>
      <c r="BQ7" s="24">
        <v>29.7</v>
      </c>
      <c r="BR7" s="24">
        <v>27.2</v>
      </c>
      <c r="BS7" s="24">
        <v>26.47</v>
      </c>
      <c r="BT7" s="24">
        <v>30.06</v>
      </c>
      <c r="BU7" s="24">
        <v>25.9</v>
      </c>
      <c r="BV7" s="24">
        <v>43.43</v>
      </c>
      <c r="BW7" s="24">
        <v>41.41</v>
      </c>
      <c r="BX7" s="24">
        <v>39.64</v>
      </c>
      <c r="BY7" s="24">
        <v>40</v>
      </c>
      <c r="BZ7" s="24">
        <v>38.74</v>
      </c>
      <c r="CA7" s="24">
        <v>41.91</v>
      </c>
      <c r="CB7" s="24">
        <v>376.88</v>
      </c>
      <c r="CC7" s="24">
        <v>418.4</v>
      </c>
      <c r="CD7" s="24">
        <v>428.94</v>
      </c>
      <c r="CE7" s="24">
        <v>378.99</v>
      </c>
      <c r="CF7" s="24">
        <v>450.88</v>
      </c>
      <c r="CG7" s="24">
        <v>400.44</v>
      </c>
      <c r="CH7" s="24">
        <v>417.56</v>
      </c>
      <c r="CI7" s="24">
        <v>449.72</v>
      </c>
      <c r="CJ7" s="24">
        <v>437.27</v>
      </c>
      <c r="CK7" s="24">
        <v>456.72</v>
      </c>
      <c r="CL7" s="24">
        <v>420.17</v>
      </c>
      <c r="CM7" s="24">
        <v>37.33</v>
      </c>
      <c r="CN7" s="24">
        <v>36</v>
      </c>
      <c r="CO7" s="24">
        <v>36</v>
      </c>
      <c r="CP7" s="24">
        <v>34</v>
      </c>
      <c r="CQ7" s="24">
        <v>31.33</v>
      </c>
      <c r="CR7" s="24">
        <v>32.229999999999997</v>
      </c>
      <c r="CS7" s="24">
        <v>32.479999999999997</v>
      </c>
      <c r="CT7" s="24">
        <v>30.19</v>
      </c>
      <c r="CU7" s="24">
        <v>28.77</v>
      </c>
      <c r="CV7" s="24">
        <v>26.22</v>
      </c>
      <c r="CW7" s="24">
        <v>29.92</v>
      </c>
      <c r="CX7" s="24">
        <v>91.9</v>
      </c>
      <c r="CY7" s="24">
        <v>91.88</v>
      </c>
      <c r="CZ7" s="24">
        <v>91.74</v>
      </c>
      <c r="DA7" s="24">
        <v>85.59</v>
      </c>
      <c r="DB7" s="24">
        <v>85.12</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2023-12-12T02:57:53Z</dcterms:created>
  <dcterms:modified xsi:type="dcterms:W3CDTF">2024-01-23T02:57:53Z</dcterms:modified>
  <cp:category/>
</cp:coreProperties>
</file>