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0326\Desktop\"/>
    </mc:Choice>
  </mc:AlternateContent>
  <xr:revisionPtr revIDLastSave="0" documentId="8_{A4DCDD89-7288-41D2-AE7E-060F6C308A86}" xr6:coauthVersionLast="47" xr6:coauthVersionMax="47" xr10:uidLastSave="{00000000-0000-0000-0000-000000000000}"/>
  <workbookProtection workbookAlgorithmName="SHA-512" workbookHashValue="PcPp1gSjOC3d/7dj2LEpJX2ymF8KsYhdyBs7enziuhaugl6fT40kEYtJb8Cin7cm6fpRlmGoMn5YGfs67PHHlg==" workbookSaltValue="GgDk1QbCYYnte+63QFk9Uw==" workbookSpinCount="100000" lockStructure="1"/>
  <bookViews>
    <workbookView xWindow="-120" yWindow="-120" windowWidth="29040" windowHeight="1572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P10" i="4" s="1"/>
  <c r="O6" i="5"/>
  <c r="I10" i="4" s="1"/>
  <c r="N6" i="5"/>
  <c r="B10" i="4" s="1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E86" i="4"/>
  <c r="AL10" i="4"/>
  <c r="AD8" i="4"/>
  <c r="I8" i="4"/>
  <c r="B8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<sst xmlns="http://schemas.openxmlformats.org/spreadsheetml/2006/main" count="236" uniqueCount="120">
  <si>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</si>
  <si>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</si>
  <si>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</si>
  <si>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</si>
  <si>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</si>
  <si>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</si>
  <si>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</si>
  <si>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</si>
  <si>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</si>
  <si>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</si>
  <si>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</si>
  <si>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</si>
  <si>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</si>
  <si>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</si>
  <si>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</si>
  <si>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</si>
  <si>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</si>
  <si>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</si>
  <si>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</si>
  <si>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</si>
  <si>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</si>
  <si>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</si>
  <si>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</si>
  <si>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</si>
  <si>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</si>
  <si>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</si>
  <si>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</si>
  <si>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</si>
  <si>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</si>
  <si>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</si>
  <si>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</si>
  <si>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</si>
  <si>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</si>
  <si>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</si>
  <si>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</si>
  <si>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</si>
  <si>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</si>
  <si>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</si>
  <si>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</si>
  <si>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</si>
  <si>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</si>
  <si>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</si>
  <si>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</si>
  <si>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</si>
  <si>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</si>
  <si>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</si>
  <si>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</si>
  <si>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</si>
  <si>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</si>
  <si>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</si>
  <si>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</si>
  <si>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</si>
  <si>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</si>
  <si>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</si>
  <si>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</si>
  <si>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</si>
  <si>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</si>
  <si>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</si>
  <si>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</si>
  <si>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</si>
  <si>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</si>
  <si>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</si>
  <si>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</si>
  <si>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</si>
  <si>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</si>
  <si>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</si>
  <si>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</si>
  <si>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</si>
  <si>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</si>
  <si>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</si>
  <si>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</si>
  <si>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</si>
  <si>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</si>
  <si>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</si>
  <si>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</si>
  <si>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</si>
  <si>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</si>
  <si>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</si>
  <si>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</si>
  <si>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</si>
  <si>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</si>
  <si>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</si>
  <si>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</si>
  <si>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</si>
  <si>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</si>
  <si>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</si>
  <si>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</si>
  <si>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</si>
  <si>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</si>
  <si>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</si>
  <si>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</si>
  <si>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</si>
  <si>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</si>
  <si>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</si>
  <si>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</si>
  <si>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</si>
  <si>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</si>
  <si>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</si>
  <si>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つるぎ町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</si>
  <si>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</si>
  <si>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</si>
  <si>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</si>
  <si>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</si>
  <si>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</si>
  <si>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</si>
  <si>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</si>
  <si>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</si>
  <si>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</si>
  <si>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</si>
  <si>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</si>
  <si>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</si>
  <si>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</si>
  <si>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</si>
  <si>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</si>
  <si>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</si>
  <si>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</si>
  <si>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</si>
  <si>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・収益的収支比率については、概ね１００％を維持している。経費回収率は全国平均より高いが、使用料で賄われていないため、一般会計繰入金に依存していると考える。　　　　　　　　　　　　　　　　・汚水処理原価については、平均値より下回っており、低コスト化出来ているが、更なる低コストを検討することに努める。　　　　　　　　　　　　　・施設利用率については、平均値を下回っており、人口低下による影響だと考えられる。　　　　　　　　　　　　　　・水洗化率については、高水準を維持しているが、１００％の加入率を目指し、更なる加入促進に努める。</t>
    <phoneticPr fontId="4"/>
  </si>
  <si>
    <t>・供用開始後１０年以上となるが、管渠の老朽化は現時点では、ほぼ見られない。</t>
    <phoneticPr fontId="4"/>
  </si>
  <si>
    <t>・経費回収率が平均より高いが、依然として、一般会計繰入金に依存している傾向にある。将来的に、施設の維持管理、施設修繕等の費用増になる恐れがある為、使用料金改定、料金滞納対策を熟慮する。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</si>
</sst>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74-4DA4-88A9-9EB811270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 formatCode="#,##0.00;&quot;△&quot;#,##0.00;&quot;-&quot;">
                  <c:v>0.04</c:v>
                </c:pt>
                <c:pt idx="1">
                  <c:v>0</c:v>
                </c:pt>
                <c:pt idx="2" formatCode="#,##0.00;&quot;△&quot;#,##0.00;&quot;-&quot;">
                  <c:v>0.25</c:v>
                </c:pt>
                <c:pt idx="3" formatCode="#,##0.00;&quot;△&quot;#,##0.00;&quot;-&quot;">
                  <c:v>0.05</c:v>
                </c:pt>
                <c:pt idx="4" formatCode="#,##0.00;&quot;△&quot;#,##0.00;&quot;-&quot;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74-4DA4-88A9-9EB811270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53.39</c:v>
                </c:pt>
                <c:pt idx="1">
                  <c:v>54.75</c:v>
                </c:pt>
                <c:pt idx="2">
                  <c:v>55.66</c:v>
                </c:pt>
                <c:pt idx="3">
                  <c:v>52.04</c:v>
                </c:pt>
                <c:pt idx="4">
                  <c:v>49.77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0-4DA0-AF03-7D52BB2E1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43.38</c:v>
                </c:pt>
                <c:pt idx="1">
                  <c:v>42.33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0-4DA0-AF03-7D52BB2E1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</c:v>
                </c:pt>
                <c:pt idx="1">
                  <c:v>94.26</c:v>
                </c:pt>
                <c:pt idx="2">
                  <c:v>93.39</c:v>
                </c:pt>
                <c:pt idx="3">
                  <c:v>93.42</c:v>
                </c:pt>
                <c:pt idx="4">
                  <c:v>93.56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6-48EE-A344-9DA922B37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62.02</c:v>
                </c:pt>
                <c:pt idx="1">
                  <c:v>62.5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16-48EE-A344-9DA922B37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97.35</c:v>
                </c:pt>
                <c:pt idx="1">
                  <c:v>99.1</c:v>
                </c:pt>
                <c:pt idx="2">
                  <c:v>105.31</c:v>
                </c:pt>
                <c:pt idx="3">
                  <c:v>99.26</c:v>
                </c:pt>
                <c:pt idx="4">
                  <c:v>94.69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8-4642-90A0-B7AEFFB61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88-4642-90A0-B7AEFFB61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C-4BAE-B50F-2463DFECE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1C-4BAE-B50F-2463DFECE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6-4F24-920F-3355DC1C1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6-4F24-920F-3355DC1C1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1-4AED-8919-01F5424DA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91-4AED-8919-01F5424DA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7-4B16-B018-8CCD4797F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C7-4B16-B018-8CCD4797F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E-4B6F-876E-4ABD6E65A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713.28</c:v>
                </c:pt>
                <c:pt idx="1">
                  <c:v>673.08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BE-4B6F-876E-4ABD6E65A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61.86</c:v>
                </c:pt>
                <c:pt idx="1">
                  <c:v>63.84</c:v>
                </c:pt>
                <c:pt idx="2">
                  <c:v>59.75</c:v>
                </c:pt>
                <c:pt idx="3">
                  <c:v>65.209999999999994</c:v>
                </c:pt>
                <c:pt idx="4">
                  <c:v>66.12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4-4017-A811-61B20E532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40.75</c:v>
                </c:pt>
                <c:pt idx="1">
                  <c:v>42.44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4-4017-A811-61B20E532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236.42</c:v>
                </c:pt>
                <c:pt idx="1">
                  <c:v>227.35</c:v>
                </c:pt>
                <c:pt idx="2">
                  <c:v>246.85</c:v>
                </c:pt>
                <c:pt idx="3">
                  <c:v>220.22</c:v>
                </c:pt>
                <c:pt idx="4">
                  <c:v>221.93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0-408C-9FC2-9A3EA70BC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311.70999999999998</c:v>
                </c:pt>
                <c:pt idx="1">
                  <c:v>284.54000000000002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0-408C-9FC2-9A3EA70BC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N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徳島県　つるぎ町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7893</v>
      </c>
      <c r="AM8" s="55"/>
      <c r="AN8" s="55"/>
      <c r="AO8" s="55"/>
      <c r="AP8" s="55"/>
      <c r="AQ8" s="55"/>
      <c r="AR8" s="55"/>
      <c r="AS8" s="55"/>
      <c r="AT8" s="54">
        <f>データ!T6</f>
        <v>194.84</v>
      </c>
      <c r="AU8" s="54"/>
      <c r="AV8" s="54"/>
      <c r="AW8" s="54"/>
      <c r="AX8" s="54"/>
      <c r="AY8" s="54"/>
      <c r="AZ8" s="54"/>
      <c r="BA8" s="54"/>
      <c r="BB8" s="54">
        <f>データ!U6</f>
        <v>40.51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5.38</v>
      </c>
      <c r="Q10" s="54"/>
      <c r="R10" s="54"/>
      <c r="S10" s="54"/>
      <c r="T10" s="54"/>
      <c r="U10" s="54"/>
      <c r="V10" s="54"/>
      <c r="W10" s="54">
        <f>データ!Q6</f>
        <v>92.18</v>
      </c>
      <c r="X10" s="54"/>
      <c r="Y10" s="54"/>
      <c r="Z10" s="54"/>
      <c r="AA10" s="54"/>
      <c r="AB10" s="54"/>
      <c r="AC10" s="54"/>
      <c r="AD10" s="55">
        <f>データ!R6</f>
        <v>2860</v>
      </c>
      <c r="AE10" s="55"/>
      <c r="AF10" s="55"/>
      <c r="AG10" s="55"/>
      <c r="AH10" s="55"/>
      <c r="AI10" s="55"/>
      <c r="AJ10" s="55"/>
      <c r="AK10" s="2"/>
      <c r="AL10" s="55">
        <f>データ!V6</f>
        <v>419</v>
      </c>
      <c r="AM10" s="55"/>
      <c r="AN10" s="55"/>
      <c r="AO10" s="55"/>
      <c r="AP10" s="55"/>
      <c r="AQ10" s="55"/>
      <c r="AR10" s="55"/>
      <c r="AS10" s="55"/>
      <c r="AT10" s="54">
        <f>データ!W6</f>
        <v>0.48</v>
      </c>
      <c r="AU10" s="54"/>
      <c r="AV10" s="54"/>
      <c r="AW10" s="54"/>
      <c r="AX10" s="54"/>
      <c r="AY10" s="54"/>
      <c r="AZ10" s="54"/>
      <c r="BA10" s="54"/>
      <c r="BB10" s="54">
        <f>データ!X6</f>
        <v>872.92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119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43</v>
      </c>
      <c r="N86" s="12" t="s">
        <v>43</v>
      </c>
      <c r="O86" s="12" t="str">
        <f>データ!EO6</f>
        <v>【0.02】</v>
      </c>
    </row>
  </sheetData>
  <sheetProtection algorithmName="SHA-512" hashValue="zqcsUqjTo82HGnldPIhIeHqcZGaZDAYn9eMmBdiASwo9hcMJYyt4mCghgHPdjlTbq4w7+gnNnhfhg8OUVSJKBA==" saltValue="xVp+igp1snuWHTo9G+CtY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364681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徳島県　つるぎ町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5.38</v>
      </c>
      <c r="Q6" s="20">
        <f t="shared" si="3"/>
        <v>92.18</v>
      </c>
      <c r="R6" s="20">
        <f t="shared" si="3"/>
        <v>2860</v>
      </c>
      <c r="S6" s="20">
        <f t="shared" si="3"/>
        <v>7893</v>
      </c>
      <c r="T6" s="20">
        <f t="shared" si="3"/>
        <v>194.84</v>
      </c>
      <c r="U6" s="20">
        <f t="shared" si="3"/>
        <v>40.51</v>
      </c>
      <c r="V6" s="20">
        <f t="shared" si="3"/>
        <v>419</v>
      </c>
      <c r="W6" s="20">
        <f t="shared" si="3"/>
        <v>0.48</v>
      </c>
      <c r="X6" s="20">
        <f t="shared" si="3"/>
        <v>872.92</v>
      </c>
      <c r="Y6" s="21">
        <f>IF(Y7="",NA(),Y7)</f>
        <v>97.35</v>
      </c>
      <c r="Z6" s="21">
        <f t="shared" ref="Z6:AH6" si="4">IF(Z7="",NA(),Z7)</f>
        <v>99.1</v>
      </c>
      <c r="AA6" s="21">
        <f t="shared" si="4"/>
        <v>105.31</v>
      </c>
      <c r="AB6" s="21">
        <f t="shared" si="4"/>
        <v>99.26</v>
      </c>
      <c r="AC6" s="21">
        <f t="shared" si="4"/>
        <v>94.69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713.28</v>
      </c>
      <c r="BL6" s="21">
        <f t="shared" si="7"/>
        <v>673.08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61.86</v>
      </c>
      <c r="BR6" s="21">
        <f t="shared" ref="BR6:BZ6" si="8">IF(BR7="",NA(),BR7)</f>
        <v>63.84</v>
      </c>
      <c r="BS6" s="21">
        <f t="shared" si="8"/>
        <v>59.75</v>
      </c>
      <c r="BT6" s="21">
        <f t="shared" si="8"/>
        <v>65.209999999999994</v>
      </c>
      <c r="BU6" s="21">
        <f t="shared" si="8"/>
        <v>66.12</v>
      </c>
      <c r="BV6" s="21">
        <f t="shared" si="8"/>
        <v>40.75</v>
      </c>
      <c r="BW6" s="21">
        <f t="shared" si="8"/>
        <v>42.44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236.42</v>
      </c>
      <c r="CC6" s="21">
        <f t="shared" ref="CC6:CK6" si="9">IF(CC7="",NA(),CC7)</f>
        <v>227.35</v>
      </c>
      <c r="CD6" s="21">
        <f t="shared" si="9"/>
        <v>246.85</v>
      </c>
      <c r="CE6" s="21">
        <f t="shared" si="9"/>
        <v>220.22</v>
      </c>
      <c r="CF6" s="21">
        <f t="shared" si="9"/>
        <v>221.93</v>
      </c>
      <c r="CG6" s="21">
        <f t="shared" si="9"/>
        <v>311.70999999999998</v>
      </c>
      <c r="CH6" s="21">
        <f t="shared" si="9"/>
        <v>284.54000000000002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53.39</v>
      </c>
      <c r="CN6" s="21">
        <f t="shared" ref="CN6:CV6" si="10">IF(CN7="",NA(),CN7)</f>
        <v>54.75</v>
      </c>
      <c r="CO6" s="21">
        <f t="shared" si="10"/>
        <v>55.66</v>
      </c>
      <c r="CP6" s="21">
        <f t="shared" si="10"/>
        <v>52.04</v>
      </c>
      <c r="CQ6" s="21">
        <f t="shared" si="10"/>
        <v>49.77</v>
      </c>
      <c r="CR6" s="21">
        <f t="shared" si="10"/>
        <v>43.38</v>
      </c>
      <c r="CS6" s="21">
        <f t="shared" si="10"/>
        <v>42.33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94</v>
      </c>
      <c r="CY6" s="21">
        <f t="shared" ref="CY6:DG6" si="11">IF(CY7="",NA(),CY7)</f>
        <v>94.26</v>
      </c>
      <c r="CZ6" s="21">
        <f t="shared" si="11"/>
        <v>93.39</v>
      </c>
      <c r="DA6" s="21">
        <f t="shared" si="11"/>
        <v>93.42</v>
      </c>
      <c r="DB6" s="21">
        <f t="shared" si="11"/>
        <v>93.56</v>
      </c>
      <c r="DC6" s="21">
        <f t="shared" si="11"/>
        <v>62.02</v>
      </c>
      <c r="DD6" s="21">
        <f t="shared" si="11"/>
        <v>62.5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0.04</v>
      </c>
      <c r="EK6" s="20">
        <f t="shared" si="14"/>
        <v>0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364681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5.38</v>
      </c>
      <c r="Q7" s="24">
        <v>92.18</v>
      </c>
      <c r="R7" s="24">
        <v>2860</v>
      </c>
      <c r="S7" s="24">
        <v>7893</v>
      </c>
      <c r="T7" s="24">
        <v>194.84</v>
      </c>
      <c r="U7" s="24">
        <v>40.51</v>
      </c>
      <c r="V7" s="24">
        <v>419</v>
      </c>
      <c r="W7" s="24">
        <v>0.48</v>
      </c>
      <c r="X7" s="24">
        <v>872.92</v>
      </c>
      <c r="Y7" s="24">
        <v>97.35</v>
      </c>
      <c r="Z7" s="24">
        <v>99.1</v>
      </c>
      <c r="AA7" s="24">
        <v>105.31</v>
      </c>
      <c r="AB7" s="24">
        <v>99.26</v>
      </c>
      <c r="AC7" s="24">
        <v>94.69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713.28</v>
      </c>
      <c r="BL7" s="24">
        <v>673.08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61.86</v>
      </c>
      <c r="BR7" s="24">
        <v>63.84</v>
      </c>
      <c r="BS7" s="24">
        <v>59.75</v>
      </c>
      <c r="BT7" s="24">
        <v>65.209999999999994</v>
      </c>
      <c r="BU7" s="24">
        <v>66.12</v>
      </c>
      <c r="BV7" s="24">
        <v>40.75</v>
      </c>
      <c r="BW7" s="24">
        <v>42.44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236.42</v>
      </c>
      <c r="CC7" s="24">
        <v>227.35</v>
      </c>
      <c r="CD7" s="24">
        <v>246.85</v>
      </c>
      <c r="CE7" s="24">
        <v>220.22</v>
      </c>
      <c r="CF7" s="24">
        <v>221.93</v>
      </c>
      <c r="CG7" s="24">
        <v>311.70999999999998</v>
      </c>
      <c r="CH7" s="24">
        <v>284.54000000000002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53.39</v>
      </c>
      <c r="CN7" s="24">
        <v>54.75</v>
      </c>
      <c r="CO7" s="24">
        <v>55.66</v>
      </c>
      <c r="CP7" s="24">
        <v>52.04</v>
      </c>
      <c r="CQ7" s="24">
        <v>49.77</v>
      </c>
      <c r="CR7" s="24">
        <v>43.38</v>
      </c>
      <c r="CS7" s="24">
        <v>42.33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94</v>
      </c>
      <c r="CY7" s="24">
        <v>94.26</v>
      </c>
      <c r="CZ7" s="24">
        <v>93.39</v>
      </c>
      <c r="DA7" s="24">
        <v>93.42</v>
      </c>
      <c r="DB7" s="24">
        <v>93.56</v>
      </c>
      <c r="DC7" s="24">
        <v>62.02</v>
      </c>
      <c r="DD7" s="24">
        <v>62.5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0.04</v>
      </c>
      <c r="EK7" s="24">
        <v>0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古城　隆之</cp:lastModifiedBy>
  <cp:lastPrinted>2024-01-18T02:18:19Z</cp:lastPrinted>
  <dcterms:created xsi:type="dcterms:W3CDTF">2023-12-12T02:55:43Z</dcterms:created>
  <dcterms:modified xsi:type="dcterms:W3CDTF">2024-01-18T04:40:16Z</dcterms:modified>
  <cp:category/>
</cp:coreProperties>
</file>