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172.16.1.23\課共有\総務課\大谷さんデスクトップ\★R5\4.公営企業\20240117【0207〆】公営企業に係る経営比較分析表（令和４年度決算）の分析等について\【経営比較分析表】14_那賀町\"/>
    </mc:Choice>
  </mc:AlternateContent>
  <xr:revisionPtr revIDLastSave="0" documentId="13_ncr:1_{02520187-9AC7-4983-8909-87D0BDD0009E}" xr6:coauthVersionLast="45" xr6:coauthVersionMax="47" xr10:uidLastSave="{00000000-0000-0000-0000-000000000000}"/>
  <workbookProtection workbookAlgorithmName="SHA-512" workbookHashValue="wfxKLzzTbE83L+9JMvRT/mDdk/HfMrH4kqR9BGtFT2kexHiC+dFKcJmN+YCHKjpsueypl10i88zJfwO9hMjIPA==" workbookSaltValue="hF0ah25NokGg+LpOvUTFDg=="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BB10" i="4"/>
  <c r="AL10" i="4"/>
  <c r="AD10" i="4"/>
  <c r="P10" i="4"/>
  <c r="B10" i="4"/>
  <c r="AT8" i="4"/>
  <c r="AD8" i="4"/>
  <c r="W8" i="4"/>
  <c r="I8" i="4"/>
  <c r="B8"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<sst xmlns="http://schemas.openxmlformats.org/spreadsheetml/2006/main" count="236" uniqueCount="118">
  <si>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</si>
  <si>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</si>
  <si>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</si>
  <si>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</si>
  <si>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</si>
  <si>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</si>
  <si>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</si>
  <si>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</si>
  <si>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</si>
  <si>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</si>
  <si>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</si>
  <si>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</si>
  <si>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</si>
  <si>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</si>
  <si>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</si>
  <si>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</si>
  <si>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</si>
  <si>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</si>
  <si>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</si>
  <si>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</si>
  <si>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</si>
  <si>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</si>
  <si>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</si>
  <si>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</si>
  <si>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</si>
  <si>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</si>
  <si>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</si>
  <si>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</si>
  <si>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</si>
  <si>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</si>
  <si>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</si>
  <si>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</si>
  <si>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</si>
  <si>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</si>
  <si>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</si>
  <si>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</si>
  <si>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</si>
  <si>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</si>
  <si>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</si>
  <si>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</si>
  <si>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</si>
  <si>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</si>
  <si>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</si>
  <si>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</si>
  <si>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</si>
  <si>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</si>
  <si>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</si>
  <si>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</si>
  <si>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</si>
  <si>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</si>
  <si>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</si>
  <si>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</si>
  <si>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</si>
  <si>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</si>
  <si>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</si>
  <si>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</si>
  <si>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</si>
  <si>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</si>
  <si>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</si>
  <si>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</si>
  <si>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</si>
  <si>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</si>
  <si>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</si>
  <si>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</si>
  <si>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</si>
  <si>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</si>
  <si>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</si>
  <si>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</si>
  <si>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</si>
  <si>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</si>
  <si>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</si>
  <si>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</si>
  <si>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</si>
  <si>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</si>
  <si>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</si>
  <si>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</si>
  <si>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</si>
  <si>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</si>
  <si>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</si>
  <si>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</si>
  <si>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</si>
  <si>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</si>
  <si>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</si>
  <si>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</si>
  <si>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</si>
  <si>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</si>
  <si>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</si>
  <si>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</si>
  <si>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</si>
  <si>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</si>
  <si>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</si>
  <si>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</si>
  <si>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</si>
  <si>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</si>
  <si>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</si>
  <si>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</si>
  <si>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</si>
  <si>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那賀町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</si>
  <si>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</si>
  <si>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</si>
  <si>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</si>
  <si>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</si>
  <si>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</si>
  <si>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</si>
  <si>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</si>
  <si>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</si>
  <si>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</si>
  <si>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</si>
  <si>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</si>
  <si>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</si>
  <si>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</si>
  <si>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</si>
  <si>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</si>
  <si>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</si>
  <si>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</si>
  <si>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2. 老朽化の状況
③管渠改善率
　当該指標は、当該年度に更新した管渠延長を割合を示したもので管渠の更新ペースを把握できるものである。
耐用年数50年に達していないものの管路からの不明水の流入増加等管路の修繕更新が必要になってくると予想される</t>
    <rPh sb="11" eb="13">
      <t>カンキョ</t>
    </rPh>
    <rPh sb="13" eb="16">
      <t>カイゼンリツ</t>
    </rPh>
    <rPh sb="18" eb="22">
      <t>トウガイシヒョウ</t>
    </rPh>
    <rPh sb="24" eb="26">
      <t>トウガイ</t>
    </rPh>
    <rPh sb="26" eb="28">
      <t>ネンド</t>
    </rPh>
    <rPh sb="29" eb="31">
      <t>コウシン</t>
    </rPh>
    <rPh sb="33" eb="35">
      <t>カンキョ</t>
    </rPh>
    <rPh sb="35" eb="37">
      <t>エンチョウ</t>
    </rPh>
    <rPh sb="38" eb="40">
      <t>ワリアイ</t>
    </rPh>
    <rPh sb="41" eb="42">
      <t>シメ</t>
    </rPh>
    <rPh sb="47" eb="49">
      <t>カンキョ</t>
    </rPh>
    <rPh sb="50" eb="52">
      <t>コウシン</t>
    </rPh>
    <rPh sb="56" eb="58">
      <t>ハアク</t>
    </rPh>
    <rPh sb="68" eb="70">
      <t>タイヨウ</t>
    </rPh>
    <rPh sb="70" eb="72">
      <t>ネンスウ</t>
    </rPh>
    <rPh sb="74" eb="75">
      <t>ネン</t>
    </rPh>
    <rPh sb="76" eb="77">
      <t>タッ</t>
    </rPh>
    <rPh sb="85" eb="87">
      <t>カンロ</t>
    </rPh>
    <rPh sb="90" eb="93">
      <t>フメイスイ</t>
    </rPh>
    <rPh sb="94" eb="96">
      <t>リュウニュウ</t>
    </rPh>
    <rPh sb="96" eb="98">
      <t>ゾウカ</t>
    </rPh>
    <rPh sb="98" eb="99">
      <t>トウ</t>
    </rPh>
    <rPh sb="99" eb="101">
      <t>カンロ</t>
    </rPh>
    <rPh sb="102" eb="104">
      <t>シュウゼン</t>
    </rPh>
    <rPh sb="104" eb="106">
      <t>コウシン</t>
    </rPh>
    <rPh sb="107" eb="109">
      <t>ヒツヨウ</t>
    </rPh>
    <rPh sb="116" eb="118">
      <t>ヨソウ</t>
    </rPh>
    <phoneticPr fontId="4"/>
  </si>
  <si>
    <t>　人口減少による使用料の減少や施設の老朽化による、機能強化や機器設備の更新が増加されることや、堤外から堤内への処理施設移設等により、経営悪化が見込まれる。
　経営改善の為、施設利用者の加入促進や、使用料の徴収率の向上に務め、計画的な維持修繕等を進めていかなければならない。</t>
    <rPh sb="25" eb="29">
      <t>キノウキョウカ</t>
    </rPh>
    <rPh sb="35" eb="37">
      <t>コウシン</t>
    </rPh>
    <rPh sb="55" eb="59">
      <t>ショリシセツ</t>
    </rPh>
    <rPh sb="59" eb="61">
      <t>イセツ</t>
    </rPh>
    <phoneticPr fontId="4"/>
  </si>
  <si>
    <t>①収益的収支比率について
　当該指標は、100％以上で単年度の収支が黒字であることを示し、100％未満の場合は単年度収支が赤字であることを示しており、使用料収入だけで賄えておらず、一般会計からの繰入を行っている。使用料徴収の強化や維持管理費の抑制等必要である。
④企業債残高対象事業規模比率
　当該指標は、使用料収入に対する企業債残高の割合であり、企業債残高の規模を表しています。企業債残高が少なくなるほど率が低いとなるため、年々減少傾向にあるが、施設、設備の老朽化による機能強化や維持修繕費の増加の可能性もある。
⑤経費回収率
　当該指標は、使用料で回収すべき経費をどの程度使用料で賄えているかを表しており、当会計は、使用料収入のみで補えておらず、一般会計からの繰入を行っており、使用料徴収の強化や維持管理費の抑制等必要である。
⑥汚水処理原価
　当該指標は、有収水量１㎥あたりの汚水処理に要した費用汚水処理にかかるコストを表したものであり、R4はR3より若干下がったものの、維持管理費の増加により、汚水処理原価は高いままでる。
⑦施設利用率
　当該指標は、施設設備が一日に対応可能な処理能力に対する、一日平均処理水量の割合の表示であり、当会計は、類似団体に比べ高い水準で維持しているが、堤外になっている３施設の移設、統合の問題を抱える。
⑧水洗化率
　当該指標は、実際に水洗化トイレを設置し汚水処理を行っている割合を表示したものであり、類似団体に比べ高い種順で維持しており、また、微増ではあるが毎年上昇しており汚水処理が適正に行われているが、少子高齢による休廃止が増加する可能性もある。</t>
    <rPh sb="1" eb="4">
      <t>シュウエキテキ</t>
    </rPh>
    <rPh sb="4" eb="6">
      <t>シュウシ</t>
    </rPh>
    <rPh sb="6" eb="8">
      <t>ヒリツ</t>
    </rPh>
    <rPh sb="14" eb="16">
      <t>トウガイ</t>
    </rPh>
    <rPh sb="16" eb="18">
      <t>シヒョウ</t>
    </rPh>
    <rPh sb="24" eb="26">
      <t>イジョウ</t>
    </rPh>
    <rPh sb="27" eb="30">
      <t>タンネンド</t>
    </rPh>
    <rPh sb="31" eb="33">
      <t>シュウシ</t>
    </rPh>
    <rPh sb="34" eb="36">
      <t>クロジ</t>
    </rPh>
    <rPh sb="42" eb="43">
      <t>シメ</t>
    </rPh>
    <rPh sb="49" eb="51">
      <t>ミマン</t>
    </rPh>
    <rPh sb="52" eb="54">
      <t>バアイ</t>
    </rPh>
    <rPh sb="55" eb="58">
      <t>タンネンド</t>
    </rPh>
    <rPh sb="58" eb="60">
      <t>シュウシ</t>
    </rPh>
    <rPh sb="61" eb="63">
      <t>アカジ</t>
    </rPh>
    <rPh sb="69" eb="70">
      <t>シメ</t>
    </rPh>
    <rPh sb="75" eb="80">
      <t>シヨウリョウシュウニュウ</t>
    </rPh>
    <rPh sb="83" eb="84">
      <t>マカナ</t>
    </rPh>
    <rPh sb="90" eb="94">
      <t>イッパンカイケイ</t>
    </rPh>
    <rPh sb="132" eb="135">
      <t>キギョウサイ</t>
    </rPh>
    <rPh sb="135" eb="137">
      <t>ザンダカ</t>
    </rPh>
    <rPh sb="137" eb="139">
      <t>タイショウ</t>
    </rPh>
    <rPh sb="139" eb="145">
      <t>ジギョウキボヒリツ</t>
    </rPh>
    <rPh sb="147" eb="151">
      <t>トウガイシヒョウ</t>
    </rPh>
    <rPh sb="153" eb="158">
      <t>シヨウリョウシュウニュウ</t>
    </rPh>
    <rPh sb="159" eb="160">
      <t>タイ</t>
    </rPh>
    <rPh sb="162" eb="165">
      <t>キギョウサイ</t>
    </rPh>
    <rPh sb="165" eb="167">
      <t>ザンダカ</t>
    </rPh>
    <rPh sb="168" eb="170">
      <t>ワリアイ</t>
    </rPh>
    <rPh sb="174" eb="179">
      <t>キギョウサイザンダカ</t>
    </rPh>
    <rPh sb="180" eb="182">
      <t>キボ</t>
    </rPh>
    <rPh sb="183" eb="184">
      <t>アラワ</t>
    </rPh>
    <rPh sb="190" eb="193">
      <t>キギョウサイ</t>
    </rPh>
    <rPh sb="193" eb="195">
      <t>ザンダカ</t>
    </rPh>
    <rPh sb="196" eb="197">
      <t>スク</t>
    </rPh>
    <rPh sb="203" eb="204">
      <t>リツ</t>
    </rPh>
    <rPh sb="205" eb="206">
      <t>ヒク</t>
    </rPh>
    <rPh sb="213" eb="215">
      <t>ネンネン</t>
    </rPh>
    <rPh sb="215" eb="217">
      <t>ゲンショウ</t>
    </rPh>
    <rPh sb="217" eb="219">
      <t>ケイコウ</t>
    </rPh>
    <rPh sb="224" eb="226">
      <t>シセツ</t>
    </rPh>
    <rPh sb="227" eb="229">
      <t>セツビ</t>
    </rPh>
    <rPh sb="230" eb="233">
      <t>ロウキュウカ</t>
    </rPh>
    <rPh sb="259" eb="264">
      <t>ケイヒカイシュウリツ</t>
    </rPh>
    <rPh sb="266" eb="270">
      <t>トウガイシヒョウ</t>
    </rPh>
    <rPh sb="272" eb="275">
      <t>シヨウリョウ</t>
    </rPh>
    <rPh sb="276" eb="278">
      <t>カイシュウ</t>
    </rPh>
    <rPh sb="281" eb="283">
      <t>ケイヒ</t>
    </rPh>
    <rPh sb="286" eb="288">
      <t>テイド</t>
    </rPh>
    <rPh sb="288" eb="291">
      <t>シヨウリョウ</t>
    </rPh>
    <rPh sb="292" eb="293">
      <t>マカナ</t>
    </rPh>
    <rPh sb="299" eb="300">
      <t>アラワ</t>
    </rPh>
    <rPh sb="305" eb="306">
      <t>トウ</t>
    </rPh>
    <rPh sb="306" eb="308">
      <t>カイケイ</t>
    </rPh>
    <rPh sb="310" eb="313">
      <t>シヨウリョウ</t>
    </rPh>
    <rPh sb="313" eb="315">
      <t>シュウニュウ</t>
    </rPh>
    <rPh sb="318" eb="319">
      <t>オギナ</t>
    </rPh>
    <rPh sb="325" eb="329">
      <t>イッパンカイケイ</t>
    </rPh>
    <rPh sb="367" eb="373">
      <t>オスイショリゲンカ</t>
    </rPh>
    <rPh sb="375" eb="379">
      <t>トウガイシヒョウ</t>
    </rPh>
    <rPh sb="381" eb="382">
      <t>ユウ</t>
    </rPh>
    <rPh sb="382" eb="383">
      <t>シュウ</t>
    </rPh>
    <rPh sb="383" eb="385">
      <t>スイリョウ</t>
    </rPh>
    <rPh sb="391" eb="395">
      <t>オスイショリ</t>
    </rPh>
    <rPh sb="396" eb="397">
      <t>ヨウ</t>
    </rPh>
    <rPh sb="399" eb="401">
      <t>ヒヨウ</t>
    </rPh>
    <rPh sb="401" eb="405">
      <t>オスイショリ</t>
    </rPh>
    <rPh sb="413" eb="414">
      <t>アラワ</t>
    </rPh>
    <rPh sb="429" eb="431">
      <t>ジャッカン</t>
    </rPh>
    <rPh sb="431" eb="432">
      <t>サ</t>
    </rPh>
    <rPh sb="439" eb="444">
      <t>イジカンリヒ</t>
    </rPh>
    <rPh sb="445" eb="447">
      <t>ゾウカ</t>
    </rPh>
    <rPh sb="451" eb="457">
      <t>オスイショリゲンカ</t>
    </rPh>
    <rPh sb="458" eb="459">
      <t>タカ</t>
    </rPh>
    <rPh sb="467" eb="472">
      <t>シセツリヨウリツ</t>
    </rPh>
    <rPh sb="474" eb="478">
      <t>トウガイシヒョウ</t>
    </rPh>
    <rPh sb="480" eb="482">
      <t>シセツ</t>
    </rPh>
    <rPh sb="482" eb="484">
      <t>セツビ</t>
    </rPh>
    <rPh sb="485" eb="487">
      <t>イチニチ</t>
    </rPh>
    <rPh sb="488" eb="492">
      <t>タイオウカノウ</t>
    </rPh>
    <rPh sb="493" eb="497">
      <t>ショリノウリョク</t>
    </rPh>
    <rPh sb="498" eb="499">
      <t>タイ</t>
    </rPh>
    <rPh sb="502" eb="506">
      <t>イチニチヘイキン</t>
    </rPh>
    <rPh sb="506" eb="510">
      <t>ショリスイリョウ</t>
    </rPh>
    <rPh sb="511" eb="513">
      <t>ワリアイ</t>
    </rPh>
    <rPh sb="514" eb="516">
      <t>ヒョウジ</t>
    </rPh>
    <rPh sb="520" eb="521">
      <t>トウ</t>
    </rPh>
    <rPh sb="521" eb="523">
      <t>カイケイ</t>
    </rPh>
    <rPh sb="525" eb="529">
      <t>ルイジダンタイ</t>
    </rPh>
    <rPh sb="530" eb="531">
      <t>クラ</t>
    </rPh>
    <rPh sb="532" eb="533">
      <t>タカ</t>
    </rPh>
    <rPh sb="534" eb="536">
      <t>スイジュン</t>
    </rPh>
    <rPh sb="537" eb="539">
      <t>イジ</t>
    </rPh>
    <rPh sb="545" eb="547">
      <t>テイガイ</t>
    </rPh>
    <rPh sb="554" eb="556">
      <t>シセツ</t>
    </rPh>
    <rPh sb="557" eb="559">
      <t>イセツ</t>
    </rPh>
    <rPh sb="560" eb="562">
      <t>トウゴウ</t>
    </rPh>
    <rPh sb="563" eb="565">
      <t>モンダイ</t>
    </rPh>
    <rPh sb="566" eb="567">
      <t>カカ</t>
    </rPh>
    <rPh sb="572" eb="576">
      <t>スイセンカリツ</t>
    </rPh>
    <rPh sb="578" eb="582">
      <t>トウガイシヒョウ</t>
    </rPh>
    <rPh sb="584" eb="586">
      <t>ジッサイ</t>
    </rPh>
    <rPh sb="587" eb="590">
      <t>スイセンカ</t>
    </rPh>
    <rPh sb="594" eb="596">
      <t>セッチ</t>
    </rPh>
    <rPh sb="597" eb="601">
      <t>オスイショリ</t>
    </rPh>
    <rPh sb="602" eb="603">
      <t>オコナ</t>
    </rPh>
    <rPh sb="607" eb="609">
      <t>ワリアイ</t>
    </rPh>
    <rPh sb="610" eb="612">
      <t>ヒョウジ</t>
    </rPh>
    <rPh sb="620" eb="624">
      <t>ルイジダンタイ</t>
    </rPh>
    <rPh sb="625" eb="626">
      <t>クラ</t>
    </rPh>
    <rPh sb="627" eb="628">
      <t>タカ</t>
    </rPh>
    <rPh sb="629" eb="631">
      <t>シュジュン</t>
    </rPh>
    <rPh sb="632" eb="634">
      <t>イジ</t>
    </rPh>
    <rPh sb="642" eb="644">
      <t>ビゾウ</t>
    </rPh>
    <rPh sb="649" eb="651">
      <t>マイトシ</t>
    </rPh>
    <rPh sb="651" eb="653">
      <t>ジョウショウ</t>
    </rPh>
    <rPh sb="657" eb="661">
      <t>オスイショリ</t>
    </rPh>
    <rPh sb="662" eb="664">
      <t>テキセイ</t>
    </rPh>
    <rPh sb="665" eb="666">
      <t>オコナ</t>
    </rPh>
    <rPh sb="673" eb="677">
      <t>ショウシコウレイ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</si>
</sst>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EC-4BFE-B3D4-2DBB114AFED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0.02</c:v>
                </c:pt>
                <c:pt idx="3">
                  <c:v>0.01</c:v>
                </c:pt>
                <c:pt idx="4">
                  <c:v>0.01</c:v>
                </c:pt>
              </c:numCache>
            </c:numRef>
          </c:val>
          <c:smooth val="0"/>
          <c:extLst>
            <c:ext xmlns:c16="http://schemas.microsoft.com/office/drawing/2014/chart" uri="{C3380CC4-5D6E-409C-BE32-E72D297353CC}">
              <c16:uniqueId val="{00000001-D0EC-4BFE-B3D4-2DBB114AFED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56.89</c:v>
                </c:pt>
                <c:pt idx="1">
                  <c:v>56.89</c:v>
                </c:pt>
                <c:pt idx="2">
                  <c:v>56.89</c:v>
                </c:pt>
                <c:pt idx="3">
                  <c:v>56.89</c:v>
                </c:pt>
                <c:pt idx="4">
                  <c:v>56.89</c:v>
                </c:pt>
              </c:numCache>
            </c:numRef>
          </c:val>
          <c:extLst>
            <c:ext xmlns:c16="http://schemas.microsoft.com/office/drawing/2014/chart" uri="{C3380CC4-5D6E-409C-BE32-E72D297353CC}">
              <c16:uniqueId val="{00000000-BC05-4BC7-846D-E5C6EA3B7B3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54.06</c:v>
                </c:pt>
                <c:pt idx="2">
                  <c:v>55.26</c:v>
                </c:pt>
                <c:pt idx="3">
                  <c:v>54.54</c:v>
                </c:pt>
                <c:pt idx="4">
                  <c:v>52.9</c:v>
                </c:pt>
              </c:numCache>
            </c:numRef>
          </c:val>
          <c:smooth val="0"/>
          <c:extLst>
            <c:ext xmlns:c16="http://schemas.microsoft.com/office/drawing/2014/chart" uri="{C3380CC4-5D6E-409C-BE32-E72D297353CC}">
              <c16:uniqueId val="{00000001-BC05-4BC7-846D-E5C6EA3B7B3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93.57</c:v>
                </c:pt>
                <c:pt idx="1">
                  <c:v>94.56</c:v>
                </c:pt>
                <c:pt idx="2">
                  <c:v>94.73</c:v>
                </c:pt>
                <c:pt idx="3">
                  <c:v>95.24</c:v>
                </c:pt>
                <c:pt idx="4">
                  <c:v>95.45</c:v>
                </c:pt>
              </c:numCache>
            </c:numRef>
          </c:val>
          <c:extLst>
            <c:ext xmlns:c16="http://schemas.microsoft.com/office/drawing/2014/chart" uri="{C3380CC4-5D6E-409C-BE32-E72D297353CC}">
              <c16:uniqueId val="{00000000-0859-4067-86E1-3B5A0E72E39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90.11</c:v>
                </c:pt>
                <c:pt idx="2">
                  <c:v>90.52</c:v>
                </c:pt>
                <c:pt idx="3">
                  <c:v>90.3</c:v>
                </c:pt>
                <c:pt idx="4">
                  <c:v>90.3</c:v>
                </c:pt>
              </c:numCache>
            </c:numRef>
          </c:val>
          <c:smooth val="0"/>
          <c:extLst>
            <c:ext xmlns:c16="http://schemas.microsoft.com/office/drawing/2014/chart" uri="{C3380CC4-5D6E-409C-BE32-E72D297353CC}">
              <c16:uniqueId val="{00000001-0859-4067-86E1-3B5A0E72E39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101.59</c:v>
                </c:pt>
                <c:pt idx="1">
                  <c:v>100.76</c:v>
                </c:pt>
                <c:pt idx="2">
                  <c:v>96.53</c:v>
                </c:pt>
                <c:pt idx="3">
                  <c:v>86.98</c:v>
                </c:pt>
                <c:pt idx="4">
                  <c:v>79.959999999999994</c:v>
                </c:pt>
              </c:numCache>
            </c:numRef>
          </c:val>
          <c:extLst>
            <c:ext xmlns:c16="http://schemas.microsoft.com/office/drawing/2014/chart" uri="{C3380CC4-5D6E-409C-BE32-E72D297353CC}">
              <c16:uniqueId val="{00000000-1212-455A-8B9F-E5C3BFA2861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12-455A-8B9F-E5C3BFA2861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89-473A-8A8C-0BC669BBE5C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89-473A-8A8C-0BC669BBE5C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52-448A-B40D-8BBA7423865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52-448A-B40D-8BBA7423865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B2-489C-BD9F-EB6BE9857D6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B2-489C-BD9F-EB6BE9857D6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55-41EF-BA30-62987A279C9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55-41EF-BA30-62987A279C9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quot;-&quot;">
                  <c:v>738.65</c:v>
                </c:pt>
                <c:pt idx="3" formatCode="#,##0.00;&quot;△&quot;#,##0.00;&quot;-&quot;">
                  <c:v>697.13</c:v>
                </c:pt>
                <c:pt idx="4" formatCode="#,##0.00;&quot;△&quot;#,##0.00;&quot;-&quot;">
                  <c:v>657.63</c:v>
                </c:pt>
              </c:numCache>
            </c:numRef>
          </c:val>
          <c:extLst>
            <c:ext xmlns:c16="http://schemas.microsoft.com/office/drawing/2014/chart" uri="{C3380CC4-5D6E-409C-BE32-E72D297353CC}">
              <c16:uniqueId val="{00000000-46D7-4D58-9AF8-11BE829ECBD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654.71</c:v>
                </c:pt>
                <c:pt idx="2">
                  <c:v>783.8</c:v>
                </c:pt>
                <c:pt idx="3">
                  <c:v>778.81</c:v>
                </c:pt>
                <c:pt idx="4">
                  <c:v>718.49</c:v>
                </c:pt>
              </c:numCache>
            </c:numRef>
          </c:val>
          <c:smooth val="0"/>
          <c:extLst>
            <c:ext xmlns:c16="http://schemas.microsoft.com/office/drawing/2014/chart" uri="{C3380CC4-5D6E-409C-BE32-E72D297353CC}">
              <c16:uniqueId val="{00000001-46D7-4D58-9AF8-11BE829ECBD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86.47</c:v>
                </c:pt>
                <c:pt idx="1">
                  <c:v>87.08</c:v>
                </c:pt>
                <c:pt idx="2">
                  <c:v>77.010000000000005</c:v>
                </c:pt>
                <c:pt idx="3">
                  <c:v>58.4</c:v>
                </c:pt>
                <c:pt idx="4">
                  <c:v>58.42</c:v>
                </c:pt>
              </c:numCache>
            </c:numRef>
          </c:val>
          <c:extLst>
            <c:ext xmlns:c16="http://schemas.microsoft.com/office/drawing/2014/chart" uri="{C3380CC4-5D6E-409C-BE32-E72D297353CC}">
              <c16:uniqueId val="{00000000-32DC-477A-8687-26D64A05471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65.37</c:v>
                </c:pt>
                <c:pt idx="2">
                  <c:v>68.11</c:v>
                </c:pt>
                <c:pt idx="3">
                  <c:v>67.23</c:v>
                </c:pt>
                <c:pt idx="4">
                  <c:v>61.82</c:v>
                </c:pt>
              </c:numCache>
            </c:numRef>
          </c:val>
          <c:smooth val="0"/>
          <c:extLst>
            <c:ext xmlns:c16="http://schemas.microsoft.com/office/drawing/2014/chart" uri="{C3380CC4-5D6E-409C-BE32-E72D297353CC}">
              <c16:uniqueId val="{00000001-32DC-477A-8687-26D64A05471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162.31</c:v>
                </c:pt>
                <c:pt idx="1">
                  <c:v>140.53</c:v>
                </c:pt>
                <c:pt idx="2">
                  <c:v>172.17</c:v>
                </c:pt>
                <c:pt idx="3">
                  <c:v>235.59</c:v>
                </c:pt>
                <c:pt idx="4">
                  <c:v>232.25</c:v>
                </c:pt>
              </c:numCache>
            </c:numRef>
          </c:val>
          <c:extLst>
            <c:ext xmlns:c16="http://schemas.microsoft.com/office/drawing/2014/chart" uri="{C3380CC4-5D6E-409C-BE32-E72D297353CC}">
              <c16:uniqueId val="{00000000-8C91-4D02-9CD1-1EC624DEB64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228.99</c:v>
                </c:pt>
                <c:pt idx="2">
                  <c:v>222.41</c:v>
                </c:pt>
                <c:pt idx="3">
                  <c:v>228.21</c:v>
                </c:pt>
                <c:pt idx="4">
                  <c:v>246.9</c:v>
                </c:pt>
              </c:numCache>
            </c:numRef>
          </c:val>
          <c:smooth val="0"/>
          <c:extLst>
            <c:ext xmlns:c16="http://schemas.microsoft.com/office/drawing/2014/chart" uri="{C3380CC4-5D6E-409C-BE32-E72D297353CC}">
              <c16:uniqueId val="{00000001-8C91-4D02-9CD1-1EC624DEB64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13" zoomScale="70" zoomScaleNormal="7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徳島県　那賀町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7490</v>
      </c>
      <c r="AM8" s="42"/>
      <c r="AN8" s="42"/>
      <c r="AO8" s="42"/>
      <c r="AP8" s="42"/>
      <c r="AQ8" s="42"/>
      <c r="AR8" s="42"/>
      <c r="AS8" s="42"/>
      <c r="AT8" s="35">
        <f>データ!T6</f>
        <v>694.98</v>
      </c>
      <c r="AU8" s="35"/>
      <c r="AV8" s="35"/>
      <c r="AW8" s="35"/>
      <c r="AX8" s="35"/>
      <c r="AY8" s="35"/>
      <c r="AZ8" s="35"/>
      <c r="BA8" s="35"/>
      <c r="BB8" s="35">
        <f>データ!U6</f>
        <v>10.78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36.5</v>
      </c>
      <c r="Q10" s="35"/>
      <c r="R10" s="35"/>
      <c r="S10" s="35"/>
      <c r="T10" s="35"/>
      <c r="U10" s="35"/>
      <c r="V10" s="35"/>
      <c r="W10" s="35">
        <f>データ!Q6</f>
        <v>100</v>
      </c>
      <c r="X10" s="35"/>
      <c r="Y10" s="35"/>
      <c r="Z10" s="35"/>
      <c r="AA10" s="35"/>
      <c r="AB10" s="35"/>
      <c r="AC10" s="35"/>
      <c r="AD10" s="42">
        <f>データ!R6</f>
        <v>3850</v>
      </c>
      <c r="AE10" s="42"/>
      <c r="AF10" s="42"/>
      <c r="AG10" s="42"/>
      <c r="AH10" s="42"/>
      <c r="AI10" s="42"/>
      <c r="AJ10" s="42"/>
      <c r="AK10" s="2"/>
      <c r="AL10" s="42">
        <f>データ!V6</f>
        <v>2702</v>
      </c>
      <c r="AM10" s="42"/>
      <c r="AN10" s="42"/>
      <c r="AO10" s="42"/>
      <c r="AP10" s="42"/>
      <c r="AQ10" s="42"/>
      <c r="AR10" s="42"/>
      <c r="AS10" s="42"/>
      <c r="AT10" s="35">
        <f>データ!W6</f>
        <v>2.91</v>
      </c>
      <c r="AU10" s="35"/>
      <c r="AV10" s="35"/>
      <c r="AW10" s="35"/>
      <c r="AX10" s="35"/>
      <c r="AY10" s="35"/>
      <c r="AZ10" s="35"/>
      <c r="BA10" s="35"/>
      <c r="BB10" s="35">
        <f>データ!X6</f>
        <v>928.52</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117</v>
      </c>
      <c r="BM16" s="81"/>
      <c r="BN16" s="81"/>
      <c r="BO16" s="81"/>
      <c r="BP16" s="81"/>
      <c r="BQ16" s="81"/>
      <c r="BR16" s="81"/>
      <c r="BS16" s="81"/>
      <c r="BT16" s="81"/>
      <c r="BU16" s="81"/>
      <c r="BV16" s="81"/>
      <c r="BW16" s="81"/>
      <c r="BX16" s="81"/>
      <c r="BY16" s="81"/>
      <c r="BZ16" s="8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2"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43</v>
      </c>
      <c r="N86" s="12" t="s">
        <v>43</v>
      </c>
      <c r="O86" s="12" t="str">
        <f>データ!EO6</f>
        <v>【0.02】</v>
      </c>
    </row>
  </sheetData>
  <sheetProtection algorithmName="SHA-512" hashValue="drXUjG+DR6sJmrRLsqFepLMVsC7ZXcZIvK96kQ+2bYtNnyAmg44WMg+IWIdbixomI2EluSqJjw1PHxKzCWt63Q==" saltValue="fsTuspgbET7SFp3IHS9UM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2022</v>
      </c>
      <c r="C6" s="19">
        <f t="shared" ref="C6:X6" si="3">C7</f>
        <v>363685</v>
      </c>
      <c r="D6" s="19">
        <f t="shared" si="3"/>
        <v>47</v>
      </c>
      <c r="E6" s="19">
        <f t="shared" si="3"/>
        <v>17</v>
      </c>
      <c r="F6" s="19">
        <f t="shared" si="3"/>
        <v>5</v>
      </c>
      <c r="G6" s="19">
        <f t="shared" si="3"/>
        <v>0</v>
      </c>
      <c r="H6" s="19" t="str">
        <f t="shared" si="3"/>
        <v>徳島県　那賀町</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36.5</v>
      </c>
      <c r="Q6" s="20">
        <f t="shared" si="3"/>
        <v>100</v>
      </c>
      <c r="R6" s="20">
        <f t="shared" si="3"/>
        <v>3850</v>
      </c>
      <c r="S6" s="20">
        <f t="shared" si="3"/>
        <v>7490</v>
      </c>
      <c r="T6" s="20">
        <f t="shared" si="3"/>
        <v>694.98</v>
      </c>
      <c r="U6" s="20">
        <f t="shared" si="3"/>
        <v>10.78</v>
      </c>
      <c r="V6" s="20">
        <f t="shared" si="3"/>
        <v>2702</v>
      </c>
      <c r="W6" s="20">
        <f t="shared" si="3"/>
        <v>2.91</v>
      </c>
      <c r="X6" s="20">
        <f t="shared" si="3"/>
        <v>928.52</v>
      </c>
      <c r="Y6" s="21">
        <f>IF(Y7="",NA(),Y7)</f>
        <v>101.59</v>
      </c>
      <c r="Z6" s="21">
        <f t="shared" ref="Z6:AH6" si="4">IF(Z7="",NA(),Z7)</f>
        <v>100.76</v>
      </c>
      <c r="AA6" s="21">
        <f t="shared" si="4"/>
        <v>96.53</v>
      </c>
      <c r="AB6" s="21">
        <f t="shared" si="4"/>
        <v>86.98</v>
      </c>
      <c r="AC6" s="21">
        <f t="shared" si="4"/>
        <v>79.959999999999994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1">
        <f t="shared" si="7"/>
        <v>738.65</v>
      </c>
      <c r="BI6" s="21">
        <f t="shared" si="7"/>
        <v>697.13</v>
      </c>
      <c r="BJ6" s="21">
        <f t="shared" si="7"/>
        <v>657.63</v>
      </c>
      <c r="BK6" s="21">
        <f t="shared" si="7"/>
        <v>789.46</v>
      </c>
      <c r="BL6" s="21">
        <f t="shared" si="7"/>
        <v>654.71</v>
      </c>
      <c r="BM6" s="21">
        <f t="shared" si="7"/>
        <v>783.8</v>
      </c>
      <c r="BN6" s="21">
        <f t="shared" si="7"/>
        <v>778.81</v>
      </c>
      <c r="BO6" s="21">
        <f t="shared" si="7"/>
        <v>718.49</v>
      </c>
      <c r="BP6" s="20" t="str">
        <f>IF(BP7="","",IF(BP7="-","【-】","【"&amp;SUBSTITUTE(TEXT(BP7,"#,##0.00"),"-","△")&amp;"】"))</f>
        <v>【809.19】</v>
      </c>
      <c r="BQ6" s="21">
        <f>IF(BQ7="",NA(),BQ7)</f>
        <v>86.47</v>
      </c>
      <c r="BR6" s="21">
        <f t="shared" ref="BR6:BZ6" si="8">IF(BR7="",NA(),BR7)</f>
        <v>87.08</v>
      </c>
      <c r="BS6" s="21">
        <f t="shared" si="8"/>
        <v>77.010000000000005</v>
      </c>
      <c r="BT6" s="21">
        <f t="shared" si="8"/>
        <v>58.4</v>
      </c>
      <c r="BU6" s="21">
        <f t="shared" si="8"/>
        <v>58.42</v>
      </c>
      <c r="BV6" s="21">
        <f t="shared" si="8"/>
        <v>57.77</v>
      </c>
      <c r="BW6" s="21">
        <f t="shared" si="8"/>
        <v>65.37</v>
      </c>
      <c r="BX6" s="21">
        <f t="shared" si="8"/>
        <v>68.11</v>
      </c>
      <c r="BY6" s="21">
        <f t="shared" si="8"/>
        <v>67.23</v>
      </c>
      <c r="BZ6" s="21">
        <f t="shared" si="8"/>
        <v>61.82</v>
      </c>
      <c r="CA6" s="20" t="str">
        <f>IF(CA7="","",IF(CA7="-","【-】","【"&amp;SUBSTITUTE(TEXT(CA7,"#,##0.00"),"-","△")&amp;"】"))</f>
        <v>【57.02】</v>
      </c>
      <c r="CB6" s="21">
        <f>IF(CB7="",NA(),CB7)</f>
        <v>162.31</v>
      </c>
      <c r="CC6" s="21">
        <f t="shared" ref="CC6:CK6" si="9">IF(CC7="",NA(),CC7)</f>
        <v>140.53</v>
      </c>
      <c r="CD6" s="21">
        <f t="shared" si="9"/>
        <v>172.17</v>
      </c>
      <c r="CE6" s="21">
        <f t="shared" si="9"/>
        <v>235.59</v>
      </c>
      <c r="CF6" s="21">
        <f t="shared" si="9"/>
        <v>232.25</v>
      </c>
      <c r="CG6" s="21">
        <f t="shared" si="9"/>
        <v>274.35000000000002</v>
      </c>
      <c r="CH6" s="21">
        <f t="shared" si="9"/>
        <v>228.99</v>
      </c>
      <c r="CI6" s="21">
        <f t="shared" si="9"/>
        <v>222.41</v>
      </c>
      <c r="CJ6" s="21">
        <f t="shared" si="9"/>
        <v>228.21</v>
      </c>
      <c r="CK6" s="21">
        <f t="shared" si="9"/>
        <v>246.9</v>
      </c>
      <c r="CL6" s="20" t="str">
        <f>IF(CL7="","",IF(CL7="-","【-】","【"&amp;SUBSTITUTE(TEXT(CL7,"#,##0.00"),"-","△")&amp;"】"))</f>
        <v>【273.68】</v>
      </c>
      <c r="CM6" s="21">
        <f>IF(CM7="",NA(),CM7)</f>
        <v>56.89</v>
      </c>
      <c r="CN6" s="21">
        <f t="shared" ref="CN6:CV6" si="10">IF(CN7="",NA(),CN7)</f>
        <v>56.89</v>
      </c>
      <c r="CO6" s="21">
        <f t="shared" si="10"/>
        <v>56.89</v>
      </c>
      <c r="CP6" s="21">
        <f t="shared" si="10"/>
        <v>56.89</v>
      </c>
      <c r="CQ6" s="21">
        <f t="shared" si="10"/>
        <v>56.89</v>
      </c>
      <c r="CR6" s="21">
        <f t="shared" si="10"/>
        <v>50.68</v>
      </c>
      <c r="CS6" s="21">
        <f t="shared" si="10"/>
        <v>54.06</v>
      </c>
      <c r="CT6" s="21">
        <f t="shared" si="10"/>
        <v>55.26</v>
      </c>
      <c r="CU6" s="21">
        <f t="shared" si="10"/>
        <v>54.54</v>
      </c>
      <c r="CV6" s="21">
        <f t="shared" si="10"/>
        <v>52.9</v>
      </c>
      <c r="CW6" s="20" t="str">
        <f>IF(CW7="","",IF(CW7="-","【-】","【"&amp;SUBSTITUTE(TEXT(CW7,"#,##0.00"),"-","△")&amp;"】"))</f>
        <v>【52.55】</v>
      </c>
      <c r="CX6" s="21">
        <f>IF(CX7="",NA(),CX7)</f>
        <v>93.57</v>
      </c>
      <c r="CY6" s="21">
        <f t="shared" ref="CY6:DG6" si="11">IF(CY7="",NA(),CY7)</f>
        <v>94.56</v>
      </c>
      <c r="CZ6" s="21">
        <f t="shared" si="11"/>
        <v>94.73</v>
      </c>
      <c r="DA6" s="21">
        <f t="shared" si="11"/>
        <v>95.24</v>
      </c>
      <c r="DB6" s="21">
        <f t="shared" si="11"/>
        <v>95.45</v>
      </c>
      <c r="DC6" s="21">
        <f t="shared" si="11"/>
        <v>84.86</v>
      </c>
      <c r="DD6" s="21">
        <f t="shared" si="11"/>
        <v>90.11</v>
      </c>
      <c r="DE6" s="21">
        <f t="shared" si="11"/>
        <v>90.52</v>
      </c>
      <c r="DF6" s="21">
        <f t="shared" si="11"/>
        <v>90.3</v>
      </c>
      <c r="DG6" s="21">
        <f t="shared" si="11"/>
        <v>90.3</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0.02</v>
      </c>
      <c r="EM6" s="21">
        <f t="shared" si="14"/>
        <v>0.01</v>
      </c>
      <c r="EN6" s="21">
        <f t="shared" si="14"/>
        <v>0.01</v>
      </c>
      <c r="EO6" s="20" t="str">
        <f>IF(EO7="","",IF(EO7="-","【-】","【"&amp;SUBSTITUTE(TEXT(EO7,"#,##0.00"),"-","△")&amp;"】"))</f>
        <v>【0.02】</v>
      </c>
    </row>
    <row r="7" spans="1:145" s="22" customFormat="1" x14ac:dyDescent="0.2">
      <c r="A7" s="14"/>
      <c r="B7" s="23">
        <v>2022</v>
      </c>
      <c r="C7" s="23">
        <v>363685</v>
      </c>
      <c r="D7" s="23">
        <v>47</v>
      </c>
      <c r="E7" s="23">
        <v>17</v>
      </c>
      <c r="F7" s="23">
        <v>5</v>
      </c>
      <c r="G7" s="23">
        <v>0</v>
      </c>
      <c r="H7" s="23" t="s">
        <v>97</v>
      </c>
      <c r="I7" s="23" t="s">
        <v>98</v>
      </c>
      <c r="J7" s="23" t="s">
        <v>99</v>
      </c>
      <c r="K7" s="23" t="s">
        <v>100</v>
      </c>
      <c r="L7" s="23" t="s">
        <v>101</v>
      </c>
      <c r="M7" s="23" t="s">
        <v>102</v>
      </c>
      <c r="N7" s="24" t="s">
        <v>103</v>
      </c>
      <c r="O7" s="24" t="s">
        <v>104</v>
      </c>
      <c r="P7" s="24">
        <v>36.5</v>
      </c>
      <c r="Q7" s="24">
        <v>100</v>
      </c>
      <c r="R7" s="24">
        <v>3850</v>
      </c>
      <c r="S7" s="24">
        <v>7490</v>
      </c>
      <c r="T7" s="24">
        <v>694.98</v>
      </c>
      <c r="U7" s="24">
        <v>10.78</v>
      </c>
      <c r="V7" s="24">
        <v>2702</v>
      </c>
      <c r="W7" s="24">
        <v>2.91</v>
      </c>
      <c r="X7" s="24">
        <v>928.52</v>
      </c>
      <c r="Y7" s="24">
        <v>101.59</v>
      </c>
      <c r="Z7" s="24">
        <v>100.76</v>
      </c>
      <c r="AA7" s="24">
        <v>96.53</v>
      </c>
      <c r="AB7" s="24">
        <v>86.98</v>
      </c>
      <c r="AC7" s="24">
        <v>79.959999999999994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738.65</v>
      </c>
      <c r="BI7" s="24">
        <v>697.13</v>
      </c>
      <c r="BJ7" s="24">
        <v>657.63</v>
      </c>
      <c r="BK7" s="24">
        <v>789.46</v>
      </c>
      <c r="BL7" s="24">
        <v>654.71</v>
      </c>
      <c r="BM7" s="24">
        <v>783.8</v>
      </c>
      <c r="BN7" s="24">
        <v>778.81</v>
      </c>
      <c r="BO7" s="24">
        <v>718.49</v>
      </c>
      <c r="BP7" s="24">
        <v>809.19</v>
      </c>
      <c r="BQ7" s="24">
        <v>86.47</v>
      </c>
      <c r="BR7" s="24">
        <v>87.08</v>
      </c>
      <c r="BS7" s="24">
        <v>77.010000000000005</v>
      </c>
      <c r="BT7" s="24">
        <v>58.4</v>
      </c>
      <c r="BU7" s="24">
        <v>58.42</v>
      </c>
      <c r="BV7" s="24">
        <v>57.77</v>
      </c>
      <c r="BW7" s="24">
        <v>65.37</v>
      </c>
      <c r="BX7" s="24">
        <v>68.11</v>
      </c>
      <c r="BY7" s="24">
        <v>67.23</v>
      </c>
      <c r="BZ7" s="24">
        <v>61.82</v>
      </c>
      <c r="CA7" s="24">
        <v>57.02</v>
      </c>
      <c r="CB7" s="24">
        <v>162.31</v>
      </c>
      <c r="CC7" s="24">
        <v>140.53</v>
      </c>
      <c r="CD7" s="24">
        <v>172.17</v>
      </c>
      <c r="CE7" s="24">
        <v>235.59</v>
      </c>
      <c r="CF7" s="24">
        <v>232.25</v>
      </c>
      <c r="CG7" s="24">
        <v>274.35000000000002</v>
      </c>
      <c r="CH7" s="24">
        <v>228.99</v>
      </c>
      <c r="CI7" s="24">
        <v>222.41</v>
      </c>
      <c r="CJ7" s="24">
        <v>228.21</v>
      </c>
      <c r="CK7" s="24">
        <v>246.9</v>
      </c>
      <c r="CL7" s="24">
        <v>273.68</v>
      </c>
      <c r="CM7" s="24">
        <v>56.89</v>
      </c>
      <c r="CN7" s="24">
        <v>56.89</v>
      </c>
      <c r="CO7" s="24">
        <v>56.89</v>
      </c>
      <c r="CP7" s="24">
        <v>56.89</v>
      </c>
      <c r="CQ7" s="24">
        <v>56.89</v>
      </c>
      <c r="CR7" s="24">
        <v>50.68</v>
      </c>
      <c r="CS7" s="24">
        <v>54.06</v>
      </c>
      <c r="CT7" s="24">
        <v>55.26</v>
      </c>
      <c r="CU7" s="24">
        <v>54.54</v>
      </c>
      <c r="CV7" s="24">
        <v>52.9</v>
      </c>
      <c r="CW7" s="24">
        <v>52.55</v>
      </c>
      <c r="CX7" s="24">
        <v>93.57</v>
      </c>
      <c r="CY7" s="24">
        <v>94.56</v>
      </c>
      <c r="CZ7" s="24">
        <v>94.73</v>
      </c>
      <c r="DA7" s="24">
        <v>95.24</v>
      </c>
      <c r="DB7" s="24">
        <v>95.45</v>
      </c>
      <c r="DC7" s="24">
        <v>84.86</v>
      </c>
      <c r="DD7" s="24">
        <v>90.11</v>
      </c>
      <c r="DE7" s="24">
        <v>90.52</v>
      </c>
      <c r="DF7" s="24">
        <v>90.3</v>
      </c>
      <c r="DG7" s="24">
        <v>90.3</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0.02</v>
      </c>
      <c r="EM7" s="24">
        <v>0.01</v>
      </c>
      <c r="EN7" s="24">
        <v>0.01</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110</v>
      </c>
    </row>
    <row r="12" spans="1:145" x14ac:dyDescent="0.2">
      <c r="B12">
        <v>1</v>
      </c>
      <c r="C12">
        <v>1</v>
      </c>
      <c r="D12">
        <v>2</v>
      </c>
      <c r="E12">
        <v>3</v>
      </c>
      <c r="F12">
        <v>4</v>
      </c>
      <c r="G12" t="s">
        <v>111</v>
      </c>
    </row>
    <row r="13" spans="1:145" x14ac:dyDescent="0.2">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2024-01-18T07:39:53Z</cp:lastPrinted>
  <dcterms:created xsi:type="dcterms:W3CDTF">2023-12-12T02:55:40Z</dcterms:created>
  <dcterms:modified xsi:type="dcterms:W3CDTF">2024-01-19T06:00:37Z</dcterms:modified>
  <cp:category/>
</cp:coreProperties>
</file>