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510065\Desktop\R5（R４度決算）公企　経営比較分析表の分析等\"/>
    </mc:Choice>
  </mc:AlternateContent>
  <xr:revisionPtr revIDLastSave="0" documentId="13_ncr:1_{7EB6407C-E705-438B-B2B3-A513AF5DEA0D}" xr6:coauthVersionLast="47" xr6:coauthVersionMax="47" xr10:uidLastSave="{00000000-0000-0000-0000-000000000000}"/>
  <workbookProtection workbookAlgorithmName="SHA-512" workbookHashValue="abhf0bqtHwFYwSk7AuZjxXosAXY88vJtfkvwC5TDPREOr6tlHtFMUDEvxmJesti5h/YFzSpma0zBviP2N9tuXg==" workbookSaltValue="YmcBDkjI5uZPI7R5ufiQGQ==" workbookSpinCount="100000" lockStructure="1"/>
  <bookViews>
    <workbookView xWindow="-120" yWindow="-120" windowWidth="29040" windowHeight="1572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B10" i="4" s="1"/>
  <c r="M6" i="5"/>
  <c r="L6" i="5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BB10" i="4"/>
  <c r="AL10" i="4"/>
  <c r="AD10" i="4"/>
  <c r="P10" i="4"/>
  <c r="AT8" i="4"/>
  <c r="AD8" i="4"/>
  <c r="W8" i="4"/>
  <c r="I8" i="4"/>
</calcChain>
</file>

<file path=xl/sharedStrings.xml><?xml version="1.0" encoding="utf-8"?>
<sst xmlns="http://schemas.openxmlformats.org/spreadsheetml/2006/main" count="236" uniqueCount="118">
  <si>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</si>
  <si>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</si>
  <si>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</si>
  <si>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</si>
  <si>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</si>
  <si>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</si>
  <si>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</si>
  <si>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</si>
  <si>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</si>
  <si>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</si>
  <si>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</si>
  <si>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</si>
  <si>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</si>
  <si>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</si>
  <si>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</si>
  <si>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</si>
  <si>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</si>
  <si>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</si>
  <si>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</si>
  <si>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</si>
  <si>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</si>
  <si>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</si>
  <si>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</si>
  <si>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</si>
  <si>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</si>
  <si>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</si>
  <si>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</si>
  <si>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</si>
  <si>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</si>
  <si>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</si>
  <si>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</si>
  <si>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</si>
  <si>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</si>
  <si>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</si>
  <si>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</si>
  <si>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</si>
  <si>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</si>
  <si>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</si>
  <si>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</si>
  <si>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</si>
  <si>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</si>
  <si>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</si>
  <si>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</si>
  <si>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</si>
  <si>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</si>
  <si>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</si>
  <si>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</si>
  <si>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</si>
  <si>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</si>
  <si>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</si>
  <si>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</si>
  <si>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</si>
  <si>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</si>
  <si>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</si>
  <si>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</si>
  <si>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</si>
  <si>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</si>
  <si>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</si>
  <si>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</si>
  <si>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</si>
  <si>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</si>
  <si>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</si>
  <si>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</si>
  <si>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</si>
  <si>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</si>
  <si>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</si>
  <si>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</si>
  <si>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</si>
  <si>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</si>
  <si>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</si>
  <si>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</si>
  <si>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</si>
  <si>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</si>
  <si>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</si>
  <si>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</si>
  <si>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</si>
  <si>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</si>
  <si>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</si>
  <si>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</si>
  <si>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</si>
  <si>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</si>
  <si>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</si>
  <si>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</si>
  <si>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</si>
  <si>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</si>
  <si>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</si>
  <si>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</si>
  <si>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</si>
  <si>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</si>
  <si>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</si>
  <si>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</si>
  <si>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</si>
  <si>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</si>
  <si>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</si>
  <si>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</si>
  <si>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</si>
  <si>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三好市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</si>
  <si>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</si>
  <si>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</si>
  <si>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</si>
  <si>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</si>
  <si>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</si>
  <si>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</si>
  <si>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</si>
  <si>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</si>
  <si>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</si>
  <si>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</si>
  <si>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</si>
  <si>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</si>
  <si>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</si>
  <si>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</si>
  <si>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</si>
  <si>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</si>
  <si>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</si>
  <si>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</si>
  <si>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不明水対策や設備延命について効率的に対処することができ、大きな支出は生じなかった。また、使用料を中心に収益は安定しており、経営は健全である。施設の能力に見合った稼働が通年行え、効率的であったといえる。</t>
    <rPh sb="0" eb="3">
      <t>フメイスイ</t>
    </rPh>
    <rPh sb="3" eb="5">
      <t>タイサク</t>
    </rPh>
    <rPh sb="6" eb="8">
      <t>セツビ</t>
    </rPh>
    <rPh sb="8" eb="10">
      <t>エンメイ</t>
    </rPh>
    <rPh sb="14" eb="17">
      <t>コウリツテキ</t>
    </rPh>
    <rPh sb="18" eb="20">
      <t>タイショ</t>
    </rPh>
    <rPh sb="28" eb="29">
      <t>オオ</t>
    </rPh>
    <rPh sb="31" eb="33">
      <t>シシュツ</t>
    </rPh>
    <rPh sb="34" eb="35">
      <t>ショウ</t>
    </rPh>
    <rPh sb="44" eb="47">
      <t>シヨウリョウ</t>
    </rPh>
    <rPh sb="48" eb="50">
      <t>チュウシン</t>
    </rPh>
    <rPh sb="51" eb="53">
      <t>シュウエキ</t>
    </rPh>
    <rPh sb="54" eb="56">
      <t>アンテイ</t>
    </rPh>
    <rPh sb="61" eb="63">
      <t>ケイエイ</t>
    </rPh>
    <rPh sb="64" eb="66">
      <t>ケンゼン</t>
    </rPh>
    <rPh sb="70" eb="72">
      <t>シセツ</t>
    </rPh>
    <rPh sb="73" eb="75">
      <t>ノウリョク</t>
    </rPh>
    <rPh sb="76" eb="78">
      <t>ミア</t>
    </rPh>
    <rPh sb="80" eb="82">
      <t>カドウ</t>
    </rPh>
    <rPh sb="83" eb="85">
      <t>ツウネン</t>
    </rPh>
    <rPh sb="85" eb="86">
      <t>オコナ</t>
    </rPh>
    <rPh sb="88" eb="91">
      <t>コウリツテキ</t>
    </rPh>
    <phoneticPr fontId="4"/>
  </si>
  <si>
    <t>令和３年度までの数年間に更新した汚水管については問題なかったが、設備の中には耐用年数経過後も使用中の電気機械設備もある。必要に応じて部品交換対応などで延命して使っているが、更新の必要性が高まっている設備が複数ある。</t>
    <rPh sb="0" eb="2">
      <t>レイワ</t>
    </rPh>
    <rPh sb="3" eb="5">
      <t>ネンド</t>
    </rPh>
    <rPh sb="8" eb="11">
      <t>スウネンカン</t>
    </rPh>
    <rPh sb="12" eb="14">
      <t>コウシン</t>
    </rPh>
    <rPh sb="16" eb="19">
      <t>オスイカン</t>
    </rPh>
    <rPh sb="24" eb="26">
      <t>モンダイ</t>
    </rPh>
    <rPh sb="32" eb="34">
      <t>セツビ</t>
    </rPh>
    <rPh sb="35" eb="36">
      <t>ナカ</t>
    </rPh>
    <rPh sb="38" eb="42">
      <t>タイヨウネンスウ</t>
    </rPh>
    <rPh sb="42" eb="45">
      <t>ケイカゴ</t>
    </rPh>
    <rPh sb="46" eb="49">
      <t>シヨウチュウ</t>
    </rPh>
    <rPh sb="60" eb="62">
      <t>ヒツヨウ</t>
    </rPh>
    <rPh sb="63" eb="64">
      <t>オウ</t>
    </rPh>
    <rPh sb="66" eb="68">
      <t>ブヒン</t>
    </rPh>
    <rPh sb="68" eb="70">
      <t>コウカン</t>
    </rPh>
    <rPh sb="70" eb="72">
      <t>タイオウ</t>
    </rPh>
    <rPh sb="75" eb="77">
      <t>エンメイ</t>
    </rPh>
    <rPh sb="79" eb="80">
      <t>ツカ</t>
    </rPh>
    <rPh sb="86" eb="88">
      <t>コウシン</t>
    </rPh>
    <rPh sb="89" eb="92">
      <t>ヒツヨウセイ</t>
    </rPh>
    <rPh sb="93" eb="94">
      <t>タカ</t>
    </rPh>
    <rPh sb="99" eb="101">
      <t>セツビ</t>
    </rPh>
    <rPh sb="102" eb="104">
      <t>フクスウ</t>
    </rPh>
    <phoneticPr fontId="4"/>
  </si>
  <si>
    <t>総合的には、一部設備の老朽対策費用の負担について今後に不安があるが、経営は概ね安定している。事業主体としての三好市の努力のほかに、施設維持管理業者の技術水準・受益者の運営協力意識の高さ、さらには、この３者の相互連携が、収益の安定・修繕費抑制（日頃からの適切な使用による施設トラブルの防止）に繋がっていることも、経営安定の要素の一つとなっている。</t>
    <rPh sb="0" eb="3">
      <t>ソウゴウテキ</t>
    </rPh>
    <rPh sb="6" eb="10">
      <t>イチブセツビ</t>
    </rPh>
    <rPh sb="11" eb="15">
      <t>ロウキュウタイサク</t>
    </rPh>
    <rPh sb="15" eb="17">
      <t>ヒヨウ</t>
    </rPh>
    <rPh sb="24" eb="26">
      <t>コンゴ</t>
    </rPh>
    <rPh sb="27" eb="29">
      <t>フアン</t>
    </rPh>
    <rPh sb="37" eb="38">
      <t>オオム</t>
    </rPh>
    <rPh sb="39" eb="41">
      <t>アンテイ</t>
    </rPh>
    <rPh sb="46" eb="50">
      <t>ジギョウシュタイ</t>
    </rPh>
    <rPh sb="54" eb="57">
      <t>ミヨシシ</t>
    </rPh>
    <rPh sb="58" eb="60">
      <t>ドリョク</t>
    </rPh>
    <rPh sb="121" eb="123">
      <t>ヒゴロ</t>
    </rPh>
    <rPh sb="126" eb="128">
      <t>テキセツ</t>
    </rPh>
    <rPh sb="129" eb="131">
      <t>シヨウ</t>
    </rPh>
    <rPh sb="134" eb="136">
      <t>シセツ</t>
    </rPh>
    <rPh sb="155" eb="157">
      <t>ケイエイ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</si>
</sst>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14.5</c:v>
                </c:pt>
                <c:pt idx="1">
                  <c:v>5.25</c:v>
                </c:pt>
                <c:pt idx="2">
                  <c:v>13.25</c:v>
                </c:pt>
                <c:pt idx="3">
                  <c:v>1.75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6-4D67-9017-E80D8257D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C6-4D67-9017-E80D8257D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61.95</c:v>
                </c:pt>
                <c:pt idx="1">
                  <c:v>60.94</c:v>
                </c:pt>
                <c:pt idx="2">
                  <c:v>63.3</c:v>
                </c:pt>
                <c:pt idx="3">
                  <c:v>61.95</c:v>
                </c:pt>
                <c:pt idx="4">
                  <c:v>59.6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2B-43EA-9E78-0B548727E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50.68</c:v>
                </c:pt>
                <c:pt idx="1">
                  <c:v>50.14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2B-43EA-9E78-0B548727E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84.1</c:v>
                </c:pt>
                <c:pt idx="1">
                  <c:v>85.37</c:v>
                </c:pt>
                <c:pt idx="2">
                  <c:v>86.86</c:v>
                </c:pt>
                <c:pt idx="3">
                  <c:v>85.9</c:v>
                </c:pt>
                <c:pt idx="4">
                  <c:v>87.77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14-49FD-AF9F-D9A1A5410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84.86</c:v>
                </c:pt>
                <c:pt idx="1">
                  <c:v>84.98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14-49FD-AF9F-D9A1A5410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95.16</c:v>
                </c:pt>
                <c:pt idx="1">
                  <c:v>91.66</c:v>
                </c:pt>
                <c:pt idx="2">
                  <c:v>95.36</c:v>
                </c:pt>
                <c:pt idx="3">
                  <c:v>93.34</c:v>
                </c:pt>
                <c:pt idx="4">
                  <c:v>93.85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8-4A50-AB27-E41107300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D8-4A50-AB27-E41107300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FC-4726-B88D-310C42A17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FC-4726-B88D-310C42A17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4B-4474-88C6-6994EDAC4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4B-4474-88C6-6994EDAC4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C-4A41-8F00-D8F84B284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DC-4A41-8F00-D8F84B284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2-444B-A71B-D48404CC5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2-444B-A71B-D48404CC5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714.98</c:v>
                </c:pt>
                <c:pt idx="1">
                  <c:v>714.99</c:v>
                </c:pt>
                <c:pt idx="2">
                  <c:v>771.73</c:v>
                </c:pt>
                <c:pt idx="3">
                  <c:v>759.79</c:v>
                </c:pt>
                <c:pt idx="4">
                  <c:v>690.92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19-4FFA-88AC-08EB7C169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789.46</c:v>
                </c:pt>
                <c:pt idx="1">
                  <c:v>826.83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19-4FFA-88AC-08EB7C169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93.8</c:v>
                </c:pt>
                <c:pt idx="1">
                  <c:v>89.15</c:v>
                </c:pt>
                <c:pt idx="2">
                  <c:v>94.4</c:v>
                </c:pt>
                <c:pt idx="3">
                  <c:v>91.98</c:v>
                </c:pt>
                <c:pt idx="4">
                  <c:v>91.93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FB-4CCE-B2AF-15D3DB0D4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57.77</c:v>
                </c:pt>
                <c:pt idx="1">
                  <c:v>57.31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B-4CCE-B2AF-15D3DB0D4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252.96</c:v>
                </c:pt>
                <c:pt idx="1">
                  <c:v>278.41000000000003</c:v>
                </c:pt>
                <c:pt idx="2">
                  <c:v>257.95</c:v>
                </c:pt>
                <c:pt idx="3">
                  <c:v>265.42</c:v>
                </c:pt>
                <c:pt idx="4">
                  <c:v>275.5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36-40E3-8BBC-2879CDEB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274.35000000000002</c:v>
                </c:pt>
                <c:pt idx="1">
                  <c:v>273.52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36-40E3-8BBC-2879CDEB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D55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徳島県　三好市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農業集落排水</v>
      </c>
      <c r="Q8" s="35"/>
      <c r="R8" s="35"/>
      <c r="S8" s="35"/>
      <c r="T8" s="35"/>
      <c r="U8" s="35"/>
      <c r="V8" s="35"/>
      <c r="W8" s="35" t="str">
        <f>データ!L6</f>
        <v>F2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23530</v>
      </c>
      <c r="AM8" s="37"/>
      <c r="AN8" s="37"/>
      <c r="AO8" s="37"/>
      <c r="AP8" s="37"/>
      <c r="AQ8" s="37"/>
      <c r="AR8" s="37"/>
      <c r="AS8" s="37"/>
      <c r="AT8" s="38">
        <f>データ!T6</f>
        <v>721.42</v>
      </c>
      <c r="AU8" s="38"/>
      <c r="AV8" s="38"/>
      <c r="AW8" s="38"/>
      <c r="AX8" s="38"/>
      <c r="AY8" s="38"/>
      <c r="AZ8" s="38"/>
      <c r="BA8" s="38"/>
      <c r="BB8" s="38">
        <f>データ!U6</f>
        <v>32.619999999999997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1.97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4510</v>
      </c>
      <c r="AE10" s="37"/>
      <c r="AF10" s="37"/>
      <c r="AG10" s="37"/>
      <c r="AH10" s="37"/>
      <c r="AI10" s="37"/>
      <c r="AJ10" s="37"/>
      <c r="AK10" s="2"/>
      <c r="AL10" s="37">
        <f>データ!V6</f>
        <v>458</v>
      </c>
      <c r="AM10" s="37"/>
      <c r="AN10" s="37"/>
      <c r="AO10" s="37"/>
      <c r="AP10" s="37"/>
      <c r="AQ10" s="37"/>
      <c r="AR10" s="37"/>
      <c r="AS10" s="37"/>
      <c r="AT10" s="38">
        <f>データ!W6</f>
        <v>0.33</v>
      </c>
      <c r="AU10" s="38"/>
      <c r="AV10" s="38"/>
      <c r="AW10" s="38"/>
      <c r="AX10" s="38"/>
      <c r="AY10" s="38"/>
      <c r="AZ10" s="38"/>
      <c r="BA10" s="38"/>
      <c r="BB10" s="38">
        <f>データ!X6</f>
        <v>1387.88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115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116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117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【809.19】</v>
      </c>
      <c r="I86" s="12" t="str">
        <f>データ!CA6</f>
        <v>【57.02】</v>
      </c>
      <c r="J86" s="12" t="str">
        <f>データ!CL6</f>
        <v>【273.68】</v>
      </c>
      <c r="K86" s="12" t="str">
        <f>データ!CW6</f>
        <v>【52.55】</v>
      </c>
      <c r="L86" s="12" t="str">
        <f>データ!DH6</f>
        <v>【87.30】</v>
      </c>
      <c r="M86" s="12" t="s">
        <v>43</v>
      </c>
      <c r="N86" s="12" t="s">
        <v>43</v>
      </c>
      <c r="O86" s="12" t="str">
        <f>データ!EO6</f>
        <v>【0.02】</v>
      </c>
    </row>
  </sheetData>
  <sheetProtection algorithmName="SHA-512" hashValue="gY7C2XHU/4TPxPcVpNhzd2sBYqQs4YloJ0r9X0eTfWpjejQTA6ZX5Wq5cxoIu787CRPkGTR95IE75Id7iC+Hpw==" saltValue="wg6UaYjSoGFjtklzQBYzg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28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5" s="22" customFormat="1" x14ac:dyDescent="0.15">
      <c r="A6" s="14" t="s">
        <v>95</v>
      </c>
      <c r="B6" s="19">
        <f>B7</f>
        <v>2022</v>
      </c>
      <c r="C6" s="19">
        <f t="shared" ref="C6:X6" si="3">C7</f>
        <v>362085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徳島県　三好市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1.97</v>
      </c>
      <c r="Q6" s="20">
        <f t="shared" si="3"/>
        <v>100</v>
      </c>
      <c r="R6" s="20">
        <f t="shared" si="3"/>
        <v>4510</v>
      </c>
      <c r="S6" s="20">
        <f t="shared" si="3"/>
        <v>23530</v>
      </c>
      <c r="T6" s="20">
        <f t="shared" si="3"/>
        <v>721.42</v>
      </c>
      <c r="U6" s="20">
        <f t="shared" si="3"/>
        <v>32.619999999999997</v>
      </c>
      <c r="V6" s="20">
        <f t="shared" si="3"/>
        <v>458</v>
      </c>
      <c r="W6" s="20">
        <f t="shared" si="3"/>
        <v>0.33</v>
      </c>
      <c r="X6" s="20">
        <f t="shared" si="3"/>
        <v>1387.88</v>
      </c>
      <c r="Y6" s="21">
        <f>IF(Y7="",NA(),Y7)</f>
        <v>95.16</v>
      </c>
      <c r="Z6" s="21">
        <f t="shared" ref="Z6:AH6" si="4">IF(Z7="",NA(),Z7)</f>
        <v>91.66</v>
      </c>
      <c r="AA6" s="21">
        <f t="shared" si="4"/>
        <v>95.36</v>
      </c>
      <c r="AB6" s="21">
        <f t="shared" si="4"/>
        <v>93.34</v>
      </c>
      <c r="AC6" s="21">
        <f t="shared" si="4"/>
        <v>93.85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714.98</v>
      </c>
      <c r="BG6" s="21">
        <f t="shared" ref="BG6:BO6" si="7">IF(BG7="",NA(),BG7)</f>
        <v>714.99</v>
      </c>
      <c r="BH6" s="21">
        <f t="shared" si="7"/>
        <v>771.73</v>
      </c>
      <c r="BI6" s="21">
        <f t="shared" si="7"/>
        <v>759.79</v>
      </c>
      <c r="BJ6" s="21">
        <f t="shared" si="7"/>
        <v>690.92</v>
      </c>
      <c r="BK6" s="21">
        <f t="shared" si="7"/>
        <v>789.46</v>
      </c>
      <c r="BL6" s="21">
        <f t="shared" si="7"/>
        <v>826.83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>
        <f>IF(BQ7="",NA(),BQ7)</f>
        <v>93.8</v>
      </c>
      <c r="BR6" s="21">
        <f t="shared" ref="BR6:BZ6" si="8">IF(BR7="",NA(),BR7)</f>
        <v>89.15</v>
      </c>
      <c r="BS6" s="21">
        <f t="shared" si="8"/>
        <v>94.4</v>
      </c>
      <c r="BT6" s="21">
        <f t="shared" si="8"/>
        <v>91.98</v>
      </c>
      <c r="BU6" s="21">
        <f t="shared" si="8"/>
        <v>91.93</v>
      </c>
      <c r="BV6" s="21">
        <f t="shared" si="8"/>
        <v>57.77</v>
      </c>
      <c r="BW6" s="21">
        <f t="shared" si="8"/>
        <v>57.31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>
        <f>IF(CB7="",NA(),CB7)</f>
        <v>252.96</v>
      </c>
      <c r="CC6" s="21">
        <f t="shared" ref="CC6:CK6" si="9">IF(CC7="",NA(),CC7)</f>
        <v>278.41000000000003</v>
      </c>
      <c r="CD6" s="21">
        <f t="shared" si="9"/>
        <v>257.95</v>
      </c>
      <c r="CE6" s="21">
        <f t="shared" si="9"/>
        <v>265.42</v>
      </c>
      <c r="CF6" s="21">
        <f t="shared" si="9"/>
        <v>275.5</v>
      </c>
      <c r="CG6" s="21">
        <f t="shared" si="9"/>
        <v>274.35000000000002</v>
      </c>
      <c r="CH6" s="21">
        <f t="shared" si="9"/>
        <v>273.52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>
        <f>IF(CM7="",NA(),CM7)</f>
        <v>61.95</v>
      </c>
      <c r="CN6" s="21">
        <f t="shared" ref="CN6:CV6" si="10">IF(CN7="",NA(),CN7)</f>
        <v>60.94</v>
      </c>
      <c r="CO6" s="21">
        <f t="shared" si="10"/>
        <v>63.3</v>
      </c>
      <c r="CP6" s="21">
        <f t="shared" si="10"/>
        <v>61.95</v>
      </c>
      <c r="CQ6" s="21">
        <f t="shared" si="10"/>
        <v>59.6</v>
      </c>
      <c r="CR6" s="21">
        <f t="shared" si="10"/>
        <v>50.68</v>
      </c>
      <c r="CS6" s="21">
        <f t="shared" si="10"/>
        <v>50.14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>
        <f>IF(CX7="",NA(),CX7)</f>
        <v>84.1</v>
      </c>
      <c r="CY6" s="21">
        <f t="shared" ref="CY6:DG6" si="11">IF(CY7="",NA(),CY7)</f>
        <v>85.37</v>
      </c>
      <c r="CZ6" s="21">
        <f t="shared" si="11"/>
        <v>86.86</v>
      </c>
      <c r="DA6" s="21">
        <f t="shared" si="11"/>
        <v>85.9</v>
      </c>
      <c r="DB6" s="21">
        <f t="shared" si="11"/>
        <v>87.77</v>
      </c>
      <c r="DC6" s="21">
        <f t="shared" si="11"/>
        <v>84.86</v>
      </c>
      <c r="DD6" s="21">
        <f t="shared" si="11"/>
        <v>84.98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>
        <f>IF(EE7="",NA(),EE7)</f>
        <v>14.5</v>
      </c>
      <c r="EF6" s="21">
        <f t="shared" ref="EF6:EN6" si="14">IF(EF7="",NA(),EF7)</f>
        <v>5.25</v>
      </c>
      <c r="EG6" s="21">
        <f t="shared" si="14"/>
        <v>13.25</v>
      </c>
      <c r="EH6" s="21">
        <f t="shared" si="14"/>
        <v>1.75</v>
      </c>
      <c r="EI6" s="20">
        <f t="shared" si="14"/>
        <v>0</v>
      </c>
      <c r="EJ6" s="21">
        <f t="shared" si="14"/>
        <v>0.01</v>
      </c>
      <c r="EK6" s="21">
        <f t="shared" si="14"/>
        <v>0.02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2022</v>
      </c>
      <c r="C7" s="23">
        <v>362085</v>
      </c>
      <c r="D7" s="23">
        <v>47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 t="s">
        <v>103</v>
      </c>
      <c r="P7" s="24">
        <v>1.97</v>
      </c>
      <c r="Q7" s="24">
        <v>100</v>
      </c>
      <c r="R7" s="24">
        <v>4510</v>
      </c>
      <c r="S7" s="24">
        <v>23530</v>
      </c>
      <c r="T7" s="24">
        <v>721.42</v>
      </c>
      <c r="U7" s="24">
        <v>32.619999999999997</v>
      </c>
      <c r="V7" s="24">
        <v>458</v>
      </c>
      <c r="W7" s="24">
        <v>0.33</v>
      </c>
      <c r="X7" s="24">
        <v>1387.88</v>
      </c>
      <c r="Y7" s="24">
        <v>95.16</v>
      </c>
      <c r="Z7" s="24">
        <v>91.66</v>
      </c>
      <c r="AA7" s="24">
        <v>95.36</v>
      </c>
      <c r="AB7" s="24">
        <v>93.34</v>
      </c>
      <c r="AC7" s="24">
        <v>93.85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714.98</v>
      </c>
      <c r="BG7" s="24">
        <v>714.99</v>
      </c>
      <c r="BH7" s="24">
        <v>771.73</v>
      </c>
      <c r="BI7" s="24">
        <v>759.79</v>
      </c>
      <c r="BJ7" s="24">
        <v>690.92</v>
      </c>
      <c r="BK7" s="24">
        <v>789.46</v>
      </c>
      <c r="BL7" s="24">
        <v>826.83</v>
      </c>
      <c r="BM7" s="24">
        <v>867.83</v>
      </c>
      <c r="BN7" s="24">
        <v>791.76</v>
      </c>
      <c r="BO7" s="24">
        <v>900.82</v>
      </c>
      <c r="BP7" s="24">
        <v>809.19</v>
      </c>
      <c r="BQ7" s="24">
        <v>93.8</v>
      </c>
      <c r="BR7" s="24">
        <v>89.15</v>
      </c>
      <c r="BS7" s="24">
        <v>94.4</v>
      </c>
      <c r="BT7" s="24">
        <v>91.98</v>
      </c>
      <c r="BU7" s="24">
        <v>91.93</v>
      </c>
      <c r="BV7" s="24">
        <v>57.77</v>
      </c>
      <c r="BW7" s="24">
        <v>57.31</v>
      </c>
      <c r="BX7" s="24">
        <v>57.08</v>
      </c>
      <c r="BY7" s="24">
        <v>56.26</v>
      </c>
      <c r="BZ7" s="24">
        <v>52.94</v>
      </c>
      <c r="CA7" s="24">
        <v>57.02</v>
      </c>
      <c r="CB7" s="24">
        <v>252.96</v>
      </c>
      <c r="CC7" s="24">
        <v>278.41000000000003</v>
      </c>
      <c r="CD7" s="24">
        <v>257.95</v>
      </c>
      <c r="CE7" s="24">
        <v>265.42</v>
      </c>
      <c r="CF7" s="24">
        <v>275.5</v>
      </c>
      <c r="CG7" s="24">
        <v>274.35000000000002</v>
      </c>
      <c r="CH7" s="24">
        <v>273.52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>
        <v>61.95</v>
      </c>
      <c r="CN7" s="24">
        <v>60.94</v>
      </c>
      <c r="CO7" s="24">
        <v>63.3</v>
      </c>
      <c r="CP7" s="24">
        <v>61.95</v>
      </c>
      <c r="CQ7" s="24">
        <v>59.6</v>
      </c>
      <c r="CR7" s="24">
        <v>50.68</v>
      </c>
      <c r="CS7" s="24">
        <v>50.14</v>
      </c>
      <c r="CT7" s="24">
        <v>54.83</v>
      </c>
      <c r="CU7" s="24">
        <v>66.53</v>
      </c>
      <c r="CV7" s="24">
        <v>52.35</v>
      </c>
      <c r="CW7" s="24">
        <v>52.55</v>
      </c>
      <c r="CX7" s="24">
        <v>84.1</v>
      </c>
      <c r="CY7" s="24">
        <v>85.37</v>
      </c>
      <c r="CZ7" s="24">
        <v>86.86</v>
      </c>
      <c r="DA7" s="24">
        <v>85.9</v>
      </c>
      <c r="DB7" s="24">
        <v>87.77</v>
      </c>
      <c r="DC7" s="24">
        <v>84.86</v>
      </c>
      <c r="DD7" s="24">
        <v>84.98</v>
      </c>
      <c r="DE7" s="24">
        <v>84.7</v>
      </c>
      <c r="DF7" s="24">
        <v>84.67</v>
      </c>
      <c r="DG7" s="24">
        <v>84.39</v>
      </c>
      <c r="DH7" s="24">
        <v>87.3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14.5</v>
      </c>
      <c r="EF7" s="24">
        <v>5.25</v>
      </c>
      <c r="EG7" s="24">
        <v>13.25</v>
      </c>
      <c r="EH7" s="24">
        <v>1.75</v>
      </c>
      <c r="EI7" s="24">
        <v>0</v>
      </c>
      <c r="EJ7" s="24">
        <v>0.01</v>
      </c>
      <c r="EK7" s="24">
        <v>0.02</v>
      </c>
      <c r="EL7" s="24">
        <v>0.25</v>
      </c>
      <c r="EM7" s="24">
        <v>0.05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104</v>
      </c>
      <c r="C9" s="26" t="s">
        <v>105</v>
      </c>
      <c r="D9" s="26" t="s">
        <v>106</v>
      </c>
      <c r="E9" s="26" t="s">
        <v>107</v>
      </c>
      <c r="F9" s="26" t="s">
        <v>108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110</v>
      </c>
    </row>
    <row r="13" spans="1:145" x14ac:dyDescent="0.15">
      <c r="B13" t="s">
        <v>111</v>
      </c>
      <c r="C13" t="s">
        <v>112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MiyoshiCity</cp:lastModifiedBy>
  <cp:lastPrinted>2024-02-07T07:14:22Z</cp:lastPrinted>
  <dcterms:created xsi:type="dcterms:W3CDTF">2023-12-12T02:55:39Z</dcterms:created>
  <dcterms:modified xsi:type="dcterms:W3CDTF">2024-02-07T07:23:40Z</dcterms:modified>
  <cp:category/>
</cp:coreProperties>
</file>