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VSA0006\内部data\総務課\200　財政\34地方公営企業\R05\060117Fw 【2.7(水)17時〆】公営企業に係る経営比較分析表（令和４年度決算）の分析等について\■提出\"/>
    </mc:Choice>
  </mc:AlternateContent>
  <workbookProtection workbookAlgorithmName="SHA-512" workbookHashValue="O25DBkMmbRwWA9l1Ys8wg9RLD2yB+UCexlABg6JKTzrfzKmNw3pz79VNjQcZZS0iAdEDrX3bvH2aPicv0CUp1A==" workbookSaltValue="LSoCbkJcR6UpAXVA+8N+R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<sst xmlns="http://schemas.openxmlformats.org/spreadsheetml/2006/main" count="236" uniqueCount="120">
  <si>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</si>
  <si>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</si>
  <si>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</si>
  <si>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</si>
  <si>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</si>
  <si>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</si>
  <si>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</si>
  <si>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</si>
  <si>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</si>
  <si>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</si>
  <si>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</si>
  <si>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</si>
  <si>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</si>
  <si>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</si>
  <si>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</si>
  <si>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</si>
  <si>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</si>
  <si>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</si>
  <si>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</si>
  <si>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</si>
  <si>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</si>
  <si>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</si>
  <si>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</si>
  <si>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</si>
  <si>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</si>
  <si>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</si>
  <si>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</si>
  <si>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</si>
  <si>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</si>
  <si>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</si>
  <si>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</si>
  <si>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</si>
  <si>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</si>
  <si>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</si>
  <si>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</si>
  <si>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</si>
  <si>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</si>
  <si>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</si>
  <si>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</si>
  <si>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</si>
  <si>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</si>
  <si>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</si>
  <si>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</si>
  <si>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</si>
  <si>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</si>
  <si>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</si>
  <si>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</si>
  <si>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</si>
  <si>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</si>
  <si>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</si>
  <si>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</si>
  <si>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</si>
  <si>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</si>
  <si>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</si>
  <si>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</si>
  <si>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</si>
  <si>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</si>
  <si>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</si>
  <si>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</si>
  <si>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</si>
  <si>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</si>
  <si>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</si>
  <si>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</si>
  <si>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</si>
  <si>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</si>
  <si>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</si>
  <si>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</si>
  <si>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</si>
  <si>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</si>
  <si>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</si>
  <si>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</si>
  <si>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</si>
  <si>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</si>
  <si>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</si>
  <si>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</si>
  <si>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</si>
  <si>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</si>
  <si>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</si>
  <si>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</si>
  <si>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</si>
  <si>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</si>
  <si>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</si>
  <si>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</si>
  <si>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</si>
  <si>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</si>
  <si>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</si>
  <si>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</si>
  <si>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</si>
  <si>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</si>
  <si>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</si>
  <si>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</si>
  <si>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</si>
  <si>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</si>
  <si>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</si>
  <si>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</si>
  <si>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</si>
  <si>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</si>
  <si>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</si>
  <si>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東みよし町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</si>
  <si>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</si>
  <si>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</si>
  <si>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</si>
  <si>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</si>
  <si>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</si>
  <si>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</si>
  <si>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</si>
  <si>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</si>
  <si>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</si>
  <si>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</si>
  <si>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</si>
  <si>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</si>
  <si>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</si>
  <si>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</si>
  <si>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</si>
  <si>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</si>
  <si>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</si>
  <si>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</si>
  <si>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15年12月より供用開始しているため、法定耐用年数を経過した管渠延長はないが、汚水処理場等の機械・電気設備は耐用年数の経過するものもあり、故障等件数も増加傾向にあるため、点検・調査や計画的な改築・更新を進めている。
　また、下水道管路施設におけるストックマネジメントにも着手し、適正な維持管理と計画的な管路施設の更新を進めていく。</t>
    <phoneticPr fontId="4"/>
  </si>
  <si>
    <t>　今後も多額の元利償還金の返済が続くため、一般会計からの繰入金に頼る苦しい経営状態が継続する。
　現在未接続の受益者は、資金難等のさまざまな理由で接続を見合わせる方々が多く、接続率向上による使用料収入の増加へ向けての即効性のある手立てはなく、個別訪問や文書により粘り強く接続依頼を継続するしかない。また、接続率の向上対策や更なる使用料金の改定を検討し、健全な経営体質への改善を図ることが必要である。
　また、令和5年4月1日よりの地方公営企業法の財務適用により公営企業会計への移行を進め、安定的な経営と事業継続を図っていく。</t>
    <phoneticPr fontId="4"/>
  </si>
  <si>
    <t>①平成30年度に使用料改定を行ったものの、未だ一般会計からの繰入金に頼っている状況であり、更なる経営改善への取り組みが必要である。
⑤令和４年度に事業計画の見直しを行い、経済的比較に基づき下水道処理区域の見直し（縮小）を行い、下水道整備の概成に向かっている。既供用開始区域内の下水道接続世帯の増加、また平成30年度料金改定などから使用料収入も増加傾向であるが、今後は人口減少が要因となる使用料収入の減少も見込まれることから経費回収率は横這い傾向で推移すると考えられる。
⑥維持管理に係る人員を最小限としているため、汚水処理原価は平均値より安価に推移しているが、今後は処理設備の耐用年数の経過のため、更新等による改築・修繕に係る経費が増加するため、悪化する可能性がある。
⑦下水道の接続数の微増や、コロナ禍からの社会経済活動の回復などにより施設利用率は増加に転じている。今後は下水道接続数や使用者数などから、実情に合ったスペックとするなど施設計画の見直しも図っていく必要がある。
⑧供用開始区域内における下水道接続世帯は微増しているものの、人口減少などによる世帯員数の減少などが要因となり、水洗化率は横這い傾向である。</t>
    <rPh sb="351" eb="352">
      <t>カ</t>
    </rPh>
    <rPh sb="355" eb="357">
      <t>シャカイ</t>
    </rPh>
    <rPh sb="357" eb="359">
      <t>ケイザイ</t>
    </rPh>
    <rPh sb="359" eb="361">
      <t>カツドウ</t>
    </rPh>
    <rPh sb="362" eb="364">
      <t>カイフク</t>
    </rPh>
    <rPh sb="369" eb="371">
      <t>シセツ</t>
    </rPh>
    <rPh sb="371" eb="373">
      <t>リヨウ</t>
    </rPh>
    <rPh sb="373" eb="374">
      <t>リツ</t>
    </rPh>
    <rPh sb="375" eb="377">
      <t>ゾウカ</t>
    </rPh>
    <rPh sb="378" eb="379">
      <t>テン</t>
    </rPh>
    <rPh sb="384" eb="386">
      <t>コンゴ</t>
    </rPh>
    <rPh sb="387" eb="390">
      <t>ゲスイドウ</t>
    </rPh>
    <rPh sb="390" eb="392">
      <t>セツゾク</t>
    </rPh>
    <rPh sb="392" eb="393">
      <t>スウ</t>
    </rPh>
    <rPh sb="394" eb="397">
      <t>シヨウシャ</t>
    </rPh>
    <rPh sb="397" eb="398">
      <t>スウ</t>
    </rPh>
    <rPh sb="418" eb="420">
      <t>シセツ</t>
    </rPh>
    <rPh sb="420" eb="422">
      <t>ケイカク</t>
    </rPh>
    <rPh sb="423" eb="425">
      <t>ミナオ</t>
    </rPh>
    <rPh sb="427" eb="428">
      <t>ハカ</t>
    </rPh>
    <rPh sb="451" eb="454">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</si>
</sst>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D4-497B-AD96-9E4BF81AD9B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15D4-497B-AD96-9E4BF81AD9B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43.51</c:v>
                </c:pt>
                <c:pt idx="1">
                  <c:v>42.62</c:v>
                </c:pt>
                <c:pt idx="2">
                  <c:v>41.53</c:v>
                </c:pt>
                <c:pt idx="3">
                  <c:v>43.07</c:v>
                </c:pt>
                <c:pt idx="4">
                  <c:v>45.35</c:v>
                </c:pt>
              </c:numCache>
            </c:numRef>
          </c:val>
          <c:extLst>
            <c:ext xmlns:c16="http://schemas.microsoft.com/office/drawing/2014/chart" uri="{C3380CC4-5D6E-409C-BE32-E72D297353CC}">
              <c16:uniqueId val="{00000000-0CEE-403E-9009-145CF23265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0CEE-403E-9009-145CF23265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66.27</c:v>
                </c:pt>
                <c:pt idx="1">
                  <c:v>66.64</c:v>
                </c:pt>
                <c:pt idx="2">
                  <c:v>69.319999999999993</c:v>
                </c:pt>
                <c:pt idx="3">
                  <c:v>69.02</c:v>
                </c:pt>
                <c:pt idx="4">
                  <c:v>69.400000000000006</c:v>
                </c:pt>
              </c:numCache>
            </c:numRef>
          </c:val>
          <c:extLst>
            <c:ext xmlns:c16="http://schemas.microsoft.com/office/drawing/2014/chart" uri="{C3380CC4-5D6E-409C-BE32-E72D297353CC}">
              <c16:uniqueId val="{00000000-76AC-4736-82A2-80084472DAF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76AC-4736-82A2-80084472DAF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97.85</c:v>
                </c:pt>
                <c:pt idx="1">
                  <c:v>95.5</c:v>
                </c:pt>
                <c:pt idx="2">
                  <c:v>97.61</c:v>
                </c:pt>
                <c:pt idx="3">
                  <c:v>99.08</c:v>
                </c:pt>
                <c:pt idx="4">
                  <c:v>98.86</c:v>
                </c:pt>
              </c:numCache>
            </c:numRef>
          </c:val>
          <c:extLst>
            <c:ext xmlns:c16="http://schemas.microsoft.com/office/drawing/2014/chart" uri="{C3380CC4-5D6E-409C-BE32-E72D297353CC}">
              <c16:uniqueId val="{00000000-98B5-4E0B-BF7C-1675FAF64A5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B5-4E0B-BF7C-1675FAF64A5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6A-415D-B986-3FB3251725B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6A-415D-B986-3FB3251725B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4F-4FD4-B441-CC09B1C2CEE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4F-4FD4-B441-CC09B1C2CEE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02-4A7B-BCFB-2E0168EF7C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02-4A7B-BCFB-2E0168EF7C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96-4C03-B720-759853531C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96-4C03-B720-759853531C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ED-4743-9A48-94D8591F91B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44ED-4743-9A48-94D8591F91B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88.8</c:v>
                </c:pt>
                <c:pt idx="1">
                  <c:v>80.61</c:v>
                </c:pt>
                <c:pt idx="2">
                  <c:v>73.48</c:v>
                </c:pt>
                <c:pt idx="3">
                  <c:v>102.49</c:v>
                </c:pt>
                <c:pt idx="4">
                  <c:v>82.46</c:v>
                </c:pt>
              </c:numCache>
            </c:numRef>
          </c:val>
          <c:extLst>
            <c:ext xmlns:c16="http://schemas.microsoft.com/office/drawing/2014/chart" uri="{C3380CC4-5D6E-409C-BE32-E72D297353CC}">
              <c16:uniqueId val="{00000000-B8F5-47CB-A2F8-28D21B4762C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B8F5-47CB-A2F8-28D21B4762C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179.8</c:v>
                </c:pt>
                <c:pt idx="1">
                  <c:v>184.36</c:v>
                </c:pt>
                <c:pt idx="2">
                  <c:v>188.8</c:v>
                </c:pt>
                <c:pt idx="3">
                  <c:v>190.97</c:v>
                </c:pt>
                <c:pt idx="4">
                  <c:v>196.14</c:v>
                </c:pt>
              </c:numCache>
            </c:numRef>
          </c:val>
          <c:extLst>
            <c:ext xmlns:c16="http://schemas.microsoft.com/office/drawing/2014/chart" uri="{C3380CC4-5D6E-409C-BE32-E72D297353CC}">
              <c16:uniqueId val="{00000000-877F-490A-A44C-7BF57A94D4B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877F-490A-A44C-7BF57A94D4B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徳島県　東みよし町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13628</v>
      </c>
      <c r="AM8" s="46"/>
      <c r="AN8" s="46"/>
      <c r="AO8" s="46"/>
      <c r="AP8" s="46"/>
      <c r="AQ8" s="46"/>
      <c r="AR8" s="46"/>
      <c r="AS8" s="46"/>
      <c r="AT8" s="45">
        <f>データ!T6</f>
        <v>122.48</v>
      </c>
      <c r="AU8" s="45"/>
      <c r="AV8" s="45"/>
      <c r="AW8" s="45"/>
      <c r="AX8" s="45"/>
      <c r="AY8" s="45"/>
      <c r="AZ8" s="45"/>
      <c r="BA8" s="45"/>
      <c r="BB8" s="45">
        <f>データ!U6</f>
        <v>111.27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21.17</v>
      </c>
      <c r="Q10" s="45"/>
      <c r="R10" s="45"/>
      <c r="S10" s="45"/>
      <c r="T10" s="45"/>
      <c r="U10" s="45"/>
      <c r="V10" s="45"/>
      <c r="W10" s="45">
        <f>データ!Q6</f>
        <v>80.03</v>
      </c>
      <c r="X10" s="45"/>
      <c r="Y10" s="45"/>
      <c r="Z10" s="45"/>
      <c r="AA10" s="45"/>
      <c r="AB10" s="45"/>
      <c r="AC10" s="45"/>
      <c r="AD10" s="46">
        <f>データ!R6</f>
        <v>2970</v>
      </c>
      <c r="AE10" s="46"/>
      <c r="AF10" s="46"/>
      <c r="AG10" s="46"/>
      <c r="AH10" s="46"/>
      <c r="AI10" s="46"/>
      <c r="AJ10" s="46"/>
      <c r="AK10" s="2"/>
      <c r="AL10" s="46">
        <f>データ!V6</f>
        <v>2869</v>
      </c>
      <c r="AM10" s="46"/>
      <c r="AN10" s="46"/>
      <c r="AO10" s="46"/>
      <c r="AP10" s="46"/>
      <c r="AQ10" s="46"/>
      <c r="AR10" s="46"/>
      <c r="AS10" s="46"/>
      <c r="AT10" s="45">
        <f>データ!W6</f>
        <v>1.02</v>
      </c>
      <c r="AU10" s="45"/>
      <c r="AV10" s="45"/>
      <c r="AW10" s="45"/>
      <c r="AX10" s="45"/>
      <c r="AY10" s="45"/>
      <c r="AZ10" s="45"/>
      <c r="BA10" s="45"/>
      <c r="BB10" s="45">
        <f>データ!X6</f>
        <v>2812.75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UctMvDvCamvLDo3IsSLwSdTuUTsAfNIb8DwhNWsJUN1fu4FrdBHlI/mytOAdWPxo4v82rCEwlyCWaMh2eY59XQ==" saltValue="2gGchw040Am64cwQ904r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364894</v>
      </c>
      <c r="D6" s="19">
        <f t="shared" si="3"/>
        <v>47</v>
      </c>
      <c r="E6" s="19">
        <f t="shared" si="3"/>
        <v>17</v>
      </c>
      <c r="F6" s="19">
        <f t="shared" si="3"/>
        <v>4</v>
      </c>
      <c r="G6" s="19">
        <f t="shared" si="3"/>
        <v>0</v>
      </c>
      <c r="H6" s="19" t="str">
        <f t="shared" si="3"/>
        <v>徳島県　東みよし町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21.17</v>
      </c>
      <c r="Q6" s="20">
        <f t="shared" si="3"/>
        <v>80.03</v>
      </c>
      <c r="R6" s="20">
        <f t="shared" si="3"/>
        <v>2970</v>
      </c>
      <c r="S6" s="20">
        <f t="shared" si="3"/>
        <v>13628</v>
      </c>
      <c r="T6" s="20">
        <f t="shared" si="3"/>
        <v>122.48</v>
      </c>
      <c r="U6" s="20">
        <f t="shared" si="3"/>
        <v>111.27</v>
      </c>
      <c r="V6" s="20">
        <f t="shared" si="3"/>
        <v>2869</v>
      </c>
      <c r="W6" s="20">
        <f t="shared" si="3"/>
        <v>1.02</v>
      </c>
      <c r="X6" s="20">
        <f t="shared" si="3"/>
        <v>2812.75</v>
      </c>
      <c r="Y6" s="21">
        <f>IF(Y7="",NA(),Y7)</f>
        <v>97.85</v>
      </c>
      <c r="Z6" s="21">
        <f t="shared" ref="Z6:AH6" si="4">IF(Z7="",NA(),Z7)</f>
        <v>95.5</v>
      </c>
      <c r="AA6" s="21">
        <f t="shared" si="4"/>
        <v>97.61</v>
      </c>
      <c r="AB6" s="21">
        <f t="shared" si="4"/>
        <v>99.08</v>
      </c>
      <c r="AC6" s="21">
        <f t="shared" si="4"/>
        <v>98.86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88.8</v>
      </c>
      <c r="BR6" s="21">
        <f t="shared" ref="BR6:BZ6" si="8">IF(BR7="",NA(),BR7)</f>
        <v>80.61</v>
      </c>
      <c r="BS6" s="21">
        <f t="shared" si="8"/>
        <v>73.48</v>
      </c>
      <c r="BT6" s="21">
        <f t="shared" si="8"/>
        <v>102.49</v>
      </c>
      <c r="BU6" s="21">
        <f t="shared" si="8"/>
        <v>82.46</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179.8</v>
      </c>
      <c r="CC6" s="21">
        <f t="shared" ref="CC6:CK6" si="9">IF(CC7="",NA(),CC7)</f>
        <v>184.36</v>
      </c>
      <c r="CD6" s="21">
        <f t="shared" si="9"/>
        <v>188.8</v>
      </c>
      <c r="CE6" s="21">
        <f t="shared" si="9"/>
        <v>190.97</v>
      </c>
      <c r="CF6" s="21">
        <f t="shared" si="9"/>
        <v>196.14</v>
      </c>
      <c r="CG6" s="21">
        <f t="shared" si="9"/>
        <v>230.02</v>
      </c>
      <c r="CH6" s="21">
        <f t="shared" si="9"/>
        <v>228.47</v>
      </c>
      <c r="CI6" s="21">
        <f t="shared" si="9"/>
        <v>224.88</v>
      </c>
      <c r="CJ6" s="21">
        <f t="shared" si="9"/>
        <v>228.64</v>
      </c>
      <c r="CK6" s="21">
        <f t="shared" si="9"/>
        <v>239.46</v>
      </c>
      <c r="CL6" s="20" t="str">
        <f>IF(CL7="","",IF(CL7="-","【-】","【"&amp;SUBSTITUTE(TEXT(CL7,"#,##0.00"),"-","△")&amp;"】"))</f>
        <v>【220.62】</v>
      </c>
      <c r="CM6" s="21">
        <f>IF(CM7="",NA(),CM7)</f>
        <v>43.51</v>
      </c>
      <c r="CN6" s="21">
        <f t="shared" ref="CN6:CV6" si="10">IF(CN7="",NA(),CN7)</f>
        <v>42.62</v>
      </c>
      <c r="CO6" s="21">
        <f t="shared" si="10"/>
        <v>41.53</v>
      </c>
      <c r="CP6" s="21">
        <f t="shared" si="10"/>
        <v>43.07</v>
      </c>
      <c r="CQ6" s="21">
        <f t="shared" si="10"/>
        <v>45.35</v>
      </c>
      <c r="CR6" s="21">
        <f t="shared" si="10"/>
        <v>42.56</v>
      </c>
      <c r="CS6" s="21">
        <f t="shared" si="10"/>
        <v>42.47</v>
      </c>
      <c r="CT6" s="21">
        <f t="shared" si="10"/>
        <v>42.4</v>
      </c>
      <c r="CU6" s="21">
        <f t="shared" si="10"/>
        <v>42.28</v>
      </c>
      <c r="CV6" s="21">
        <f t="shared" si="10"/>
        <v>41.06</v>
      </c>
      <c r="CW6" s="20" t="str">
        <f>IF(CW7="","",IF(CW7="-","【-】","【"&amp;SUBSTITUTE(TEXT(CW7,"#,##0.00"),"-","△")&amp;"】"))</f>
        <v>【42.22】</v>
      </c>
      <c r="CX6" s="21">
        <f>IF(CX7="",NA(),CX7)</f>
        <v>66.27</v>
      </c>
      <c r="CY6" s="21">
        <f t="shared" ref="CY6:DG6" si="11">IF(CY7="",NA(),CY7)</f>
        <v>66.64</v>
      </c>
      <c r="CZ6" s="21">
        <f t="shared" si="11"/>
        <v>69.319999999999993</v>
      </c>
      <c r="DA6" s="21">
        <f t="shared" si="11"/>
        <v>69.02</v>
      </c>
      <c r="DB6" s="21">
        <f t="shared" si="11"/>
        <v>69.400000000000006</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364894</v>
      </c>
      <c r="D7" s="23">
        <v>47</v>
      </c>
      <c r="E7" s="23">
        <v>17</v>
      </c>
      <c r="F7" s="23">
        <v>4</v>
      </c>
      <c r="G7" s="23">
        <v>0</v>
      </c>
      <c r="H7" s="23" t="s">
        <v>98</v>
      </c>
      <c r="I7" s="23" t="s">
        <v>99</v>
      </c>
      <c r="J7" s="23" t="s">
        <v>100</v>
      </c>
      <c r="K7" s="23" t="s">
        <v>101</v>
      </c>
      <c r="L7" s="23" t="s">
        <v>102</v>
      </c>
      <c r="M7" s="23" t="s">
        <v>103</v>
      </c>
      <c r="N7" s="24" t="s">
        <v>104</v>
      </c>
      <c r="O7" s="24" t="s">
        <v>105</v>
      </c>
      <c r="P7" s="24">
        <v>21.17</v>
      </c>
      <c r="Q7" s="24">
        <v>80.03</v>
      </c>
      <c r="R7" s="24">
        <v>2970</v>
      </c>
      <c r="S7" s="24">
        <v>13628</v>
      </c>
      <c r="T7" s="24">
        <v>122.48</v>
      </c>
      <c r="U7" s="24">
        <v>111.27</v>
      </c>
      <c r="V7" s="24">
        <v>2869</v>
      </c>
      <c r="W7" s="24">
        <v>1.02</v>
      </c>
      <c r="X7" s="24">
        <v>2812.75</v>
      </c>
      <c r="Y7" s="24">
        <v>97.85</v>
      </c>
      <c r="Z7" s="24">
        <v>95.5</v>
      </c>
      <c r="AA7" s="24">
        <v>97.61</v>
      </c>
      <c r="AB7" s="24">
        <v>99.08</v>
      </c>
      <c r="AC7" s="24">
        <v>98.86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88.8</v>
      </c>
      <c r="BR7" s="24">
        <v>80.61</v>
      </c>
      <c r="BS7" s="24">
        <v>73.48</v>
      </c>
      <c r="BT7" s="24">
        <v>102.49</v>
      </c>
      <c r="BU7" s="24">
        <v>82.46</v>
      </c>
      <c r="BV7" s="24">
        <v>72.260000000000005</v>
      </c>
      <c r="BW7" s="24">
        <v>71.84</v>
      </c>
      <c r="BX7" s="24">
        <v>73.36</v>
      </c>
      <c r="BY7" s="24">
        <v>72.599999999999994</v>
      </c>
      <c r="BZ7" s="24">
        <v>69.430000000000007</v>
      </c>
      <c r="CA7" s="24">
        <v>73.78</v>
      </c>
      <c r="CB7" s="24">
        <v>179.8</v>
      </c>
      <c r="CC7" s="24">
        <v>184.36</v>
      </c>
      <c r="CD7" s="24">
        <v>188.8</v>
      </c>
      <c r="CE7" s="24">
        <v>190.97</v>
      </c>
      <c r="CF7" s="24">
        <v>196.14</v>
      </c>
      <c r="CG7" s="24">
        <v>230.02</v>
      </c>
      <c r="CH7" s="24">
        <v>228.47</v>
      </c>
      <c r="CI7" s="24">
        <v>224.88</v>
      </c>
      <c r="CJ7" s="24">
        <v>228.64</v>
      </c>
      <c r="CK7" s="24">
        <v>239.46</v>
      </c>
      <c r="CL7" s="24">
        <v>220.62</v>
      </c>
      <c r="CM7" s="24">
        <v>43.51</v>
      </c>
      <c r="CN7" s="24">
        <v>42.62</v>
      </c>
      <c r="CO7" s="24">
        <v>41.53</v>
      </c>
      <c r="CP7" s="24">
        <v>43.07</v>
      </c>
      <c r="CQ7" s="24">
        <v>45.35</v>
      </c>
      <c r="CR7" s="24">
        <v>42.56</v>
      </c>
      <c r="CS7" s="24">
        <v>42.47</v>
      </c>
      <c r="CT7" s="24">
        <v>42.4</v>
      </c>
      <c r="CU7" s="24">
        <v>42.28</v>
      </c>
      <c r="CV7" s="24">
        <v>41.06</v>
      </c>
      <c r="CW7" s="24">
        <v>42.22</v>
      </c>
      <c r="CX7" s="24">
        <v>66.27</v>
      </c>
      <c r="CY7" s="24">
        <v>66.64</v>
      </c>
      <c r="CZ7" s="24">
        <v>69.319999999999993</v>
      </c>
      <c r="DA7" s="24">
        <v>69.02</v>
      </c>
      <c r="DB7" s="24">
        <v>69.400000000000006</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2023-12-12T02:51:02Z</dcterms:created>
  <dcterms:modified xsi:type="dcterms:W3CDTF">2024-02-02T06:42:29Z</dcterms:modified>
  <cp:category/>
</cp:coreProperties>
</file>