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引継ぎデータ\8_各種調査\R5各種調査\R6_2_7〆 公営企業に係る経営比較分析表（令和４年度決算）の分析等について\!提出_財政にて入力→各課確認してもらい提出\"/>
    </mc:Choice>
  </mc:AlternateContent>
  <xr:revisionPtr revIDLastSave="0" documentId="13_ncr:1_{CC2806D8-ABAA-47F3-95EF-05E6A1DDCEBA}" xr6:coauthVersionLast="47" xr6:coauthVersionMax="47" xr10:uidLastSave="{00000000-0000-0000-0000-000000000000}"/>
  <workbookProtection workbookAlgorithmName="SHA-512" workbookHashValue="t2htQWqW5BRq0VnWdYjkVRYkHHcv/XvqDtlUBL5cG2mSCBl0y08RCyenriHw3WzdyJX74cogoBz/jLGSc8Yy2g==" workbookSaltValue="OP4YQziJFYBKDTpFLlJh8g==" workbookSpinCount="100000" lockStructure="1"/>
  <bookViews>
    <workbookView xWindow="-28800" yWindow="-4680" windowWidth="14400" windowHeight="157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<sst xmlns="http://schemas.openxmlformats.org/spreadsheetml/2006/main" count="236" uniqueCount="121">
  <si>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</si>
  <si>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</si>
  <si>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</si>
  <si>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</si>
  <si>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</si>
  <si>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</si>
  <si>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</si>
  <si>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</si>
  <si>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</si>
  <si>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</si>
  <si>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</si>
  <si>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</si>
  <si>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</si>
  <si>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</si>
  <si>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</si>
  <si>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</si>
  <si>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</si>
  <si>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</si>
  <si>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</si>
  <si>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</si>
  <si>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</si>
  <si>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</si>
  <si>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</si>
  <si>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</si>
  <si>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</si>
  <si>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</si>
  <si>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</si>
  <si>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</si>
  <si>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</si>
  <si>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</si>
  <si>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</si>
  <si>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</si>
  <si>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</si>
  <si>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</si>
  <si>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</si>
  <si>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</si>
  <si>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</si>
  <si>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</si>
  <si>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</si>
  <si>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</si>
  <si>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</si>
  <si>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</si>
  <si>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</si>
  <si>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</si>
  <si>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</si>
  <si>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</si>
  <si>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</si>
  <si>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</si>
  <si>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</si>
  <si>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</si>
  <si>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</si>
  <si>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</si>
  <si>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</si>
  <si>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</si>
  <si>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</si>
  <si>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</si>
  <si>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</si>
  <si>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</si>
  <si>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</si>
  <si>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</si>
  <si>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</si>
  <si>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</si>
  <si>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</si>
  <si>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</si>
  <si>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</si>
  <si>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</si>
  <si>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</si>
  <si>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</si>
  <si>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</si>
  <si>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</si>
  <si>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</si>
  <si>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</si>
  <si>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</si>
  <si>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</si>
  <si>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</si>
  <si>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</si>
  <si>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</si>
  <si>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</si>
  <si>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</si>
  <si>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</si>
  <si>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</si>
  <si>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</si>
  <si>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</si>
  <si>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</si>
  <si>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</si>
  <si>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</si>
  <si>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</si>
  <si>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</si>
  <si>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</si>
  <si>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</si>
  <si>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</si>
  <si>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</si>
  <si>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</si>
  <si>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</si>
  <si>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</si>
  <si>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</si>
  <si>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</si>
  <si>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</si>
  <si>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</si>
  <si>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</si>
  <si>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</si>
  <si>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</si>
  <si>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</si>
  <si>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</si>
  <si>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</si>
  <si>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</si>
  <si>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</si>
  <si>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</si>
  <si>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</si>
  <si>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</si>
  <si>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</si>
  <si>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</si>
  <si>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</si>
  <si>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</si>
  <si>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</si>
  <si>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</si>
  <si>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</si>
  <si>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</si>
  <si>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収益的収支比率が100％を割り、現前である物の、徐々に悪化している様子が窺える。更には使用料以外の収入である一般会計からの繰入金に依存している。
　平成30年度のみ、収益的収支比率が高くなっているが、これは起債対象外である基本設計委託を複数行ったせいで、一般会計繰入金が増加し、それに伴い総収益額も増加するが、一方、総費用には建設改良費は含まれないため、収益的収支比率という計算方法では、収入だけが増えた形になったためである。
　経費回収率は90％を超えており、類似団体平均値よりも高い数値で遷移している。汚水処理原価も低く抑えられてきた。
　施設利用率は類似団体平均値と比較して低く、施設の処理能力に余裕がある。
　水洗化率についても、令和元年度以降は類似団体平均値と比較して低い値で遷移しているが、徐々に下がっているため、接続数を増やす取り組みが必要である。</t>
    <rPh sb="14" eb="15">
      <t>ワ</t>
    </rPh>
    <rPh sb="17" eb="19">
      <t>ゲンゼン</t>
    </rPh>
    <rPh sb="22" eb="23">
      <t>モノ</t>
    </rPh>
    <rPh sb="25" eb="27">
      <t>ジョジョ</t>
    </rPh>
    <rPh sb="28" eb="30">
      <t>アッカ</t>
    </rPh>
    <rPh sb="34" eb="36">
      <t>ヨウス</t>
    </rPh>
    <rPh sb="37" eb="38">
      <t>ウカガ</t>
    </rPh>
    <rPh sb="41" eb="42">
      <t>サラ</t>
    </rPh>
    <rPh sb="352" eb="354">
      <t>ジョジョ</t>
    </rPh>
    <rPh sb="355" eb="356">
      <t>サ</t>
    </rPh>
    <rPh sb="364" eb="366">
      <t>セツゾク</t>
    </rPh>
    <rPh sb="366" eb="367">
      <t>スウ</t>
    </rPh>
    <rPh sb="368" eb="369">
      <t>フ</t>
    </rPh>
    <rPh sb="371" eb="372">
      <t>ト</t>
    </rPh>
    <rPh sb="373" eb="374">
      <t>ク</t>
    </rPh>
    <rPh sb="376" eb="378">
      <t>ヒツヨウ</t>
    </rPh>
    <phoneticPr fontId="4"/>
  </si>
  <si>
    <t>　供用開始が平成17年と新しいため、管渠の更新、老朽化対策は、今のところ必要とされていない。
　処理場及びマンホールポンプ等の機器類は、計画的に更新していく必要がある。
しかしながら、徐々に対応年数が経過するものがあるため、適切な時期に更新していく必要がある。</t>
    <rPh sb="92" eb="94">
      <t>ジョジョ</t>
    </rPh>
    <rPh sb="95" eb="97">
      <t>タイオウ</t>
    </rPh>
    <rPh sb="97" eb="99">
      <t>ネンスウ</t>
    </rPh>
    <rPh sb="100" eb="102">
      <t>ケイカ</t>
    </rPh>
    <rPh sb="112" eb="114">
      <t>テキセツ</t>
    </rPh>
    <rPh sb="115" eb="117">
      <t>ジキ</t>
    </rPh>
    <rPh sb="118" eb="120">
      <t>コウシン</t>
    </rPh>
    <rPh sb="124" eb="126">
      <t>ヒツヨウ</t>
    </rPh>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</si>
  <si>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
令和5年度末には公営企業会計への移行が予定されているため、数値の変動に注意する必要がある。</t>
    <rPh sb="137" eb="139">
      <t>レイワ</t>
    </rPh>
    <rPh sb="140" eb="142">
      <t>ネンド</t>
    </rPh>
    <rPh sb="142" eb="143">
      <t>マツ</t>
    </rPh>
    <rPh sb="145" eb="147">
      <t>コウエイ</t>
    </rPh>
    <rPh sb="147" eb="149">
      <t>キギョウ</t>
    </rPh>
    <rPh sb="149" eb="151">
      <t>カイケイ</t>
    </rPh>
    <rPh sb="153" eb="155">
      <t>イコウ</t>
    </rPh>
    <rPh sb="156" eb="158">
      <t>ヨテイ</t>
    </rPh>
    <rPh sb="166" eb="168">
      <t>スウチ</t>
    </rPh>
    <rPh sb="169" eb="171">
      <t>ヘンドウ</t>
    </rPh>
    <rPh sb="172" eb="174">
      <t>チュウイ</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</si>
</sst>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0-444D-A6FD-ED3A6A685C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E770-444D-A6FD-ED3A6A685C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22.87</c:v>
                </c:pt>
                <c:pt idx="1">
                  <c:v>22.87</c:v>
                </c:pt>
                <c:pt idx="2">
                  <c:v>22.95</c:v>
                </c:pt>
                <c:pt idx="3">
                  <c:v>25.23</c:v>
                </c:pt>
                <c:pt idx="4">
                  <c:v>23.63</c:v>
                </c:pt>
              </c:numCache>
            </c:numRef>
          </c:val>
          <c:extLst>
            <c:ext xmlns:c16="http://schemas.microsoft.com/office/drawing/2014/chart" uri="{C3380CC4-5D6E-409C-BE32-E72D297353CC}">
              <c16:uniqueId val="{00000000-5BA6-42B6-ACAE-DEAFCAABC4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5BA6-42B6-ACAE-DEAFCAABC4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73.81</c:v>
                </c:pt>
                <c:pt idx="1">
                  <c:v>73.16</c:v>
                </c:pt>
                <c:pt idx="2">
                  <c:v>70.98</c:v>
                </c:pt>
                <c:pt idx="3">
                  <c:v>68.56</c:v>
                </c:pt>
                <c:pt idx="4">
                  <c:v>66.67</c:v>
                </c:pt>
              </c:numCache>
            </c:numRef>
          </c:val>
          <c:extLst>
            <c:ext xmlns:c16="http://schemas.microsoft.com/office/drawing/2014/chart" uri="{C3380CC4-5D6E-409C-BE32-E72D297353CC}">
              <c16:uniqueId val="{00000000-99B8-4FD2-9C62-3149F25EAF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99B8-4FD2-9C62-3149F25EAF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122.67</c:v>
                </c:pt>
                <c:pt idx="1">
                  <c:v>104.72</c:v>
                </c:pt>
                <c:pt idx="2">
                  <c:v>103.15</c:v>
                </c:pt>
                <c:pt idx="3">
                  <c:v>101.46</c:v>
                </c:pt>
                <c:pt idx="4">
                  <c:v>99.63</c:v>
                </c:pt>
              </c:numCache>
            </c:numRef>
          </c:val>
          <c:extLst>
            <c:ext xmlns:c16="http://schemas.microsoft.com/office/drawing/2014/chart" uri="{C3380CC4-5D6E-409C-BE32-E72D297353CC}">
              <c16:uniqueId val="{00000000-5BC7-4F70-94A0-3979FABD11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7-4F70-94A0-3979FABD11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5-489F-8644-524357B626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5-489F-8644-524357B626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C-43F1-9649-1536154044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C-43F1-9649-1536154044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4-462F-AEDC-3EB134789F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4-462F-AEDC-3EB134789F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E-4FA5-AF73-DCE0BD07E2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E-4FA5-AF73-DCE0BD07E2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73-4E18-941C-AD53C6A750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3973-4E18-941C-AD53C6A750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93.76</c:v>
                </c:pt>
                <c:pt idx="1">
                  <c:v>93.51</c:v>
                </c:pt>
                <c:pt idx="2">
                  <c:v>94.87</c:v>
                </c:pt>
                <c:pt idx="3">
                  <c:v>91.79</c:v>
                </c:pt>
                <c:pt idx="4">
                  <c:v>94.41</c:v>
                </c:pt>
              </c:numCache>
            </c:numRef>
          </c:val>
          <c:extLst>
            <c:ext xmlns:c16="http://schemas.microsoft.com/office/drawing/2014/chart" uri="{C3380CC4-5D6E-409C-BE32-E72D297353CC}">
              <c16:uniqueId val="{00000000-F786-4784-8DB4-EB7FD84D55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F786-4784-8DB4-EB7FD84D55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149.99</c:v>
                </c:pt>
                <c:pt idx="2">
                  <c:v>150</c:v>
                </c:pt>
                <c:pt idx="3">
                  <c:v>154.37</c:v>
                </c:pt>
                <c:pt idx="4">
                  <c:v>150</c:v>
                </c:pt>
              </c:numCache>
            </c:numRef>
          </c:val>
          <c:extLst>
            <c:ext xmlns:c16="http://schemas.microsoft.com/office/drawing/2014/chart" uri="{C3380CC4-5D6E-409C-BE32-E72D297353CC}">
              <c16:uniqueId val="{00000000-E354-4586-8E65-0CD3BB6383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E354-4586-8E65-0CD3BB6383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Y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美波町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6071</v>
      </c>
      <c r="AM8" s="55"/>
      <c r="AN8" s="55"/>
      <c r="AO8" s="55"/>
      <c r="AP8" s="55"/>
      <c r="AQ8" s="55"/>
      <c r="AR8" s="55"/>
      <c r="AS8" s="55"/>
      <c r="AT8" s="54">
        <f>データ!T6</f>
        <v>140.74</v>
      </c>
      <c r="AU8" s="54"/>
      <c r="AV8" s="54"/>
      <c r="AW8" s="54"/>
      <c r="AX8" s="54"/>
      <c r="AY8" s="54"/>
      <c r="AZ8" s="54"/>
      <c r="BA8" s="54"/>
      <c r="BB8" s="54">
        <f>データ!U6</f>
        <v>43.14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18.829999999999998</v>
      </c>
      <c r="Q10" s="54"/>
      <c r="R10" s="54"/>
      <c r="S10" s="54"/>
      <c r="T10" s="54"/>
      <c r="U10" s="54"/>
      <c r="V10" s="54"/>
      <c r="W10" s="54">
        <f>データ!Q6</f>
        <v>106.04</v>
      </c>
      <c r="X10" s="54"/>
      <c r="Y10" s="54"/>
      <c r="Z10" s="54"/>
      <c r="AA10" s="54"/>
      <c r="AB10" s="54"/>
      <c r="AC10" s="54"/>
      <c r="AD10" s="55">
        <f>データ!R6</f>
        <v>2590</v>
      </c>
      <c r="AE10" s="55"/>
      <c r="AF10" s="55"/>
      <c r="AG10" s="55"/>
      <c r="AH10" s="55"/>
      <c r="AI10" s="55"/>
      <c r="AJ10" s="55"/>
      <c r="AK10" s="2"/>
      <c r="AL10" s="55">
        <f>データ!V6</f>
        <v>1134</v>
      </c>
      <c r="AM10" s="55"/>
      <c r="AN10" s="55"/>
      <c r="AO10" s="55"/>
      <c r="AP10" s="55"/>
      <c r="AQ10" s="55"/>
      <c r="AR10" s="55"/>
      <c r="AS10" s="55"/>
      <c r="AT10" s="54">
        <f>データ!W6</f>
        <v>0.41</v>
      </c>
      <c r="AU10" s="54"/>
      <c r="AV10" s="54"/>
      <c r="AW10" s="54"/>
      <c r="AX10" s="54"/>
      <c r="AY10" s="54"/>
      <c r="AZ10" s="54"/>
      <c r="BA10" s="54"/>
      <c r="BB10" s="54">
        <f>データ!X6</f>
        <v>2765.85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Hnvw6WN2k13tAQS50VuaVc6Wl8s1SdYDftplIlhkdaKuYISVAKY//pYS6CcrIllRVygFZM6kLxDYvASnxavJw==" saltValue="dSDSnu/lNWBmAQXDNmUZ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363871</v>
      </c>
      <c r="D6" s="19">
        <f t="shared" si="3"/>
        <v>47</v>
      </c>
      <c r="E6" s="19">
        <f t="shared" si="3"/>
        <v>17</v>
      </c>
      <c r="F6" s="19">
        <f t="shared" si="3"/>
        <v>1</v>
      </c>
      <c r="G6" s="19">
        <f t="shared" si="3"/>
        <v>0</v>
      </c>
      <c r="H6" s="19" t="str">
        <f t="shared" si="3"/>
        <v>徳島県　美波町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18.829999999999998</v>
      </c>
      <c r="Q6" s="20">
        <f t="shared" si="3"/>
        <v>106.04</v>
      </c>
      <c r="R6" s="20">
        <f t="shared" si="3"/>
        <v>2590</v>
      </c>
      <c r="S6" s="20">
        <f t="shared" si="3"/>
        <v>6071</v>
      </c>
      <c r="T6" s="20">
        <f t="shared" si="3"/>
        <v>140.74</v>
      </c>
      <c r="U6" s="20">
        <f t="shared" si="3"/>
        <v>43.14</v>
      </c>
      <c r="V6" s="20">
        <f t="shared" si="3"/>
        <v>1134</v>
      </c>
      <c r="W6" s="20">
        <f t="shared" si="3"/>
        <v>0.41</v>
      </c>
      <c r="X6" s="20">
        <f t="shared" si="3"/>
        <v>2765.85</v>
      </c>
      <c r="Y6" s="21">
        <f>IF(Y7="",NA(),Y7)</f>
        <v>122.67</v>
      </c>
      <c r="Z6" s="21">
        <f t="shared" ref="Z6:AH6" si="4">IF(Z7="",NA(),Z7)</f>
        <v>104.72</v>
      </c>
      <c r="AA6" s="21">
        <f t="shared" si="4"/>
        <v>103.15</v>
      </c>
      <c r="AB6" s="21">
        <f t="shared" si="4"/>
        <v>101.46</v>
      </c>
      <c r="AC6" s="21">
        <f t="shared" si="4"/>
        <v>99.63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1001.3</v>
      </c>
      <c r="BM6" s="21">
        <f t="shared" si="7"/>
        <v>1050.51</v>
      </c>
      <c r="BN6" s="21">
        <f t="shared" si="7"/>
        <v>1102.01</v>
      </c>
      <c r="BO6" s="21">
        <f t="shared" si="7"/>
        <v>987.36</v>
      </c>
      <c r="BP6" s="20" t="str">
        <f>IF(BP7="","",IF(BP7="-","【-】","【"&amp;SUBSTITUTE(TEXT(BP7,"#,##0.00"),"-","△")&amp;"】"))</f>
        <v>【652.82】</v>
      </c>
      <c r="BQ6" s="21">
        <f>IF(BQ7="",NA(),BQ7)</f>
        <v>93.76</v>
      </c>
      <c r="BR6" s="21">
        <f t="shared" ref="BR6:BZ6" si="8">IF(BR7="",NA(),BR7)</f>
        <v>93.51</v>
      </c>
      <c r="BS6" s="21">
        <f t="shared" si="8"/>
        <v>94.87</v>
      </c>
      <c r="BT6" s="21">
        <f t="shared" si="8"/>
        <v>91.79</v>
      </c>
      <c r="BU6" s="21">
        <f t="shared" si="8"/>
        <v>94.41</v>
      </c>
      <c r="BV6" s="21">
        <f t="shared" si="8"/>
        <v>74.61</v>
      </c>
      <c r="BW6" s="21">
        <f t="shared" si="8"/>
        <v>81.88</v>
      </c>
      <c r="BX6" s="21">
        <f t="shared" si="8"/>
        <v>82.65</v>
      </c>
      <c r="BY6" s="21">
        <f t="shared" si="8"/>
        <v>82.55</v>
      </c>
      <c r="BZ6" s="21">
        <f t="shared" si="8"/>
        <v>83.55</v>
      </c>
      <c r="CA6" s="20" t="str">
        <f>IF(CA7="","",IF(CA7="-","【-】","【"&amp;SUBSTITUTE(TEXT(CA7,"#,##0.00"),"-","△")&amp;"】"))</f>
        <v>【97.61】</v>
      </c>
      <c r="CB6" s="21">
        <f>IF(CB7="",NA(),CB7)</f>
        <v>150</v>
      </c>
      <c r="CC6" s="21">
        <f t="shared" ref="CC6:CK6" si="9">IF(CC7="",NA(),CC7)</f>
        <v>149.99</v>
      </c>
      <c r="CD6" s="21">
        <f t="shared" si="9"/>
        <v>150</v>
      </c>
      <c r="CE6" s="21">
        <f t="shared" si="9"/>
        <v>154.37</v>
      </c>
      <c r="CF6" s="21">
        <f t="shared" si="9"/>
        <v>150</v>
      </c>
      <c r="CG6" s="21">
        <f t="shared" si="9"/>
        <v>233.5</v>
      </c>
      <c r="CH6" s="21">
        <f t="shared" si="9"/>
        <v>187.55</v>
      </c>
      <c r="CI6" s="21">
        <f t="shared" si="9"/>
        <v>186.3</v>
      </c>
      <c r="CJ6" s="21">
        <f t="shared" si="9"/>
        <v>188.38</v>
      </c>
      <c r="CK6" s="21">
        <f t="shared" si="9"/>
        <v>185.98</v>
      </c>
      <c r="CL6" s="20" t="str">
        <f>IF(CL7="","",IF(CL7="-","【-】","【"&amp;SUBSTITUTE(TEXT(CL7,"#,##0.00"),"-","△")&amp;"】"))</f>
        <v>【138.29】</v>
      </c>
      <c r="CM6" s="21">
        <f>IF(CM7="",NA(),CM7)</f>
        <v>22.87</v>
      </c>
      <c r="CN6" s="21">
        <f t="shared" ref="CN6:CV6" si="10">IF(CN7="",NA(),CN7)</f>
        <v>22.87</v>
      </c>
      <c r="CO6" s="21">
        <f t="shared" si="10"/>
        <v>22.95</v>
      </c>
      <c r="CP6" s="21">
        <f t="shared" si="10"/>
        <v>25.23</v>
      </c>
      <c r="CQ6" s="21">
        <f t="shared" si="10"/>
        <v>23.63</v>
      </c>
      <c r="CR6" s="21">
        <f t="shared" si="10"/>
        <v>45.44</v>
      </c>
      <c r="CS6" s="21">
        <f t="shared" si="10"/>
        <v>50.94</v>
      </c>
      <c r="CT6" s="21">
        <f t="shared" si="10"/>
        <v>50.53</v>
      </c>
      <c r="CU6" s="21">
        <f t="shared" si="10"/>
        <v>51.42</v>
      </c>
      <c r="CV6" s="21">
        <f t="shared" si="10"/>
        <v>48.95</v>
      </c>
      <c r="CW6" s="20" t="str">
        <f>IF(CW7="","",IF(CW7="-","【-】","【"&amp;SUBSTITUTE(TEXT(CW7,"#,##0.00"),"-","△")&amp;"】"))</f>
        <v>【59.10】</v>
      </c>
      <c r="CX6" s="21">
        <f>IF(CX7="",NA(),CX7)</f>
        <v>73.81</v>
      </c>
      <c r="CY6" s="21">
        <f t="shared" ref="CY6:DG6" si="11">IF(CY7="",NA(),CY7)</f>
        <v>73.16</v>
      </c>
      <c r="CZ6" s="21">
        <f t="shared" si="11"/>
        <v>70.98</v>
      </c>
      <c r="DA6" s="21">
        <f t="shared" si="11"/>
        <v>68.56</v>
      </c>
      <c r="DB6" s="21">
        <f t="shared" si="11"/>
        <v>66.67</v>
      </c>
      <c r="DC6" s="21">
        <f t="shared" si="11"/>
        <v>65.97</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363871</v>
      </c>
      <c r="D7" s="23">
        <v>47</v>
      </c>
      <c r="E7" s="23">
        <v>17</v>
      </c>
      <c r="F7" s="23">
        <v>1</v>
      </c>
      <c r="G7" s="23">
        <v>0</v>
      </c>
      <c r="H7" s="23" t="s">
        <v>98</v>
      </c>
      <c r="I7" s="23" t="s">
        <v>99</v>
      </c>
      <c r="J7" s="23" t="s">
        <v>100</v>
      </c>
      <c r="K7" s="23" t="s">
        <v>101</v>
      </c>
      <c r="L7" s="23" t="s">
        <v>102</v>
      </c>
      <c r="M7" s="23" t="s">
        <v>103</v>
      </c>
      <c r="N7" s="24" t="s">
        <v>104</v>
      </c>
      <c r="O7" s="24" t="s">
        <v>105</v>
      </c>
      <c r="P7" s="24">
        <v>18.829999999999998</v>
      </c>
      <c r="Q7" s="24">
        <v>106.04</v>
      </c>
      <c r="R7" s="24">
        <v>2590</v>
      </c>
      <c r="S7" s="24">
        <v>6071</v>
      </c>
      <c r="T7" s="24">
        <v>140.74</v>
      </c>
      <c r="U7" s="24">
        <v>43.14</v>
      </c>
      <c r="V7" s="24">
        <v>1134</v>
      </c>
      <c r="W7" s="24">
        <v>0.41</v>
      </c>
      <c r="X7" s="24">
        <v>2765.85</v>
      </c>
      <c r="Y7" s="24">
        <v>122.67</v>
      </c>
      <c r="Z7" s="24">
        <v>104.72</v>
      </c>
      <c r="AA7" s="24">
        <v>103.15</v>
      </c>
      <c r="AB7" s="24">
        <v>101.46</v>
      </c>
      <c r="AC7" s="24">
        <v>99.63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1001.3</v>
      </c>
      <c r="BM7" s="24">
        <v>1050.51</v>
      </c>
      <c r="BN7" s="24">
        <v>1102.01</v>
      </c>
      <c r="BO7" s="24">
        <v>987.36</v>
      </c>
      <c r="BP7" s="24">
        <v>652.82000000000005</v>
      </c>
      <c r="BQ7" s="24">
        <v>93.76</v>
      </c>
      <c r="BR7" s="24">
        <v>93.51</v>
      </c>
      <c r="BS7" s="24">
        <v>94.87</v>
      </c>
      <c r="BT7" s="24">
        <v>91.79</v>
      </c>
      <c r="BU7" s="24">
        <v>94.41</v>
      </c>
      <c r="BV7" s="24">
        <v>74.61</v>
      </c>
      <c r="BW7" s="24">
        <v>81.88</v>
      </c>
      <c r="BX7" s="24">
        <v>82.65</v>
      </c>
      <c r="BY7" s="24">
        <v>82.55</v>
      </c>
      <c r="BZ7" s="24">
        <v>83.55</v>
      </c>
      <c r="CA7" s="24">
        <v>97.61</v>
      </c>
      <c r="CB7" s="24">
        <v>150</v>
      </c>
      <c r="CC7" s="24">
        <v>149.99</v>
      </c>
      <c r="CD7" s="24">
        <v>150</v>
      </c>
      <c r="CE7" s="24">
        <v>154.37</v>
      </c>
      <c r="CF7" s="24">
        <v>150</v>
      </c>
      <c r="CG7" s="24">
        <v>233.5</v>
      </c>
      <c r="CH7" s="24">
        <v>187.55</v>
      </c>
      <c r="CI7" s="24">
        <v>186.3</v>
      </c>
      <c r="CJ7" s="24">
        <v>188.38</v>
      </c>
      <c r="CK7" s="24">
        <v>185.98</v>
      </c>
      <c r="CL7" s="24">
        <v>138.29</v>
      </c>
      <c r="CM7" s="24">
        <v>22.87</v>
      </c>
      <c r="CN7" s="24">
        <v>22.87</v>
      </c>
      <c r="CO7" s="24">
        <v>22.95</v>
      </c>
      <c r="CP7" s="24">
        <v>25.23</v>
      </c>
      <c r="CQ7" s="24">
        <v>23.63</v>
      </c>
      <c r="CR7" s="24">
        <v>45.44</v>
      </c>
      <c r="CS7" s="24">
        <v>50.94</v>
      </c>
      <c r="CT7" s="24">
        <v>50.53</v>
      </c>
      <c r="CU7" s="24">
        <v>51.42</v>
      </c>
      <c r="CV7" s="24">
        <v>48.95</v>
      </c>
      <c r="CW7" s="24">
        <v>59.1</v>
      </c>
      <c r="CX7" s="24">
        <v>73.81</v>
      </c>
      <c r="CY7" s="24">
        <v>73.16</v>
      </c>
      <c r="CZ7" s="24">
        <v>70.98</v>
      </c>
      <c r="DA7" s="24">
        <v>68.56</v>
      </c>
      <c r="DB7" s="24">
        <v>66.67</v>
      </c>
      <c r="DC7" s="24">
        <v>65.97</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2023-12-12T02:47:56Z</dcterms:created>
  <dcterms:modified xsi:type="dcterms:W3CDTF">2024-01-23T02:54:42Z</dcterms:modified>
  <cp:category/>
</cp:coreProperties>
</file>