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X:\引継ぎデータ\8_各種調査\R5各種調査\R6_2_7〆 公営企業に係る経営比較分析表（令和４年度決算）の分析等について\!提出_財政にて入力→各課確認してもらい提出\"/>
    </mc:Choice>
  </mc:AlternateContent>
  <xr:revisionPtr revIDLastSave="0" documentId="13_ncr:1_{95A009D2-B20C-4C93-8CE9-D01FE707FF1B}" xr6:coauthVersionLast="47" xr6:coauthVersionMax="47" xr10:uidLastSave="{00000000-0000-0000-0000-000000000000}"/>
  <workbookProtection workbookAlgorithmName="SHA-512" workbookHashValue="anX27JvWHAUdwoVdht4XJ4rYikEjehujqwxJsk68LTXHYzm3MPS/PjLwS0mP7Q9BvWlBvb+cepF96kGL4KIu8w==" workbookSaltValue="3GBbIIRsR1ytdI+Ui9MOgA==" workbookSpinCount="100000" lockStructure="1"/>
  <bookViews>
    <workbookView xWindow="-28800" yWindow="-4680" windowWidth="14400" windowHeight="1575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W10" i="4" s="1"/>
  <c r="P6" i="5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I85" i="4"/>
  <c r="E85" i="4"/>
  <c r="AT10" i="4"/>
  <c r="AL10" i="4"/>
  <c r="P10" i="4"/>
  <c r="B10" i="4"/>
  <c r="BB8" i="4"/>
  <c r="AL8" i="4"/>
  <c r="W8" i="4"/>
  <c r="I8" i="4"/>
  <c r="B6" i="4"/>
</calcChain>
</file>

<file path=xl/sharedStrings.xml><?xml version="1.0" encoding="utf-8"?>
<sst xmlns="http://schemas.openxmlformats.org/spreadsheetml/2006/main" count="233" uniqueCount="117">
  <si>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</si>
  <si>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</si>
  <si>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</si>
  <si>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</si>
  <si>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</si>
  <si>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</si>
  <si>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</si>
  <si>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</si>
  <si>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</si>
  <si>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</si>
  <si>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</si>
  <si>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</si>
  <si>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</si>
  <si>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</si>
  <si>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</si>
  <si>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</si>
  <si>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</si>
  <si>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</si>
  <si>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</si>
  <si>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</si>
  <si>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</si>
  <si>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</si>
  <si>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</si>
  <si>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</si>
  <si>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</si>
  <si>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</si>
  <si>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</si>
  <si>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</si>
  <si>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</si>
  <si>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</si>
  <si>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</si>
  <si>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</si>
  <si>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</si>
  <si>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</si>
  <si>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</si>
  <si>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</si>
  <si>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</si>
  <si>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</si>
  <si>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</si>
  <si>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</si>
  <si>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</si>
  <si>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</si>
  <si>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</si>
  <si>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</si>
  <si>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</si>
  <si>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</si>
  <si>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</si>
  <si>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</si>
  <si>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</si>
  <si>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</si>
  <si>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</si>
  <si>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</si>
  <si>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</si>
  <si>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</si>
  <si>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</si>
  <si>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</si>
  <si>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</si>
  <si>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</si>
  <si>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</si>
  <si>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</si>
  <si>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</si>
  <si>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</si>
  <si>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</si>
  <si>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</si>
  <si>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</si>
  <si>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</si>
  <si>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</si>
  <si>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</si>
  <si>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</si>
  <si>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</si>
  <si>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</si>
  <si>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</si>
  <si>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</si>
  <si>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</si>
  <si>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</si>
  <si>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</si>
  <si>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</si>
  <si>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</si>
  <si>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</si>
  <si>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</si>
  <si>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</si>
  <si>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</si>
  <si>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</si>
  <si>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</si>
  <si>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</si>
  <si>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</si>
  <si>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</si>
  <si>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</si>
  <si>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</si>
  <si>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</si>
  <si>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</si>
  <si>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</si>
  <si>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</si>
  <si>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</si>
  <si>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</si>
  <si>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</si>
  <si>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</si>
  <si>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</si>
  <si>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</si>
  <si>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</si>
  <si>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</si>
  <si>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</si>
  <si>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</si>
  <si>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</si>
  <si>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</si>
  <si>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</si>
  <si>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</si>
  <si>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</si>
  <si>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</si>
  <si>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</si>
  <si>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</si>
  <si>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</si>
  <si>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</si>
  <si>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</si>
  <si>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、料金回収率、給水原価、有収率では類似団体と比較し、健全な数値であることがうかがえる。老朽設備の更新、施設の整備に着手し企業債借入が増加、企業債残高対給水収益比率は上昇している。令和2年度の企業債残高対給水収益比率は、経営統合の影響により、当該値が算出されない。
今後も企業債借入の増加が予測され経営の健全性・効率性を注視する必要がある。
令和5年度末には水道事業会計への統合が予定されているため、数値の変動に注意する必要がある。</t>
    <rPh sb="178" eb="180">
      <t>レイワ</t>
    </rPh>
    <rPh sb="181" eb="183">
      <t>ネンド</t>
    </rPh>
    <rPh sb="183" eb="184">
      <t>マツ</t>
    </rPh>
    <rPh sb="186" eb="188">
      <t>スイドウ</t>
    </rPh>
    <rPh sb="188" eb="190">
      <t>ジギョウ</t>
    </rPh>
    <rPh sb="190" eb="192">
      <t>カイケイ</t>
    </rPh>
    <rPh sb="194" eb="196">
      <t>トウゴウ</t>
    </rPh>
    <rPh sb="197" eb="199">
      <t>ヨテイ</t>
    </rPh>
    <rPh sb="207" eb="209">
      <t>スウチ</t>
    </rPh>
    <rPh sb="210" eb="212">
      <t>ヘンドウ</t>
    </rPh>
    <rPh sb="213" eb="215">
      <t>チュウイ</t>
    </rPh>
    <rPh sb="217" eb="219">
      <t>ヒツヨウ</t>
    </rPh>
    <phoneticPr fontId="4"/>
  </si>
  <si>
    <t>　給水区域全域で施設設備の老朽化が進んでいる。法定耐用年数を超えた管路はないが、管路の多くは30年以上経過しており、近いうちに法定耐用年数を迎えることとなる。水漏れ等の事案が発生しているため、投資財源を確保し優先・計画的に老朽設備の更新や施設整備を行う必要がある。</t>
    <rPh sb="79" eb="81">
      <t>ミズモ</t>
    </rPh>
    <rPh sb="82" eb="83">
      <t>トウ</t>
    </rPh>
    <rPh sb="84" eb="86">
      <t>ジアン</t>
    </rPh>
    <rPh sb="87" eb="89">
      <t>ハッセイ</t>
    </rPh>
    <phoneticPr fontId="4"/>
  </si>
  <si>
    <t>　過疎高齢化が進み、人口の減少が止まらない状況で、料金収入は減少傾向にある。設備・施設の多くは老朽化しており、近いうちに法定耐用年数を迎えることとなり、水漏れ等の事案が発生しているため、管路更新のための財源確保が必要で、経営の抜本的改革が求められる状況である。経営戦略に基づき経営健全化に取り組み、老朽施設設備の更新を効率的に行う必要がある。
令和5年度末には水道事業会計への統合が予定されているため、数値の変動に注意する必要がある。</t>
    <rPh sb="76" eb="78">
      <t>ミズモ</t>
    </rPh>
    <rPh sb="79" eb="80">
      <t>トウ</t>
    </rPh>
    <rPh sb="81" eb="83">
      <t>ジアン</t>
    </rPh>
    <rPh sb="84" eb="86">
      <t>ハッセイ</t>
    </rPh>
    <rPh sb="172" eb="174">
      <t>レイワ</t>
    </rPh>
    <rPh sb="175" eb="177">
      <t>ネンド</t>
    </rPh>
    <rPh sb="177" eb="178">
      <t>マツ</t>
    </rPh>
    <rPh sb="180" eb="186">
      <t>スイドウジギョウカイケイ</t>
    </rPh>
    <rPh sb="188" eb="190">
      <t>トウゴウ</t>
    </rPh>
    <rPh sb="191" eb="193">
      <t>ヨテイ</t>
    </rPh>
    <rPh sb="201" eb="203">
      <t>スウチ</t>
    </rPh>
    <rPh sb="204" eb="206">
      <t>ヘンドウ</t>
    </rPh>
    <rPh sb="207" eb="209">
      <t>チュウイ</t>
    </rPh>
    <rPh sb="211" eb="21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</si>
</sst>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1.32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4-41C8-A042-B3847ED3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4-41C8-A042-B3847ED3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43.7</c:v>
                </c:pt>
                <c:pt idx="1">
                  <c:v>41.1</c:v>
                </c:pt>
                <c:pt idx="2">
                  <c:v>38.409999999999997</c:v>
                </c:pt>
                <c:pt idx="3">
                  <c:v>35.99</c:v>
                </c:pt>
                <c:pt idx="4">
                  <c:v>34.47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1-4835-9C1D-6741D5E3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1-4835-9C1D-6741D5E3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82.42</c:v>
                </c:pt>
                <c:pt idx="1">
                  <c:v>83.15</c:v>
                </c:pt>
                <c:pt idx="2">
                  <c:v>90</c:v>
                </c:pt>
                <c:pt idx="3">
                  <c:v>90.07</c:v>
                </c:pt>
                <c:pt idx="4">
                  <c:v>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E-4820-A0ED-3BB360A5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E-4820-A0ED-3BB360A5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168.11</c:v>
                </c:pt>
                <c:pt idx="1">
                  <c:v>103.84</c:v>
                </c:pt>
                <c:pt idx="2">
                  <c:v>125.69</c:v>
                </c:pt>
                <c:pt idx="3">
                  <c:v>151.6</c:v>
                </c:pt>
                <c:pt idx="4">
                  <c:v>110.95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0-4F89-8124-F3D60442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0-4F89-8124-F3D60442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F-4A81-9668-71B6D1F3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F-4A81-9668-71B6D1F38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4-4D81-AF8B-DE1ED800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4-4D81-AF8B-DE1ED800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2-48B7-B610-ABF746F8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8B7-B610-ABF746F8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C-4197-B588-7626416B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197-B588-7626416B3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813.4</c:v>
                </c:pt>
                <c:pt idx="1">
                  <c:v>1224.28</c:v>
                </c:pt>
                <c:pt idx="2" formatCode="#,##0.00;&quot;△&quot;#,##0.00">
                  <c:v>0</c:v>
                </c:pt>
                <c:pt idx="3">
                  <c:v>160.11000000000001</c:v>
                </c:pt>
                <c:pt idx="4">
                  <c:v>324.81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8-4849-82B8-35B79A973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8-4849-82B8-35B79A973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118.56</c:v>
                </c:pt>
                <c:pt idx="1">
                  <c:v>97.92</c:v>
                </c:pt>
                <c:pt idx="2">
                  <c:v>124.96</c:v>
                </c:pt>
                <c:pt idx="3">
                  <c:v>150.81</c:v>
                </c:pt>
                <c:pt idx="4">
                  <c:v>50.25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F-4C4D-8953-81EB5364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F-4C4D-8953-81EB5364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126.33</c:v>
                </c:pt>
                <c:pt idx="1">
                  <c:v>143.04</c:v>
                </c:pt>
                <c:pt idx="2">
                  <c:v>129.99</c:v>
                </c:pt>
                <c:pt idx="3">
                  <c:v>109.39</c:v>
                </c:pt>
                <c:pt idx="4">
                  <c:v>343.72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7-4EE4-9FA6-3BB44933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7-4EE4-9FA6-3BB449337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BB5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徳島県　美波町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6071</v>
      </c>
      <c r="AM8" s="55"/>
      <c r="AN8" s="55"/>
      <c r="AO8" s="55"/>
      <c r="AP8" s="55"/>
      <c r="AQ8" s="55"/>
      <c r="AR8" s="55"/>
      <c r="AS8" s="55"/>
      <c r="AT8" s="45">
        <f>データ!$S$6</f>
        <v>140.74</v>
      </c>
      <c r="AU8" s="45"/>
      <c r="AV8" s="45"/>
      <c r="AW8" s="45"/>
      <c r="AX8" s="45"/>
      <c r="AY8" s="45"/>
      <c r="AZ8" s="45"/>
      <c r="BA8" s="45"/>
      <c r="BB8" s="45">
        <f>データ!$T$6</f>
        <v>43.14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4.05</v>
      </c>
      <c r="Q10" s="45"/>
      <c r="R10" s="45"/>
      <c r="S10" s="45"/>
      <c r="T10" s="45"/>
      <c r="U10" s="45"/>
      <c r="V10" s="45"/>
      <c r="W10" s="55">
        <f>データ!$Q$6</f>
        <v>2760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244</v>
      </c>
      <c r="AM10" s="55"/>
      <c r="AN10" s="55"/>
      <c r="AO10" s="55"/>
      <c r="AP10" s="55"/>
      <c r="AQ10" s="55"/>
      <c r="AR10" s="55"/>
      <c r="AS10" s="55"/>
      <c r="AT10" s="45">
        <f>データ!$V$6</f>
        <v>0.31</v>
      </c>
      <c r="AU10" s="45"/>
      <c r="AV10" s="45"/>
      <c r="AW10" s="45"/>
      <c r="AX10" s="45"/>
      <c r="AY10" s="45"/>
      <c r="AZ10" s="45"/>
      <c r="BA10" s="45"/>
      <c r="BB10" s="45">
        <f>データ!$W$6</f>
        <v>787.1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114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115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116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42</v>
      </c>
      <c r="O85" s="13" t="str">
        <f>データ!EN6</f>
        <v>【0.52】</v>
      </c>
    </row>
  </sheetData>
  <sheetProtection algorithmName="SHA-512" hashValue="p5Naw4driEsQtd6ShTqADaZ/Jwh/CXUeYV0AicGMnBFBTFyEFXpY1fBgXs+28Cn9Se5ShEHkkX8tgjUNyGcJMA==" saltValue="Q5OFFa8lfsV6M2IstpOcT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363871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徳島県　美波町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4.05</v>
      </c>
      <c r="Q6" s="21">
        <f t="shared" si="3"/>
        <v>2760</v>
      </c>
      <c r="R6" s="21">
        <f t="shared" si="3"/>
        <v>6071</v>
      </c>
      <c r="S6" s="21">
        <f t="shared" si="3"/>
        <v>140.74</v>
      </c>
      <c r="T6" s="21">
        <f t="shared" si="3"/>
        <v>43.14</v>
      </c>
      <c r="U6" s="21">
        <f t="shared" si="3"/>
        <v>244</v>
      </c>
      <c r="V6" s="21">
        <f t="shared" si="3"/>
        <v>0.31</v>
      </c>
      <c r="W6" s="21">
        <f t="shared" si="3"/>
        <v>787.1</v>
      </c>
      <c r="X6" s="22">
        <f>IF(X7="",NA(),X7)</f>
        <v>168.11</v>
      </c>
      <c r="Y6" s="22">
        <f t="shared" ref="Y6:AG6" si="4">IF(Y7="",NA(),Y7)</f>
        <v>103.84</v>
      </c>
      <c r="Z6" s="22">
        <f t="shared" si="4"/>
        <v>125.69</v>
      </c>
      <c r="AA6" s="22">
        <f t="shared" si="4"/>
        <v>151.6</v>
      </c>
      <c r="AB6" s="22">
        <f t="shared" si="4"/>
        <v>110.95</v>
      </c>
      <c r="AC6" s="22">
        <f t="shared" si="4"/>
        <v>77.91</v>
      </c>
      <c r="AD6" s="22">
        <f t="shared" si="4"/>
        <v>79.099999999999994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813.4</v>
      </c>
      <c r="BF6" s="22">
        <f t="shared" ref="BF6:BN6" si="7">IF(BF7="",NA(),BF7)</f>
        <v>1224.28</v>
      </c>
      <c r="BG6" s="21">
        <f t="shared" si="7"/>
        <v>0</v>
      </c>
      <c r="BH6" s="22">
        <f t="shared" si="7"/>
        <v>160.11000000000001</v>
      </c>
      <c r="BI6" s="22">
        <f t="shared" si="7"/>
        <v>324.81</v>
      </c>
      <c r="BJ6" s="22">
        <f t="shared" si="7"/>
        <v>1007.7</v>
      </c>
      <c r="BK6" s="22">
        <f t="shared" si="7"/>
        <v>1018.52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118.56</v>
      </c>
      <c r="BQ6" s="22">
        <f t="shared" ref="BQ6:BY6" si="8">IF(BQ7="",NA(),BQ7)</f>
        <v>97.92</v>
      </c>
      <c r="BR6" s="22">
        <f t="shared" si="8"/>
        <v>124.96</v>
      </c>
      <c r="BS6" s="22">
        <f t="shared" si="8"/>
        <v>150.81</v>
      </c>
      <c r="BT6" s="22">
        <f t="shared" si="8"/>
        <v>50.25</v>
      </c>
      <c r="BU6" s="22">
        <f t="shared" si="8"/>
        <v>59.22</v>
      </c>
      <c r="BV6" s="22">
        <f t="shared" si="8"/>
        <v>58.79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126.33</v>
      </c>
      <c r="CB6" s="22">
        <f t="shared" ref="CB6:CJ6" si="9">IF(CB7="",NA(),CB7)</f>
        <v>143.04</v>
      </c>
      <c r="CC6" s="22">
        <f t="shared" si="9"/>
        <v>129.99</v>
      </c>
      <c r="CD6" s="22">
        <f t="shared" si="9"/>
        <v>109.39</v>
      </c>
      <c r="CE6" s="22">
        <f t="shared" si="9"/>
        <v>343.72</v>
      </c>
      <c r="CF6" s="22">
        <f t="shared" si="9"/>
        <v>292.89999999999998</v>
      </c>
      <c r="CG6" s="22">
        <f t="shared" si="9"/>
        <v>298.25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43.7</v>
      </c>
      <c r="CM6" s="22">
        <f t="shared" ref="CM6:CU6" si="10">IF(CM7="",NA(),CM7)</f>
        <v>41.1</v>
      </c>
      <c r="CN6" s="22">
        <f t="shared" si="10"/>
        <v>38.409999999999997</v>
      </c>
      <c r="CO6" s="22">
        <f t="shared" si="10"/>
        <v>35.99</v>
      </c>
      <c r="CP6" s="22">
        <f t="shared" si="10"/>
        <v>34.47</v>
      </c>
      <c r="CQ6" s="22">
        <f t="shared" si="10"/>
        <v>56.76</v>
      </c>
      <c r="CR6" s="22">
        <f t="shared" si="10"/>
        <v>56.04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82.42</v>
      </c>
      <c r="CX6" s="22">
        <f t="shared" ref="CX6:DF6" si="11">IF(CX7="",NA(),CX7)</f>
        <v>83.15</v>
      </c>
      <c r="CY6" s="22">
        <f t="shared" si="11"/>
        <v>90</v>
      </c>
      <c r="CZ6" s="22">
        <f t="shared" si="11"/>
        <v>90.07</v>
      </c>
      <c r="DA6" s="22">
        <f t="shared" si="11"/>
        <v>89.19</v>
      </c>
      <c r="DB6" s="22">
        <f t="shared" si="11"/>
        <v>73.069999999999993</v>
      </c>
      <c r="DC6" s="22">
        <f t="shared" si="11"/>
        <v>72.78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2">
        <f t="shared" ref="EE6:EM6" si="14">IF(EE7="",NA(),EE7)</f>
        <v>1.32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0.53</v>
      </c>
      <c r="EJ6" s="22">
        <f t="shared" si="14"/>
        <v>0.71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363871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4.05</v>
      </c>
      <c r="Q7" s="25">
        <v>2760</v>
      </c>
      <c r="R7" s="25">
        <v>6071</v>
      </c>
      <c r="S7" s="25">
        <v>140.74</v>
      </c>
      <c r="T7" s="25">
        <v>43.14</v>
      </c>
      <c r="U7" s="25">
        <v>244</v>
      </c>
      <c r="V7" s="25">
        <v>0.31</v>
      </c>
      <c r="W7" s="25">
        <v>787.1</v>
      </c>
      <c r="X7" s="25">
        <v>168.11</v>
      </c>
      <c r="Y7" s="25">
        <v>103.84</v>
      </c>
      <c r="Z7" s="25">
        <v>125.69</v>
      </c>
      <c r="AA7" s="25">
        <v>151.6</v>
      </c>
      <c r="AB7" s="25">
        <v>110.95</v>
      </c>
      <c r="AC7" s="25">
        <v>77.91</v>
      </c>
      <c r="AD7" s="25">
        <v>79.099999999999994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813.4</v>
      </c>
      <c r="BF7" s="25">
        <v>1224.28</v>
      </c>
      <c r="BG7" s="25">
        <v>0</v>
      </c>
      <c r="BH7" s="25">
        <v>160.11000000000001</v>
      </c>
      <c r="BI7" s="25">
        <v>324.81</v>
      </c>
      <c r="BJ7" s="25">
        <v>1007.7</v>
      </c>
      <c r="BK7" s="25">
        <v>1018.52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118.56</v>
      </c>
      <c r="BQ7" s="25">
        <v>97.92</v>
      </c>
      <c r="BR7" s="25">
        <v>124.96</v>
      </c>
      <c r="BS7" s="25">
        <v>150.81</v>
      </c>
      <c r="BT7" s="25">
        <v>50.25</v>
      </c>
      <c r="BU7" s="25">
        <v>59.22</v>
      </c>
      <c r="BV7" s="25">
        <v>58.79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126.33</v>
      </c>
      <c r="CB7" s="25">
        <v>143.04</v>
      </c>
      <c r="CC7" s="25">
        <v>129.99</v>
      </c>
      <c r="CD7" s="25">
        <v>109.39</v>
      </c>
      <c r="CE7" s="25">
        <v>343.72</v>
      </c>
      <c r="CF7" s="25">
        <v>292.89999999999998</v>
      </c>
      <c r="CG7" s="25">
        <v>298.25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43.7</v>
      </c>
      <c r="CM7" s="25">
        <v>41.1</v>
      </c>
      <c r="CN7" s="25">
        <v>38.409999999999997</v>
      </c>
      <c r="CO7" s="25">
        <v>35.99</v>
      </c>
      <c r="CP7" s="25">
        <v>34.47</v>
      </c>
      <c r="CQ7" s="25">
        <v>56.76</v>
      </c>
      <c r="CR7" s="25">
        <v>56.04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82.42</v>
      </c>
      <c r="CX7" s="25">
        <v>83.15</v>
      </c>
      <c r="CY7" s="25">
        <v>90</v>
      </c>
      <c r="CZ7" s="25">
        <v>90.07</v>
      </c>
      <c r="DA7" s="25">
        <v>89.19</v>
      </c>
      <c r="DB7" s="25">
        <v>73.069999999999993</v>
      </c>
      <c r="DC7" s="25">
        <v>72.78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1.32</v>
      </c>
      <c r="EF7" s="25">
        <v>0</v>
      </c>
      <c r="EG7" s="25">
        <v>0</v>
      </c>
      <c r="EH7" s="25">
        <v>0</v>
      </c>
      <c r="EI7" s="25">
        <v>0.53</v>
      </c>
      <c r="EJ7" s="25">
        <v>0.71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2023-12-05T01:07:04Z</dcterms:created>
  <dcterms:modified xsi:type="dcterms:W3CDTF">2024-01-23T03:00:59Z</dcterms:modified>
  <cp:category/>
</cp:coreProperties>
</file>