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ile\redirect$\k22476\Desktop\"/>
    </mc:Choice>
  </mc:AlternateContent>
  <workbookProtection workbookAlgorithmName="SHA-512" workbookHashValue="oQQKYuS6hTDtcKcbk1ChjRLry3/TBXEFiTioRmMyeykPBk3C/pnbqnyArttnkpAXlsbgMqxDA5Le+YFNtqGRvw==" workbookSaltValue="COlS9gYMUYetRIHJnajldw==" workbookSpinCount="100000" lockStructure="1"/>
  <bookViews>
    <workbookView xWindow="5880"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<sst xmlns="http://schemas.openxmlformats.org/spreadsheetml/2006/main" count="233" uniqueCount="117">
  <si>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</si>
  <si>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</si>
  <si>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</si>
  <si>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</si>
  <si>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</si>
  <si>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</si>
  <si>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</si>
  <si>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</si>
  <si>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</si>
  <si>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</si>
  <si>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</si>
  <si>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</si>
  <si>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</si>
  <si>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</si>
  <si>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</si>
  <si>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</si>
  <si>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</si>
  <si>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</si>
  <si>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</si>
  <si>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</si>
  <si>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</si>
  <si>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</si>
  <si>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</si>
  <si>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</si>
  <si>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</si>
  <si>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</si>
  <si>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</si>
  <si>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</si>
  <si>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</si>
  <si>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</si>
  <si>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</si>
  <si>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</si>
  <si>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</si>
  <si>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</si>
  <si>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</si>
  <si>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</si>
  <si>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</si>
  <si>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</si>
  <si>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</si>
  <si>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</si>
  <si>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</si>
  <si>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</si>
  <si>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</si>
  <si>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</si>
  <si>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</si>
  <si>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</si>
  <si>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</si>
  <si>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</si>
  <si>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</si>
  <si>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</si>
  <si>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</si>
  <si>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</si>
  <si>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</si>
  <si>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</si>
  <si>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</si>
  <si>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</si>
  <si>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</si>
  <si>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</si>
  <si>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</si>
  <si>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</si>
  <si>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</si>
  <si>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</si>
  <si>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</si>
  <si>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</si>
  <si>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</si>
  <si>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</si>
  <si>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</si>
  <si>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</si>
  <si>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</si>
  <si>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</si>
  <si>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</si>
  <si>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</si>
  <si>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</si>
  <si>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</si>
  <si>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</si>
  <si>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</si>
  <si>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</si>
  <si>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</si>
  <si>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</si>
  <si>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</si>
  <si>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</si>
  <si>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</si>
  <si>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</si>
  <si>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</si>
  <si>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</si>
  <si>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</si>
  <si>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</si>
  <si>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</si>
  <si>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</si>
  <si>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</si>
  <si>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</si>
  <si>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</si>
  <si>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</si>
  <si>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</si>
  <si>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</si>
  <si>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神山町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</si>
  <si>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</si>
  <si>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</si>
  <si>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</si>
  <si>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</si>
  <si>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</si>
  <si>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</si>
  <si>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</si>
  <si>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</si>
  <si>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</si>
  <si>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</si>
  <si>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</si>
  <si>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</si>
  <si>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</si>
  <si>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</si>
  <si>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</si>
  <si>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</si>
  <si>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</si>
  <si>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</si>
  <si>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総収益のうち、料金収入については滞納もほとんどなく現状を維持している。本町では料金収入にて職員給与費や修繕費等の総費用は賄えているものの、地方債の償還金を賄えていない。さらに、今後は南海トラフ地震等の対策に係る修繕費の増加が見込まれる。
　企業債残高対給水収益比率は、多額の建設改良費を計上したため、前年に引き続き高くなっている。同比率については、類似団体平均値は上回っているが、今後南海トラフ地震対策等の更新投資に借入れを予定しているため、平均値へ近づく見通しである。
　料金回収率は平均値を上回っているが、基準である１００％を下回っているため、今後も回収率の更なる向上に努める。また、給水原価についても、今後も経営努力を継続し、収益的収支比率の改善へとつなげる。
　施設利用率は平均値を上回っているが、今後も適切な施設規模となるよう維持・管理を行う。
  有収率は類似団体平均を下回っており、今後も漏水調査とそれに伴う修繕を随時行い改善させる必要がある。</t>
    <phoneticPr fontId="4"/>
  </si>
  <si>
    <t>　今後も、収益的収支比率の改善のため、適正な料金の検討や更なる経費削減に努める。併せて、施設の規模や劣化の状況を把握し、財源の現状把握・分析することで、合理的で効率的な施設更新を行い、住民サービスの向上に努める。</t>
    <phoneticPr fontId="4"/>
  </si>
  <si>
    <t>法定耐用年数を超えた管路を優先順位ごとに耐震化を兼ねて更新を順次計画的におこなっており、今後も引き続き継続していく。</t>
    <rPh sb="13" eb="15">
      <t>ユウセン</t>
    </rPh>
    <rPh sb="15" eb="17">
      <t>ジュンイ</t>
    </rPh>
    <rPh sb="20" eb="23">
      <t>タイシンカ</t>
    </rPh>
    <rPh sb="24" eb="25">
      <t>カ</t>
    </rPh>
    <rPh sb="44" eb="46">
      <t>コンゴ</t>
    </rPh>
    <rPh sb="47" eb="48">
      <t>ヒ</t>
    </rPh>
    <rPh sb="49" eb="50">
      <t>ツヅ</t>
    </rPh>
    <rPh sb="51" eb="53">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</si>
</sst>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0.65</c:v>
                </c:pt>
                <c:pt idx="1">
                  <c:v>0.77</c:v>
                </c:pt>
                <c:pt idx="2">
                  <c:v>0.47</c:v>
                </c:pt>
                <c:pt idx="3">
                  <c:v>0.88</c:v>
                </c:pt>
                <c:pt idx="4">
                  <c:v>4.0199999999999996</c:v>
                </c:pt>
              </c:numCache>
            </c:numRef>
          </c:val>
          <c:extLst>
            <c:ext xmlns:c16="http://schemas.microsoft.com/office/drawing/2014/chart" uri="{C3380CC4-5D6E-409C-BE32-E72D297353CC}">
              <c16:uniqueId val="{00000000-3A3A-4BE9-A5F1-2727BE0BC1B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3A3A-4BE9-A5F1-2727BE0BC1B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74.010000000000005</c:v>
                </c:pt>
                <c:pt idx="1">
                  <c:v>72.91</c:v>
                </c:pt>
                <c:pt idx="2">
                  <c:v>76.11</c:v>
                </c:pt>
                <c:pt idx="3">
                  <c:v>72.430000000000007</c:v>
                </c:pt>
                <c:pt idx="4">
                  <c:v>75.900000000000006</c:v>
                </c:pt>
              </c:numCache>
            </c:numRef>
          </c:val>
          <c:extLst>
            <c:ext xmlns:c16="http://schemas.microsoft.com/office/drawing/2014/chart" uri="{C3380CC4-5D6E-409C-BE32-E72D297353CC}">
              <c16:uniqueId val="{00000000-B41A-4F80-9133-0EC9975FFAA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B41A-4F80-9133-0EC9975FFAA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65.3</c:v>
                </c:pt>
                <c:pt idx="1">
                  <c:v>62.05</c:v>
                </c:pt>
                <c:pt idx="2">
                  <c:v>61.86</c:v>
                </c:pt>
                <c:pt idx="3">
                  <c:v>64.03</c:v>
                </c:pt>
                <c:pt idx="4">
                  <c:v>59.95</c:v>
                </c:pt>
              </c:numCache>
            </c:numRef>
          </c:val>
          <c:extLst>
            <c:ext xmlns:c16="http://schemas.microsoft.com/office/drawing/2014/chart" uri="{C3380CC4-5D6E-409C-BE32-E72D297353CC}">
              <c16:uniqueId val="{00000000-6F78-420E-B778-0FBFEDB350E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6F78-420E-B778-0FBFEDB350E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120.79</c:v>
                </c:pt>
                <c:pt idx="1">
                  <c:v>85.03</c:v>
                </c:pt>
                <c:pt idx="2">
                  <c:v>77.849999999999994</c:v>
                </c:pt>
                <c:pt idx="3">
                  <c:v>71.41</c:v>
                </c:pt>
                <c:pt idx="4">
                  <c:v>70.05</c:v>
                </c:pt>
              </c:numCache>
            </c:numRef>
          </c:val>
          <c:extLst>
            <c:ext xmlns:c16="http://schemas.microsoft.com/office/drawing/2014/chart" uri="{C3380CC4-5D6E-409C-BE32-E72D297353CC}">
              <c16:uniqueId val="{00000000-3686-4CAF-9AB5-017046CD330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3686-4CAF-9AB5-017046CD330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62-49E9-9EB8-EB79E53EE5A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62-49E9-9EB8-EB79E53EE5A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35-4811-9A6E-F07079BE095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35-4811-9A6E-F07079BE095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8C-4F3D-A2EE-DBBCFFAF54B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8C-4F3D-A2EE-DBBCFFAF54B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B1-4CF8-929A-80F7220BBE0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B1-4CF8-929A-80F7220BBE0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922.02</c:v>
                </c:pt>
                <c:pt idx="1">
                  <c:v>1025.26</c:v>
                </c:pt>
                <c:pt idx="2">
                  <c:v>956.03</c:v>
                </c:pt>
                <c:pt idx="3">
                  <c:v>1004.01</c:v>
                </c:pt>
                <c:pt idx="4">
                  <c:v>1284.1500000000001</c:v>
                </c:pt>
              </c:numCache>
            </c:numRef>
          </c:val>
          <c:extLst>
            <c:ext xmlns:c16="http://schemas.microsoft.com/office/drawing/2014/chart" uri="{C3380CC4-5D6E-409C-BE32-E72D297353CC}">
              <c16:uniqueId val="{00000000-A85E-46E3-AA36-9817BF8BCC3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A85E-46E3-AA36-9817BF8BCC3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72.86</c:v>
                </c:pt>
                <c:pt idx="1">
                  <c:v>77.849999999999994</c:v>
                </c:pt>
                <c:pt idx="2">
                  <c:v>71.67</c:v>
                </c:pt>
                <c:pt idx="3">
                  <c:v>63.07</c:v>
                </c:pt>
                <c:pt idx="4">
                  <c:v>57.1</c:v>
                </c:pt>
              </c:numCache>
            </c:numRef>
          </c:val>
          <c:extLst>
            <c:ext xmlns:c16="http://schemas.microsoft.com/office/drawing/2014/chart" uri="{C3380CC4-5D6E-409C-BE32-E72D297353CC}">
              <c16:uniqueId val="{00000000-98D5-484E-AED6-1D7F74E00AF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98D5-484E-AED6-1D7F74E00AF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314.92</c:v>
                </c:pt>
                <c:pt idx="1">
                  <c:v>299.95999999999998</c:v>
                </c:pt>
                <c:pt idx="2">
                  <c:v>326.95</c:v>
                </c:pt>
                <c:pt idx="3">
                  <c:v>373.13</c:v>
                </c:pt>
                <c:pt idx="4">
                  <c:v>412.21</c:v>
                </c:pt>
              </c:numCache>
            </c:numRef>
          </c:val>
          <c:extLst>
            <c:ext xmlns:c16="http://schemas.microsoft.com/office/drawing/2014/chart" uri="{C3380CC4-5D6E-409C-BE32-E72D297353CC}">
              <c16:uniqueId val="{00000000-89B9-417C-BA64-67E1BBEDBA9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89B9-417C-BA64-67E1BBEDBA9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徳島県　神山町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4846</v>
      </c>
      <c r="AM8" s="37"/>
      <c r="AN8" s="37"/>
      <c r="AO8" s="37"/>
      <c r="AP8" s="37"/>
      <c r="AQ8" s="37"/>
      <c r="AR8" s="37"/>
      <c r="AS8" s="37"/>
      <c r="AT8" s="38">
        <f>データ!$S$6</f>
        <v>173.3</v>
      </c>
      <c r="AU8" s="38"/>
      <c r="AV8" s="38"/>
      <c r="AW8" s="38"/>
      <c r="AX8" s="38"/>
      <c r="AY8" s="38"/>
      <c r="AZ8" s="38"/>
      <c r="BA8" s="38"/>
      <c r="BB8" s="38">
        <f>データ!$T$6</f>
        <v>27.96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71.900000000000006</v>
      </c>
      <c r="Q10" s="38"/>
      <c r="R10" s="38"/>
      <c r="S10" s="38"/>
      <c r="T10" s="38"/>
      <c r="U10" s="38"/>
      <c r="V10" s="38"/>
      <c r="W10" s="37">
        <f>データ!$Q$6</f>
        <v>3850</v>
      </c>
      <c r="X10" s="37"/>
      <c r="Y10" s="37"/>
      <c r="Z10" s="37"/>
      <c r="AA10" s="37"/>
      <c r="AB10" s="37"/>
      <c r="AC10" s="37"/>
      <c r="AD10" s="2"/>
      <c r="AE10" s="2"/>
      <c r="AF10" s="2"/>
      <c r="AG10" s="2"/>
      <c r="AH10" s="2"/>
      <c r="AI10" s="2"/>
      <c r="AJ10" s="2"/>
      <c r="AK10" s="2"/>
      <c r="AL10" s="37">
        <f>データ!$U$6</f>
        <v>3462</v>
      </c>
      <c r="AM10" s="37"/>
      <c r="AN10" s="37"/>
      <c r="AO10" s="37"/>
      <c r="AP10" s="37"/>
      <c r="AQ10" s="37"/>
      <c r="AR10" s="37"/>
      <c r="AS10" s="37"/>
      <c r="AT10" s="38">
        <f>データ!$V$6</f>
        <v>7.75</v>
      </c>
      <c r="AU10" s="38"/>
      <c r="AV10" s="38"/>
      <c r="AW10" s="38"/>
      <c r="AX10" s="38"/>
      <c r="AY10" s="38"/>
      <c r="AZ10" s="38"/>
      <c r="BA10" s="38"/>
      <c r="BB10" s="38">
        <f>データ!$W$6</f>
        <v>446.71</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114</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nr14VpHP0k8VQebEECSC6WU37SPngweMN/cfIbF5sHtQuDR69ZQ6GKT9J71facu/ZpCcc73QOgtuphtkOiDqdQ==" saltValue="JyJuOKCTQ/a1u3VlPV+tc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2">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2022</v>
      </c>
      <c r="C6" s="20">
        <f t="shared" ref="C6:W6" si="3">C7</f>
        <v>363421</v>
      </c>
      <c r="D6" s="20">
        <f t="shared" si="3"/>
        <v>47</v>
      </c>
      <c r="E6" s="20">
        <f t="shared" si="3"/>
        <v>1</v>
      </c>
      <c r="F6" s="20">
        <f t="shared" si="3"/>
        <v>0</v>
      </c>
      <c r="G6" s="20">
        <f t="shared" si="3"/>
        <v>0</v>
      </c>
      <c r="H6" s="20" t="str">
        <f t="shared" si="3"/>
        <v>徳島県　神山町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71.900000000000006</v>
      </c>
      <c r="Q6" s="21">
        <f t="shared" si="3"/>
        <v>3850</v>
      </c>
      <c r="R6" s="21">
        <f t="shared" si="3"/>
        <v>4846</v>
      </c>
      <c r="S6" s="21">
        <f t="shared" si="3"/>
        <v>173.3</v>
      </c>
      <c r="T6" s="21">
        <f t="shared" si="3"/>
        <v>27.96</v>
      </c>
      <c r="U6" s="21">
        <f t="shared" si="3"/>
        <v>3462</v>
      </c>
      <c r="V6" s="21">
        <f t="shared" si="3"/>
        <v>7.75</v>
      </c>
      <c r="W6" s="21">
        <f t="shared" si="3"/>
        <v>446.71</v>
      </c>
      <c r="X6" s="22">
        <f>IF(X7="",NA(),X7)</f>
        <v>120.79</v>
      </c>
      <c r="Y6" s="22">
        <f t="shared" ref="Y6:AG6" si="4">IF(Y7="",NA(),Y7)</f>
        <v>85.03</v>
      </c>
      <c r="Z6" s="22">
        <f t="shared" si="4"/>
        <v>77.849999999999994</v>
      </c>
      <c r="AA6" s="22">
        <f t="shared" si="4"/>
        <v>71.41</v>
      </c>
      <c r="AB6" s="22">
        <f t="shared" si="4"/>
        <v>70.05</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922.02</v>
      </c>
      <c r="BF6" s="22">
        <f t="shared" ref="BF6:BN6" si="7">IF(BF7="",NA(),BF7)</f>
        <v>1025.26</v>
      </c>
      <c r="BG6" s="22">
        <f t="shared" si="7"/>
        <v>956.03</v>
      </c>
      <c r="BH6" s="22">
        <f t="shared" si="7"/>
        <v>1004.01</v>
      </c>
      <c r="BI6" s="22">
        <f t="shared" si="7"/>
        <v>1284.1500000000001</v>
      </c>
      <c r="BJ6" s="22">
        <f t="shared" si="7"/>
        <v>1007.7</v>
      </c>
      <c r="BK6" s="22">
        <f t="shared" si="7"/>
        <v>1018.52</v>
      </c>
      <c r="BL6" s="22">
        <f t="shared" si="7"/>
        <v>949.61</v>
      </c>
      <c r="BM6" s="22">
        <f t="shared" si="7"/>
        <v>918.84</v>
      </c>
      <c r="BN6" s="22">
        <f t="shared" si="7"/>
        <v>955.49</v>
      </c>
      <c r="BO6" s="21" t="str">
        <f>IF(BO7="","",IF(BO7="-","【-】","【"&amp;SUBSTITUTE(TEXT(BO7,"#,##0.00"),"-","△")&amp;"】"))</f>
        <v>【982.48】</v>
      </c>
      <c r="BP6" s="22">
        <f>IF(BP7="",NA(),BP7)</f>
        <v>72.86</v>
      </c>
      <c r="BQ6" s="22">
        <f t="shared" ref="BQ6:BY6" si="8">IF(BQ7="",NA(),BQ7)</f>
        <v>77.849999999999994</v>
      </c>
      <c r="BR6" s="22">
        <f t="shared" si="8"/>
        <v>71.67</v>
      </c>
      <c r="BS6" s="22">
        <f t="shared" si="8"/>
        <v>63.07</v>
      </c>
      <c r="BT6" s="22">
        <f t="shared" si="8"/>
        <v>57.1</v>
      </c>
      <c r="BU6" s="22">
        <f t="shared" si="8"/>
        <v>59.22</v>
      </c>
      <c r="BV6" s="22">
        <f t="shared" si="8"/>
        <v>58.79</v>
      </c>
      <c r="BW6" s="22">
        <f t="shared" si="8"/>
        <v>58.41</v>
      </c>
      <c r="BX6" s="22">
        <f t="shared" si="8"/>
        <v>58.27</v>
      </c>
      <c r="BY6" s="22">
        <f t="shared" si="8"/>
        <v>55.15</v>
      </c>
      <c r="BZ6" s="21" t="str">
        <f>IF(BZ7="","",IF(BZ7="-","【-】","【"&amp;SUBSTITUTE(TEXT(BZ7,"#,##0.00"),"-","△")&amp;"】"))</f>
        <v>【50.61】</v>
      </c>
      <c r="CA6" s="22">
        <f>IF(CA7="",NA(),CA7)</f>
        <v>314.92</v>
      </c>
      <c r="CB6" s="22">
        <f t="shared" ref="CB6:CJ6" si="9">IF(CB7="",NA(),CB7)</f>
        <v>299.95999999999998</v>
      </c>
      <c r="CC6" s="22">
        <f t="shared" si="9"/>
        <v>326.95</v>
      </c>
      <c r="CD6" s="22">
        <f t="shared" si="9"/>
        <v>373.13</v>
      </c>
      <c r="CE6" s="22">
        <f t="shared" si="9"/>
        <v>412.21</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74.010000000000005</v>
      </c>
      <c r="CM6" s="22">
        <f t="shared" ref="CM6:CU6" si="10">IF(CM7="",NA(),CM7)</f>
        <v>72.91</v>
      </c>
      <c r="CN6" s="22">
        <f t="shared" si="10"/>
        <v>76.11</v>
      </c>
      <c r="CO6" s="22">
        <f t="shared" si="10"/>
        <v>72.430000000000007</v>
      </c>
      <c r="CP6" s="22">
        <f t="shared" si="10"/>
        <v>75.900000000000006</v>
      </c>
      <c r="CQ6" s="22">
        <f t="shared" si="10"/>
        <v>56.76</v>
      </c>
      <c r="CR6" s="22">
        <f t="shared" si="10"/>
        <v>56.04</v>
      </c>
      <c r="CS6" s="22">
        <f t="shared" si="10"/>
        <v>58.52</v>
      </c>
      <c r="CT6" s="22">
        <f t="shared" si="10"/>
        <v>58.88</v>
      </c>
      <c r="CU6" s="22">
        <f t="shared" si="10"/>
        <v>58.16</v>
      </c>
      <c r="CV6" s="21" t="str">
        <f>IF(CV7="","",IF(CV7="-","【-】","【"&amp;SUBSTITUTE(TEXT(CV7,"#,##0.00"),"-","△")&amp;"】"))</f>
        <v>【56.15】</v>
      </c>
      <c r="CW6" s="22">
        <f>IF(CW7="",NA(),CW7)</f>
        <v>65.3</v>
      </c>
      <c r="CX6" s="22">
        <f t="shared" ref="CX6:DF6" si="11">IF(CX7="",NA(),CX7)</f>
        <v>62.05</v>
      </c>
      <c r="CY6" s="22">
        <f t="shared" si="11"/>
        <v>61.86</v>
      </c>
      <c r="CZ6" s="22">
        <f t="shared" si="11"/>
        <v>64.03</v>
      </c>
      <c r="DA6" s="22">
        <f t="shared" si="11"/>
        <v>59.95</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0.65</v>
      </c>
      <c r="EE6" s="22">
        <f t="shared" ref="EE6:EM6" si="14">IF(EE7="",NA(),EE7)</f>
        <v>0.77</v>
      </c>
      <c r="EF6" s="22">
        <f t="shared" si="14"/>
        <v>0.47</v>
      </c>
      <c r="EG6" s="22">
        <f t="shared" si="14"/>
        <v>0.88</v>
      </c>
      <c r="EH6" s="22">
        <f t="shared" si="14"/>
        <v>4.0199999999999996</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2">
      <c r="A7" s="15"/>
      <c r="B7" s="24">
        <v>2022</v>
      </c>
      <c r="C7" s="24">
        <v>363421</v>
      </c>
      <c r="D7" s="24">
        <v>47</v>
      </c>
      <c r="E7" s="24">
        <v>1</v>
      </c>
      <c r="F7" s="24">
        <v>0</v>
      </c>
      <c r="G7" s="24">
        <v>0</v>
      </c>
      <c r="H7" s="24" t="s">
        <v>95</v>
      </c>
      <c r="I7" s="24" t="s">
        <v>96</v>
      </c>
      <c r="J7" s="24" t="s">
        <v>97</v>
      </c>
      <c r="K7" s="24" t="s">
        <v>98</v>
      </c>
      <c r="L7" s="24" t="s">
        <v>99</v>
      </c>
      <c r="M7" s="24" t="s">
        <v>100</v>
      </c>
      <c r="N7" s="25" t="s">
        <v>101</v>
      </c>
      <c r="O7" s="25" t="s">
        <v>102</v>
      </c>
      <c r="P7" s="25">
        <v>71.900000000000006</v>
      </c>
      <c r="Q7" s="25">
        <v>3850</v>
      </c>
      <c r="R7" s="25">
        <v>4846</v>
      </c>
      <c r="S7" s="25">
        <v>173.3</v>
      </c>
      <c r="T7" s="25">
        <v>27.96</v>
      </c>
      <c r="U7" s="25">
        <v>3462</v>
      </c>
      <c r="V7" s="25">
        <v>7.75</v>
      </c>
      <c r="W7" s="25">
        <v>446.71</v>
      </c>
      <c r="X7" s="25">
        <v>120.79</v>
      </c>
      <c r="Y7" s="25">
        <v>85.03</v>
      </c>
      <c r="Z7" s="25">
        <v>77.849999999999994</v>
      </c>
      <c r="AA7" s="25">
        <v>71.41</v>
      </c>
      <c r="AB7" s="25">
        <v>70.05</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922.02</v>
      </c>
      <c r="BF7" s="25">
        <v>1025.26</v>
      </c>
      <c r="BG7" s="25">
        <v>956.03</v>
      </c>
      <c r="BH7" s="25">
        <v>1004.01</v>
      </c>
      <c r="BI7" s="25">
        <v>1284.1500000000001</v>
      </c>
      <c r="BJ7" s="25">
        <v>1007.7</v>
      </c>
      <c r="BK7" s="25">
        <v>1018.52</v>
      </c>
      <c r="BL7" s="25">
        <v>949.61</v>
      </c>
      <c r="BM7" s="25">
        <v>918.84</v>
      </c>
      <c r="BN7" s="25">
        <v>955.49</v>
      </c>
      <c r="BO7" s="25">
        <v>982.48</v>
      </c>
      <c r="BP7" s="25">
        <v>72.86</v>
      </c>
      <c r="BQ7" s="25">
        <v>77.849999999999994</v>
      </c>
      <c r="BR7" s="25">
        <v>71.67</v>
      </c>
      <c r="BS7" s="25">
        <v>63.07</v>
      </c>
      <c r="BT7" s="25">
        <v>57.1</v>
      </c>
      <c r="BU7" s="25">
        <v>59.22</v>
      </c>
      <c r="BV7" s="25">
        <v>58.79</v>
      </c>
      <c r="BW7" s="25">
        <v>58.41</v>
      </c>
      <c r="BX7" s="25">
        <v>58.27</v>
      </c>
      <c r="BY7" s="25">
        <v>55.15</v>
      </c>
      <c r="BZ7" s="25">
        <v>50.61</v>
      </c>
      <c r="CA7" s="25">
        <v>314.92</v>
      </c>
      <c r="CB7" s="25">
        <v>299.95999999999998</v>
      </c>
      <c r="CC7" s="25">
        <v>326.95</v>
      </c>
      <c r="CD7" s="25">
        <v>373.13</v>
      </c>
      <c r="CE7" s="25">
        <v>412.21</v>
      </c>
      <c r="CF7" s="25">
        <v>292.89999999999998</v>
      </c>
      <c r="CG7" s="25">
        <v>298.25</v>
      </c>
      <c r="CH7" s="25">
        <v>303.27999999999997</v>
      </c>
      <c r="CI7" s="25">
        <v>303.81</v>
      </c>
      <c r="CJ7" s="25">
        <v>310.26</v>
      </c>
      <c r="CK7" s="25">
        <v>320.83</v>
      </c>
      <c r="CL7" s="25">
        <v>74.010000000000005</v>
      </c>
      <c r="CM7" s="25">
        <v>72.91</v>
      </c>
      <c r="CN7" s="25">
        <v>76.11</v>
      </c>
      <c r="CO7" s="25">
        <v>72.430000000000007</v>
      </c>
      <c r="CP7" s="25">
        <v>75.900000000000006</v>
      </c>
      <c r="CQ7" s="25">
        <v>56.76</v>
      </c>
      <c r="CR7" s="25">
        <v>56.04</v>
      </c>
      <c r="CS7" s="25">
        <v>58.52</v>
      </c>
      <c r="CT7" s="25">
        <v>58.88</v>
      </c>
      <c r="CU7" s="25">
        <v>58.16</v>
      </c>
      <c r="CV7" s="25">
        <v>56.15</v>
      </c>
      <c r="CW7" s="25">
        <v>65.3</v>
      </c>
      <c r="CX7" s="25">
        <v>62.05</v>
      </c>
      <c r="CY7" s="25">
        <v>61.86</v>
      </c>
      <c r="CZ7" s="25">
        <v>64.03</v>
      </c>
      <c r="DA7" s="25">
        <v>59.95</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0.65</v>
      </c>
      <c r="EE7" s="25">
        <v>0.77</v>
      </c>
      <c r="EF7" s="25">
        <v>0.47</v>
      </c>
      <c r="EG7" s="25">
        <v>0.88</v>
      </c>
      <c r="EH7" s="25">
        <v>4.0199999999999996</v>
      </c>
      <c r="EI7" s="25">
        <v>0.53</v>
      </c>
      <c r="EJ7" s="25">
        <v>0.71</v>
      </c>
      <c r="EK7" s="25">
        <v>0.72</v>
      </c>
      <c r="EL7" s="25">
        <v>0.71</v>
      </c>
      <c r="EM7" s="25">
        <v>0.55000000000000004</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108</v>
      </c>
    </row>
    <row r="12" spans="1:144" x14ac:dyDescent="0.2">
      <c r="B12">
        <v>1</v>
      </c>
      <c r="C12">
        <v>1</v>
      </c>
      <c r="D12">
        <v>2</v>
      </c>
      <c r="E12">
        <v>3</v>
      </c>
      <c r="F12">
        <v>4</v>
      </c>
      <c r="G12" t="s">
        <v>109</v>
      </c>
    </row>
    <row r="13" spans="1:144" x14ac:dyDescent="0.2">
      <c r="B13" t="s">
        <v>110</v>
      </c>
      <c r="C13" t="s">
        <v>111</v>
      </c>
      <c r="D13" t="s">
        <v>112</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kamiyama</cp:lastModifiedBy>
  <dcterms:created xsi:type="dcterms:W3CDTF">2023-12-05T01:07:03Z</dcterms:created>
  <dcterms:modified xsi:type="dcterms:W3CDTF">2024-02-05T07:45:27Z</dcterms:modified>
  <cp:category/>
</cp:coreProperties>
</file>